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Página2" sheetId="2" r:id="rId5"/>
    <sheet state="visible" name="Página4" sheetId="3" r:id="rId6"/>
    <sheet state="visible" name="(nikolas)" sheetId="4" r:id="rId7"/>
    <sheet state="visible" name="verificação" sheetId="5" r:id="rId8"/>
    <sheet state="visible" name="VOL Pré-campanha total" sheetId="6" r:id="rId9"/>
  </sheets>
  <definedNames>
    <definedName hidden="1" localSheetId="0" name="_xlnm._FilterDatabase">'Página1'!$A$2:$W$2317</definedName>
    <definedName hidden="1" localSheetId="3" name="_xlnm._FilterDatabase">'(nikolas)'!$A$1:$X$2316</definedName>
    <definedName hidden="1" localSheetId="4" name="_xlnm._FilterDatabase">'verificação'!$A$2:$X$2317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23">
      <text>
        <t xml:space="preserve">Inferiorização ou desumanização?
	-Hana Mesquita</t>
      </text>
    </comment>
    <comment authorId="0" ref="G1">
      <text>
        <t xml:space="preserve">Deletar essas subcategorias
	-Yasmin Curzi
@hana_mesquita@hotmail.com
	-Yasmin Curzi
@hana_mesquita@gmail.com
	-Yasmin Curzi</t>
      </text>
    </comment>
    <comment authorId="0" ref="B624">
      <text>
        <t xml:space="preserve">Única marcada como caso de racismo que de fato era racismo contra a Anielle
	-Giullia Thomaz</t>
      </text>
    </comment>
    <comment authorId="0" ref="A550">
      <text>
        <t xml:space="preserve">Desqualificar, invisibilizar. "Casos de racismo não entraram aqui pois eram notícias falando sobre casos de racismo e não caso de racismo contra Anielle propriamente.
	-Giullia Thomaz</t>
      </text>
    </comment>
    <comment authorId="0" ref="B555">
      <text>
        <t xml:space="preserve">Único marcado como desqualificar FB
	-Giullia Thomaz</t>
      </text>
    </comment>
    <comment authorId="0" ref="B550">
      <text>
        <t xml:space="preserve">Marcados como invisibilização no FB, talvez alguns tenhamos que olhar as imagens para entender porque foram classificados assim ou até mesmo rever.
	-Giullia Thomaz</t>
      </text>
    </comment>
  </commentList>
</comments>
</file>

<file path=xl/sharedStrings.xml><?xml version="1.0" encoding="utf-8"?>
<sst xmlns="http://schemas.openxmlformats.org/spreadsheetml/2006/main" count="32578" uniqueCount="4861">
  <si>
    <t>Nome Relatório</t>
  </si>
  <si>
    <t>Comentários</t>
  </si>
  <si>
    <t xml:space="preserve">Descarte </t>
  </si>
  <si>
    <t xml:space="preserve">Inferiozação </t>
  </si>
  <si>
    <t xml:space="preserve">Fetichização </t>
  </si>
  <si>
    <t xml:space="preserve">Desumanização </t>
  </si>
  <si>
    <t>Desinformação generificada</t>
  </si>
  <si>
    <t>Obs</t>
  </si>
  <si>
    <t>Racismo Ambiental Anielle Franco</t>
  </si>
  <si>
    <t>CALABOCAAAAAAA !!!!!!</t>
  </si>
  <si>
    <t>Sim</t>
  </si>
  <si>
    <t>Inferiorização - silenciamento</t>
  </si>
  <si>
    <t>Quem cortou as árvores no bairro à esquerda da imagem? Foram outras pessoas ou os próprios moradores? Quanta hipocrisia! Todos nós sabemos que em favelas as pessoas NÃO tem o mínimo de consciência acerca desses assuntos e que por mais que sejam educadas, continuam invadindo, cortando árvores, jogando lixo, poluindo rios… É ridículo esse discurso vitimista!</t>
  </si>
  <si>
    <t>Acusação de vitimismo</t>
  </si>
  <si>
    <t>Como vc recebe 2 salários de 35000 do governo e do BNDES poderia doar um pra ajudar a diminuir  esse racismo.</t>
  </si>
  <si>
    <t>Acusação de corrupção infundada</t>
  </si>
  <si>
    <t>Não ministra isso não é racismo ambiental, é só desigualdade econômica e social mesmo impregnado por má gestão de político. A senhora está banalizando de forma burra a palavra racismo de forma sofista e isso é muito triste pois conta de suas declarações nos aqui de baixo da pirâmide ficamos num fogo cruzado ouvindo besteira de gente que não tem domínio do assunto por culpa da senhora.</t>
  </si>
  <si>
    <t>CALABOCAAAAAAA!!!!!!</t>
  </si>
  <si>
    <t>É por isso e por mais outras coisas que eu me arrependi de ter votado no lula nn por o lula mas pelas pessoas que ele colocou 😢 partidos da esquerda nunca mais</t>
  </si>
  <si>
    <t>O tempo q poderia estar fazendo alguma coisa de verdade contra o racismo tá inventando termo aleatório na internet. Parabéns ministra, tá no nível q o presidente quer.</t>
  </si>
  <si>
    <t>Culpa de vcs ? Quem deixa o povo viver do jeito que vivem ?Quem são os governantes? Quem são os culpados ?</t>
  </si>
  <si>
    <t>Não isso é pobreza e vcs do PT são os responsáveis</t>
  </si>
  <si>
    <t>E pensar que nós quem pagamos seu salário 🤦🏽‍♂️</t>
  </si>
  <si>
    <t>Você sabe como surgiu o Sol Nascente? Porque aí era um setor de chácaras e matas. Lago Sul foi uma cidade planejada. Vocês viajam demais na maionese pra tentar lacrar, Jesus amado! 🤦🏽‍♂️</t>
  </si>
  <si>
    <t>Niterói, a cidade imperial  e Angra dos reis sao 2 das regiões  mais nobres do estado do Rio de Janeiro e consequentemente os lugares que mais sofrem com as chuvas desde que o mundo é mundo. Descansa militante!</t>
  </si>
  <si>
    <t>Daqui a pouco quem só come arroz e não come feijão vai ser chamado de racismo alimentício! Ahhh me poupe, nem tudo de errado nessa é sobre racismo não! Vai lacrar em outro lugar</t>
  </si>
  <si>
    <t>Essa pessoa é muito sem noção affffff</t>
  </si>
  <si>
    <t>Tão ridículo isso, quanto a tese de racismo estrutural do Silvio Almeida, vocês não tão representando nada a não ser no Instagram</t>
  </si>
  <si>
    <t>Quando vai entender que está dentro do Governo e o tempo de militância é fira do Governo? O que está fazendo pra mudar essa realidade que está apontando? Está sendo inerte? Está contra o próprio Governo que está? O governo está fazendo o que para melhorar o saneamento destas famílias?? Quais são os projetos para resolver isso? Ou é só pra fazer militância que está no Governo?</t>
  </si>
  <si>
    <t>Que discurso bem falido!!! Tchê, vocês vivem um VIDÃO com dinheiro do povo. E, vendem na internet o discurso da minoria. Que baita sacagem!!! Pessoal acordem pra esse discurso, deu do povo ser vítima desse discurso!!!</t>
  </si>
  <si>
    <t>Eu tenho vergonha dessa pseudo esquerda ligada a ONGs financiadas por organizações internacionais. Fazem de tudo pra confundir a classe trabalhadora de forma proposital com essas ideias e termos absurdos.  É como se fosse proibido falar o nome real do problema.  Pobreza,  miséria desigualdade social.  Que aflige a todos os pobres e miseráveis de forma igual,  sem distinção de raça, sexualidade ou gênero.  Quando se apresenta tudo como racismo,  nada mais é resultado de descaso e falta de investimento do poder público.  Se o racismo se combate com campanhas politicas,  conscientização e educação,  a questão ambiental se combate com a ação do estado.  Confundir essas dias coisas além de um absurdo é puro diversionismo desonesto.  A capacidade dessa ministra de não acertar em uma declaração é impressionante.</t>
  </si>
  <si>
    <t>Essa mulher só prioriza os entes queridos dela.... Nessas sinalizaçoes existem tanto branco como pobre como negros.... Não sabe o que fala a senhora ministra.</t>
  </si>
  <si>
    <t>Eh não devemos ter segregação.. onde já se viu ter árvores num bairro rico, no bairro pobre não.. essas pessoas do bairro rico vai pra um estádio depois e desmerece o público desse estádio, categorizando e dizendo coisas que não existem.. já pensou?</t>
  </si>
  <si>
    <t>E oq vc faz para combater ? Gasta 80% da verba do ministério em passagens para New York etc... Pega vôo da FAB para assistir jogo de futebol e ainda leva com vc assessora RA CIS TA 🤡🤡🤡🤡🤡🤡🤡🤡🤡🤡🤡🤡🤡🤡🤡🤡🤡🤡🤡🤡🤡🤡🤡🤡🤡🤡🤡🤡🤡🤡🤡🤡🤡🤡🤡🤡🤡</t>
  </si>
  <si>
    <t>Vai trabalhar ministra e para de militar na rede social e para de gastar dinheiro público</t>
  </si>
  <si>
    <t>Tá difícil torcer por vc nesse ministério...Agora temos racismo ambiental, racismo de iPhone, racismo de passagens aéreas aérea ... Putz! o nome disso é desigualdade social. Não envergonhe o nosso governo e principalmente o presidente Lula que te deu esse ministério.</t>
  </si>
  <si>
    <t>O ministra, você viajou novamente, era melhor ter viajado para o jogo do Flamengo mesmo…</t>
  </si>
  <si>
    <t>Racismo político: pessoas que ocupam cargos políticos que gastam metade do orçamento com viagens desnecessárias enquanto muitos não tem dinheiro para pagar uma passagem de ônibus</t>
  </si>
  <si>
    <t>Claro que é vocês do governo não fazem nada de fato que mudem essa realidade!!!! Pois controlam o povo pela fome!!</t>
  </si>
  <si>
    <t>Ah vá a m.....</t>
  </si>
  <si>
    <t>Ráprocuraroquefazer</t>
  </si>
  <si>
    <t>Acho que tem pautas mais importantes pra senhora de se preocupar, já que acha que nas favelas não tem árvores, doem mudas, lembrando que a maioria das comunidades nasceram em reservas ambientais ou locais de mata! Onde o caminho foi reverso, bairros planejados preservam as suas matas. Um estudo por fossa excelência seria útil para tal assunto ao invés dessa de tudo é racismo, você está enfraquecendo o nome racismo e o que ele realmente representa para os que sofrem!!!🔥🔥🔥🔥🔥🔥🔥🔥🔥🔥🔥🔥🔥</t>
  </si>
  <si>
    <t>No Rio grande do Sul você não comentou nada ? Militância seletiva ? Ou lá a causa mal da lucro ?</t>
  </si>
  <si>
    <t>Esquerda causa o caos pra enganar</t>
  </si>
  <si>
    <t>Se o povo tivesse educação tbm ajudaria o meio ambiente e evitaria alguns problemas né? Mas vcs só querem participar de encontros em outros países, pra falar sobre o clima, encontros esses que não resolvem e não trazem NENHUMA SOLUÇÃO. A única coisa que acontece são os passeios que vcs fazem no exterior. Esses encontros ocorrem anos e anos e nunca se resolve. Me poupe filha com esse seu discurso ridículo e militante, em que quase ninguém acredita mais. ACORDEM, pois o povo ESTÁ ACORDANDO TÁ FOFA?</t>
  </si>
  <si>
    <t>Daqui a pouco ela fala das montadoras de carros, questionando que os pneus são preto e estão sendo escravizados e menosprezado pelo carro que tem um cor clara. Esses petistas e aliados estão cada vez piores 🤦🏻‍♂️🤦🏻‍♂️</t>
  </si>
  <si>
    <t>Como esse governo gosta de procurar e mostrar apenas desgraça!!!
Não vejo uma postagem falando dos negros bem sucedidos, dos favelados que conseguiram superar dificuldades e vencer as situações adversas.
Sabe que mostrando apenas coisas negativas, você só desestimula a vontade de lutar???
Tenta mostrar o outro lado, de forma a incentivar e fazer com que as pessoas menos favorecidas saibam que elas são sim capazes de mudar sua história sem depender de esmolas do governo!!!
Mas não, né!!! Isso não lhes dará votos!
A política do quanto pior, melhor, prevalecerá!!!! Temos sim que mostrar os problemas, mas esse governo só procura a desgraça!!!</t>
  </si>
  <si>
    <t>LACRAÇÃO TODES DA NISSO, SÓ FALA GROSELHA</t>
  </si>
  <si>
    <t>Cúmulo da imbecilidade.</t>
  </si>
  <si>
    <t>Bla bla.bla.....vai fazer nada essa cidadã......</t>
  </si>
  <si>
    <t>O racismo ambiental também afetou as enchentes do Rio Grande do Sul?  Bora criar divisões? Bora lacrar? Parabéns pelo ministério da lacração, você se sobressai!!!</t>
  </si>
  <si>
    <t>Gostou tanto de dinheiro fácil que já tá pensando em vir pra algum carguinho No Hell de janeiro</t>
  </si>
  <si>
    <t>Explica como gasta tanto dinheiro de trabalhadores (impostos)</t>
  </si>
  <si>
    <t>FECHOU A BOCA, OLHOS, WIFI, TV, JORNAL, quando o acontecido foi em RS , agora vem com falas besteiras com sua militância ridícula.... Por favor né ,</t>
  </si>
  <si>
    <t>O nome disso é absurdo teórico e conceitual, a tragédia é de classe.Não é de cor.Isso é empulhação.</t>
  </si>
  <si>
    <t>P q p.  Isso é uma ministra?????</t>
  </si>
  <si>
    <t>Para de fazer militância aonde não é hora pra militância, tu está dentro do Governo, me fala de soluções, apresente soluções para estas pessoas em vulnerabilidade, o que o governo pretende fazer pra mudar essa situação? Ou só vai ficar inerte agindo como militante em vez de mostrar trabalho na sua pasta e apresentar algum projeto para mudar está triste realidade???</t>
  </si>
  <si>
    <t>Isso é uma MINISTRA há que ponto nos chegamos! Sério mesmo olha o tipo de gente que está no poder! Triste demais</t>
  </si>
  <si>
    <t>Ksksksks como q alguém tem coragem de sair de casa num domingo e votar nisso pqp skkk falta de uma calçada pra varrer</t>
  </si>
  <si>
    <t>Vergonha alheia!</t>
  </si>
  <si>
    <t>Racismo ambiental... é o descaso do governo.... NAO SE ESQUEÇAM DE PAGAR O IPTU, PRECISAMOS MANTER GENTE COMO A ANIELLE</t>
  </si>
  <si>
    <t>O que uma pessoa dessas faz no governo federal??? MDS</t>
  </si>
  <si>
    <t>O Rio Grande do Sul tambem esta se acabando em água, as pessoas de lá sao menos importante? Acabou o showzinho ou nao tem outra narrativa patetica para inventar??</t>
  </si>
  <si>
    <t>Ministra @aniellefranco vc estar pintando um quandro do que é o retrato da desigualdade, algo que o governo que a Sra faz parte estar tratando com pouco caso, que ao invés de investir para sanar esse problema, cria mais ministério inúteis, mais despesas públicas, mais contratação de quadro de pessoal para fazer absolutamente NADA. Compreenda-se Ministra, saia de sua zona de conforto, trabalhe pelo Brasil 🇧🇷</t>
  </si>
  <si>
    <t>Falou nada com nada.</t>
  </si>
  <si>
    <t>Com essa falácia vc aumenta o pré conceito</t>
  </si>
  <si>
    <t>A sra ministra JAMAIS deveria propagar ÓDIO e PRECONCEITO contra qualquer PESSOA NO BRASIL E considerando se que a Sra é alguém que deveria apregoar ,ensinar e COMBATER QUALQUER tipo de PRECONCEITO, MAIS AO FAZER ESSAS declarações só aumenta o PRECONCEITO e o ÓDIO ENTRE O POVO!</t>
  </si>
  <si>
    <t>Pede ajuda ao Lula,  viaja menos que sobra para infraestrutura. E pra isso que pagamos imposto.</t>
  </si>
  <si>
    <t>Cara, nós pagamos essa gente!</t>
  </si>
  <si>
    <t>Sinceramente isso me fere, uma pessoa que não tem conhecimento técnico e não sabe exatamente oque fala querendo justificar Racismo ambiental ? Caramba quando eu acho que o Brasil está na pior, cada vez piora</t>
  </si>
  <si>
    <t>"Ministra" 😂😂😂😂😂😂</t>
  </si>
  <si>
    <t>Ministra com acúmulo de cargo...ela também é conselheira da metalúrgica Tupy...indicada por Lula</t>
  </si>
  <si>
    <t>Favelas E periferias são mais atingidas pq foram construídas sem infraestrutura, sem engenharia básica... Dizer que é racismo ambiental é que é é ganhar muito biscoito. Pelo amor de Deus, não mude a ciência se você não é capaz disso...</t>
  </si>
  <si>
    <t>Nossa,não vejo nenhuma preparação na sua performance..</t>
  </si>
  <si>
    <t>Surreal, esse é o tipo de pessoa que temos como ministra. Anos e anos o PT no poder e agora vai militar. Não, isso é sobre a quantidade de verba desviada para as calças e cuecas da vida. Lamentável</t>
  </si>
  <si>
    <t>Em pensar q sou eu q pago o salário disso ai, tenho até vergonha</t>
  </si>
  <si>
    <t>o nome disso é falta de políticas públicas adequadas , em todo país . Parem de ficar inventando termos , moda , mostrem a que vieram se queriam tanto . Parem de criticar quem saiu ( se fez ou fez ) Vocês estão no poder , então FAÇAM o que tem que ser feito e honrem o voto de quem os elegeu e até quem votou contra vão apoiar</t>
  </si>
  <si>
    <t>Quanto tão pagando pra passar vergonha publicamente?</t>
  </si>
  <si>
    <t>Se o governo entrasse com saneamento básico para os moradores dessas comunidades e se antecipasse aos acontecimentos, isso não aconteceria.  Vá trazer ( atitude )melhorias nessas comunidades ao invés de só falar. Mostre serviço ao invés de querer lacrar.</t>
  </si>
  <si>
    <t>Quando você acha que não tem mais de onde se vitimizar vem isso</t>
  </si>
  <si>
    <t>Mulher para de militância, se não tem infraestrutura vai perguntar seus chefes que roubaram 2002 até 2016, para de mi-mi-mi tragédia é um político feito vc! Obras não foram feitas por roubalheira do seu partido ou quem vc apoia , se não  tem o que falar cale a boca é trabalhe</t>
  </si>
  <si>
    <t>Kkkkkkkkkkkkkkkkkk, olha o salário que ganha pra me soltar um RACISMO AMBIENTAL kkkkkkkkkkkkkkkkkkk, que vergonha desse governo 🤣🤣</t>
  </si>
  <si>
    <t>Minha filha vcs de esquerda adoram uma tragédia para fazer suas narrativas. Governo entra e sai e não tem investimentos infra estrutura pq prefere roubar e procurar outros culpados. Agora é o racismo ambiental. 5 governo do lula c a mesma narrativa, carioca não aprendeu c seus governantes presos e ainda colocam eles de novo no poder. Vc uma pessoa pobre q quer ficar rica em cima de outros pobres. Interessante né</t>
  </si>
  <si>
    <t>Vai criar vergonha nessa cara e trabalhar pelo povo.. vc é nossa funcionária pra trabalhar pelo povo e não ficar lacrando falando merda.. essa parada de racismo tá chato, quem desmerece os negros é vcs.. negro, branco.. todos são iguais, todos são amados.. para com essa conversa fiada..</t>
  </si>
  <si>
    <t>Sou parda descendente de preto , baiano nordestino arretado. Ele odiava gente que não produzia e vivia às custas das desgraças alheias. Chega de palhaçada pelo amor de Deus . Ninguém é melhor que ninguém por causa da cor. Só esforçar que o trem anda. Não aguento mais estas conversas fiadas.</t>
  </si>
  <si>
    <t>Só plantar árvores, fazer uma limpeza pela área etc.... E vc parar de vitimismo e começar a trabalhar.</t>
  </si>
  <si>
    <t>Que discurso palhacento!!! Combina bem com você!!!</t>
  </si>
  <si>
    <t>Para de querer LACRAR! pqp viu</t>
  </si>
  <si>
    <t>Tá aí uma vergonha para Brasil ! 
Anille Franco</t>
  </si>
  <si>
    <t>Substitua tuas narrativas por ações eficientes! Este problema não se chama racismo ambiental e sim incompetência governamental. Saia do palanque e vá trabalhar!</t>
  </si>
  <si>
    <t>Sinceramente eu não sei oq é mais sem sentido, sua fala ou a mente de quem concorda com uma besteira dessa! Falar do êxodo de décadas de pessoas do nordeste e norte para grandes centros urbanos à procura de emprego não fala! E o quanto isso impactou na ordem urbana; ou como essas pessoas, para se manterem nesses centros, passaram a construir barracos ou casebres em locais impróprios, que foram se expandindo desenfreadamente?! E com o passar dos anos a população dessas regiões multiplicou! Ngm as jogou onde estão, mas certamente os corruptos e políticos oportunistas não vêem necessidade em aprovar certos projetos q auxiliaram nesses locais (como o marco do saneamento né). Aí é fácil vir com discurso demagogo e malabarismo retórico com "racismo ambiental"!!!!!</t>
  </si>
  <si>
    <t>😂😂😂😂😂😂😂mau caráter</t>
  </si>
  <si>
    <t>Ridícula</t>
  </si>
  <si>
    <t>Só palanque 😢😢</t>
  </si>
  <si>
    <t>Imaginando um Professor de geopolítica vendo essa aberração 🤣</t>
  </si>
  <si>
    <t>@leolins venha passar vergonha vc tbm</t>
  </si>
  <si>
    <t>A mulher recebe 77 mil por mes kkkkk</t>
  </si>
  <si>
    <t>Bixo que doença braba Deus é mais isso é loucura a vida desse povo e fazer política com a desgraça do soutros</t>
  </si>
  <si>
    <t>Pqp,vc é ridícula!</t>
  </si>
  <si>
    <t>Vc é TRISTE, é de dá dó.</t>
  </si>
  <si>
    <t>Nenhuma empresa do estado seja ela federal estadual ou municipal tem acesso livre para entrar nas comunidades controladas pelo narcotráfico e pelas milícias. Essa é a base do racismo ambiental. Aniele Franco está desinformada, va estudar e pesquisar querida. Pega fogo cabaré 🔥🔥🔥🔥🔥🔥🔥</t>
  </si>
  <si>
    <t>Caraí...querer explicar uma coisa inexplicável só demonstra o despreparo e a vontade de lacrar que vc tem ...são Pedro é racist????</t>
  </si>
  <si>
    <t>Meu Deus sou negro e vc não me representa.. para que está feio. 🤮🤮🤮🤮🤮</t>
  </si>
  <si>
    <t>Esqueceu de explicar a toda população... enquanto muitos não tem emprego e você tem dois empregos que somam-se uma bagatela de mais de mil. Esqueceu de dizer também que enquanto essas pessoas estão em situação de riscos ,vcs estão em segurança em suas casas pedindo comida no ifood. Você realmente acha que eles estão nessa situação pq querem ? Se tivesse um Brasil mais justo desde de que Lula ganhou a eleição em seu primeiro mandato e não tivesse vários escândalos atribuídos no governo dele em outras épocas, hoje ele poderia está presidente sim como está! e as famílias teriam mais dignidade.</t>
  </si>
  <si>
    <t>Pare de militância e vá trabalhar em causas nobres,</t>
  </si>
  <si>
    <t>Você vai doar seu salário para ajudar ? Você vai ajudar a comprar os móveis ? Nestas regiões tem gente de toda raça o problema é que o governo do estado é federal não fazem o que tem que fazer e aí já a mais de 50 anos a cena se repete o que muda são os políticos que vem com a mesma história</t>
  </si>
  <si>
    <t>No RS e em SC foi racismo também? Tem que rir para não chorar desses militantes especialistas.</t>
  </si>
  <si>
    <t>As chuvas atingiu tanto a parte pobre quanto a parte rica depende de onde você quer tirar vantagem</t>
  </si>
  <si>
    <t>Da zero pra ela.......</t>
  </si>
  <si>
    <t>Quanta ignorância!!!🤦🤮</t>
  </si>
  <si>
    <t>Ganhando uma fortuna de salário do comunista lulis pra não fazer nadaaaaa. Decadência esse desgoverno</t>
  </si>
  <si>
    <t>Cai fora !!! Vc não sabe administrar nada!😂</t>
  </si>
  <si>
    <t>Militância barata! Para com isso mulher! 🤮🤮🤮</t>
  </si>
  <si>
    <t>Chuva de Raciste minha senhora ?
Aonde estava a igualdade de vocês quando nos brancos entre os brancos de olhos azuis POBRES que quando perdemos tudo no desastre de Santa Cataria vocês não moveram nenhuma manifestação de apoio????
Também contribuímos com impostos , somos trabalhadores que pagamos o salário de vocês.
Muita hipocrisia c@r@lho</t>
  </si>
  <si>
    <t>Vergonha de vocês 🤮</t>
  </si>
  <si>
    <t>QUANTO VOCÊ GANHOU PRA POSTAR ESSA MENTIRA E ENGANAR MILHÕES DE BRASILEIROS FALA PRA GENTE MINISTRA ?</t>
  </si>
  <si>
    <t>Racismo futebolístico é uma ministra usar o avião da FAB pago pelo pagador de impostos para ir assistir jogo de futebol. Racismo financeiro é uma pessoa despreparada ganhar mais de 70 mil do pagador de impostos por ocupar dois cargos de confiança. Gente lacradora para disfarçar a incompetência,  desconhecimento, despreparo, falta de cultura,  falta de noção,  falta de educação.</t>
  </si>
  <si>
    <t>VC ESTÁ FAZENDO O QUE PARA MUDAR ISSO??? HA JÁ SEI PEGAR O AVIÃO DA FAB PARA IR ATÉ UM JOGO, GASTANDO O DINHEIRO DO POVO, SENDO QUE O SEU SALÁRIO E DE $77MIL ABSURDO, REALMENTE VERGONHA!!</t>
  </si>
  <si>
    <t>Qual é a cor?.....quanta imbecilidade em uma única pessoa!</t>
  </si>
  <si>
    <t>@aniellefranco sua ameba Muda os brancos pra favela e veja se vai parar de ter enchente porra ...a calem a boca seus boçais</t>
  </si>
  <si>
    <t>@dersonmaiiadf Muda os brancos pra favela e veja se vai parar de ter enchente porra ...a calem a boca seus boçais</t>
  </si>
  <si>
    <t>Quanta besteira….. que vergonha🙈🙈🙈🙈</t>
  </si>
  <si>
    <t>What the fuck, o que seria racismo ambiental ? Você mora no Rio de Janeiro?! Tu já viu como vira "piscina " o Catete, Laranjeiras, Flamengo quando chove forte ? Tudo zona do Rio de Janeiro. Onde vivem a maioria famílias de classe média alta e  com a população majoritária branca. Pelo amor de Deus, tá te faltando assunto, para de inventar coisa, PAREM de se vitimizarem por tudo, tá feio, tá chato</t>
  </si>
  <si>
    <t>70 mil reais por mês??😢😢😢</t>
  </si>
  <si>
    <t>Penso que vc deveria se preparar pra icuoar um cargo tão importante.</t>
  </si>
  <si>
    <t>Vcs fazem um desserviço a população negra enfiando racismo tudo! Isso que vc falou e uma questão social é não racista, chuva não escolhe se cai na casa de branco ou preto! Por favor se não tem nada pra acrescentar faz silêncio. Até o tolo se passa por sábio quando se cala, fica a dica 😉</t>
  </si>
  <si>
    <t>😂😂😂😂 qual a cor do seu DESERVIÇO????</t>
  </si>
  <si>
    <t>Kkkkk é pra isso que esse ser e paga?! Meu Deus! Alguma do DESgoverno, me contrata por favor 🤣🤣🤣 #ministradeporranenhuma #sóquermamarnatetadogoverno</t>
  </si>
  <si>
    <t>Buraco negro não pode, a coisa está preta tbm não pode. Racismo ambiental vc acabou de inventar e SEU governo ficou 16 anos no poder e não fez bost@ nenhuma. Enchentes atentam uma cidade inteira,  pessoas de todas as cores. Para de militância barata.</t>
  </si>
  <si>
    <t>VERGONHAAAAAAA</t>
  </si>
  <si>
    <t>Fala muito e não faz nada... populistas</t>
  </si>
  <si>
    <t>Se os impostos realmente voltassem pra melhoria do povo não precisaríamos ouvir essas💩💩💩💩💩💩💩💩</t>
  </si>
  <si>
    <t>Cadê a solução,  querida? Não precisamos de vitimismo, precisamos de solução.  Trabalhe!</t>
  </si>
  <si>
    <t>Isso é uma ministra ? 😂😂😂😂😂😂😂😂😂 Toma vergonha na cara e pede demissão .</t>
  </si>
  <si>
    <t>R$70 mil por mês,mais as rachadinhas,usa essa grana pra ajuda as pessoas</t>
  </si>
  <si>
    <t>Um desastre ambiental, quer fazer lacracao! Isso não tem nada haver com a cor de pele e sim a falta de infraestrutura e saneamento básico do país. 
Outro dia o sul sofreu com as chuvas, e os mais atingidos foram os brancos e vc falou alguma coisa? 
Saia desse personagem e vai exercer seu papel de ministro de estado! 
Tenha um pouco de sensibilidade com as pessoas que estão sofrendo e para de querer lacrar em cima da desgr@c@ alheia.</t>
  </si>
  <si>
    <t>@aniellefranco culpa de vocês, políticos incompetentes.</t>
  </si>
  <si>
    <t>Se vc c seu super salário de quase 80 pila por mês, vc ajudaria mto a sua população ,deixa de ser lacrad0r@</t>
  </si>
  <si>
    <t>MEU DEUS! CALA A BOCA!!</t>
  </si>
  <si>
    <t>Cara para de usar o preconceito como desculpas, chega porra! Para pre pregar o racismo, vai ajudar quem precisa lacradora do crh</t>
  </si>
  <si>
    <t>Pare de passar vergonha moça do céu .Pai amado onde chegamos !! 😱😱😱😱</t>
  </si>
  <si>
    <t>Se tirar 60 mil do seu salário da pra ajudar bastante gente</t>
  </si>
  <si>
    <t>Ufa cansa e muito mimimi</t>
  </si>
  <si>
    <t>77 mil de salário com dinheiro do povo . Gastou 6 milhões em viagens com dinheiro do povo e não faz nada para o brasil . A única coisa que fez foi dar prejuízo pra quem paga imposto</t>
  </si>
  <si>
    <t>@aniellefranco, por que você não entra em contato com o prefeito do Rio de Janeiro e discute este assunto? É uma questão política. PREVISÍVEL, pois se repete todos os anos. Tá na hora da melhor ministra do Brasil e do mundo, quiçá das galáxias resolver DE UMA VEZ POR TODAS, já que é preta e sabe que os pretos são os mais atingidos. Fala com o sr. @eduardopaes sobre o dinheiro que deveria ser usado com as dragas para limpeza dos rios e córregos, sobre entregar moradias à população para que não construam no pé do morro.
Pago prá ver você gravando um vídeo responsabilizando o Eduardo Paes. O dinheiro foi gasto em campanhas eleitorais? Oh! E agora? Quem poderá defender esta população? O Chapolin Colorado? Ou seus discursinhos vão resolver DE  UMA VEZ POR TODAS ESTE PROBLEMA PREVISÍVEL??? 
Vocês não têm vergonha de fazer isto com as pessoas pobres e pretas da periferia, não? Não, né? Isto tem nome: “curral eleitoral”. Todo ano aparece gente como você com estes discursos vazios. Providências concretas que é bom: ZERO!
Você é preta. Sua casa sofreu com este desastre ambiental racista PREVISÍVEL?
Não, né? Claro! (Ou eu deveria escrever “Escuro”)
Você agora faz parte da “zelite branca”. Jatinho prá cima e prá baixo. Toda deslumbrada!</t>
  </si>
  <si>
    <t>😂😂😂😂😂😂😂😂😂😂😂😂😂😂😂😂😂😂😂😂😂😂😂 racismo ambiental e o meu p... Porra, a idi0tice chega ser extrema pqp</t>
  </si>
  <si>
    <t>Pega teu salário que não é pouco e divide com essas pessoas pobre que você tanto defende  só na teoria,  só pra te lembrar,  mais da metade da população brasileira é negra, só pra te lembrar que o PT é o partido político que passou mais anos no governo,  porque essas pessoas ainda continuam na extrema pobreza???? Porque não tem um saneamento básico de qualidade????porque não tem um salário digno?? Porque maioria da população brasileira não terminou nem o ensino médio?????? A qualidade da saúde pública não presta,  a segurança  pública não é valorizada,  a educação  pública é de péssima qualidade,  e só pra lembrar que o PT é o partido político que mais governou  no país,  resumindo,  uma péssima gestão,  só pensa em recolher impostos para manter o padrão de vida deles, , a classe mais pobre nunca foi prioridade,  eles escreve um texto  emocionante,  fala manso,  tudo decorado,  não fazem nada, e todo mês o salário bem alto cai na conta deles, fora os benefícios,  a diferença do Brasil para outraos países desenvolvidos é a educação,  pessoas bem informados não são escravizados.</t>
  </si>
  <si>
    <t>Oq tem a ver a cor das pessoas com a chuva ? Racismo ambiental, para de falar bobeira</t>
  </si>
  <si>
    <t>E o que tu tá fazendo para mudar isso? Aproveitando do nosso dinheiro, sem entender de nada… doa metade do teu salário, fala pro teu presidente parar de viajar! Teve o mesmo no Rio Grande do Sul e ngm falou em racismo ambiental! Toma vergonha na cara</t>
  </si>
  <si>
    <t>Você só milita, não faz nada de concreto, só esperando a tragédia acontecer para aparecer !!!!</t>
  </si>
  <si>
    <t>Está é a qualidade na "nossa ministra" 😂</t>
  </si>
  <si>
    <t>Lamentável essa mina......Lula viajou de colocar ela!!</t>
  </si>
  <si>
    <t>Sempre inventando “narrativas” kkkkkk 😂😂😂</t>
  </si>
  <si>
    <t>Vá trabalhar ministra!!! Vá discutir com as outras pastas como diminuir a DESIGUALDADE SOCIAL!!!</t>
  </si>
  <si>
    <t>Que desastre de ministra. Para de mi-mi-mi.  Te que ajudar todos sem distinção</t>
  </si>
  <si>
    <t>🤣🤣🤣🤣🤣🤣🤣🤣🤣🤣🤣🤣🤣🤣🤣🤣🤣🤣🤣🤣🤣🤣🤣🤣🤣🤣🤣🤣🤣🤣🤣🤣🤣🤣🤣
Que chuva preconceituosa! Pelo amor de Deus! Não tem o que falar, fica quieta! Não use a tragédia pra militar. Sei que vcs ama isso. Mas por favor, pare!</t>
  </si>
  <si>
    <t>Racismo ambiental????? Oiiii???? 77 mil reais por mês pra isso? Faça-me o favor, ministra... Seja séria!!!</t>
  </si>
  <si>
    <t>Como gosta de tripudiar em cima da desgraça alheia, pq não trabalha de verdade em prol dessas pessoas ao invés de pegar avião oficial para ir ver jogo de futebol????</t>
  </si>
  <si>
    <t>Não me segura, não me segura tem uma vergonha ali, deixa eu pegar....</t>
  </si>
  <si>
    <t>😂 da seu salário de 80 mil para pagar para os coitados ... isso sim é fim do racismo ambiental 😂</t>
  </si>
  <si>
    <t>Teu governo ficou 20 anos e não fez nada. E nunca fará nada. Vocês só tem narrativa mas ação NADAAAAAAA</t>
  </si>
  <si>
    <t>Lula e seu partido governaram durante 16 anos (QUATRO GESTÕES)!!! O que fizeram para melhorar as condições de vida das periferias?!? Coloquem a carapuça e tratem de não reclamar! E, por favor, em respeito aos que estudam e têm conhecimento, NÃO use termos que não existem. Fica feio é para você…</t>
  </si>
  <si>
    <t>Seus comentários e sua ideologia num país miscigenado como o nosso, não cola!!! Somos um só povo, brasileiro!!!</t>
  </si>
  <si>
    <t>Vc é bizarra demais...😂😂😂</t>
  </si>
  <si>
    <t>E o que você está fazendo além de falar baboseiras.😂😂😂😂</t>
  </si>
  <si>
    <t>Nesse momento o que menos importa é a cor!! Pelo amor.... Tudo na boca dessa mulher vira racismo! Pede pra ela entrar naquelas águas e falar isso Racismo Ambiental,  vai apanhar</t>
  </si>
  <si>
    <t>Fala pro seu chefão 9 dedos parar de jogar dinheiro fora e investir em saneamento básico pra esses coitados da periferia.  Pra ele parar de gastar fortunas com comitivas enormes pra bater papinho sobre clima na Europa  fala prá janja parar de gastar fortunas em suas viagens como  acompanhante do idoso e doar pra esse povo sofrido.
A suas viagem pra ver i Flamengo já dava pra arrumar um punhado de casinhas dessa gente sofrida. A música PARAÍSO DAS HIENAS do Jesse descreve certinho a vida desses sub humanos.</t>
  </si>
  <si>
    <t>Racismo ambiental kkkkkkkkkk não sabe o que fala é uma pessoa incompetente que gastou 80%das verbas do seu ministério para viajar parabéns faz o L o amor venceu ❤️💕💕💕</t>
  </si>
  <si>
    <t>Discursos, falácias e blá,blá,blas. Na prática: Contra o marco regulatório do saneamento 👏🏾❤️</t>
  </si>
  <si>
    <t>😂😂😂😂😂😂😂😂😂😂😂😂 TEM MAIS CRÍTICAS NOS COMENTÁRIOS DO QUE APOIO... VITIMIZAR DE TUDO PRA NÃO PUNIR OS RESPONSÁVEIS ,  RACISMO AMBIENTAL É MEUS OVOS</t>
  </si>
  <si>
    <t>Vc de boca fechada é uma excelente ministra</t>
  </si>
  <si>
    <t>Pq vc votou contra a lei do saneamento básico, bancada da b0$ta! Mas a Embasa estava na jogada né? Fala isso pra quem votou em vc!</t>
  </si>
  <si>
    <t>@aniellefranco pq não abre mão do seu salário como ministra e “conselheira” para poder ajudar essas famílias. Tenho certeza que ajudando 10 famílias com 5k por mês você ajudaria muito e não ficaria lacrando em cima de catástrofe tão grave</t>
  </si>
  <si>
    <t>16 anos dos companheiros no poder e ainda não mudou essa realidade? Kkkkkkk fala sério hein, vc tá aí só pra ganhar dinheiro e falar abobrinha msm</t>
  </si>
  <si>
    <t>😂😂😂😂 o presidente Lula tá escolhendo mal a sua equipe, r@cism0 ambiental kkkkkkk meu Deus🤦</t>
  </si>
  <si>
    <t>Agora tá arrumando meia dúzia de pessoas pra inventar o que é racismo ambiental.  Uma página do cebolinha escrevendo sobre isso não quer dizer nada</t>
  </si>
  <si>
    <t>Ficar aí postando falaceas é fácil né!</t>
  </si>
  <si>
    <t>Vergonha alheia</t>
  </si>
  <si>
    <t>Um salário de 70mil reais para uma ministra.  Estamos bem Brasil</t>
  </si>
  <si>
    <t>A dor das famílias vira PALANQUE para lacradores de plantão!</t>
  </si>
  <si>
    <t>para de falar bobagem , ninguém aguenta mais esse@papo de racismo, homofobia e etc , esse ministério nem deveria existir</t>
  </si>
  <si>
    <t>Olha o nível de uma pessoa que ocupa cargo público,  uma piada</t>
  </si>
  <si>
    <t>Da mesma turma que criou todes. Nem sei porque esse material está sendo recomendado pra mim.</t>
  </si>
  <si>
    <t>😂😂😂😂😂😂 o quê vcs comem pra 4rrot4r isso?</t>
  </si>
  <si>
    <t>O que a cor das pessoas tem a ver??? Você poderia explicar??? É impressionante como vcs gostam de ver uma tragédia pra fazer palanque!</t>
  </si>
  <si>
    <t>Vergonha de vc ministra 🤮</t>
  </si>
  <si>
    <t>Belas palavras, só perde para o silêncio 🤫</t>
  </si>
  <si>
    <t>Até hoje ninguém tirou você desse cargo? Que absurdo 😢</t>
  </si>
  <si>
    <t>Surreal a loucura de vocês! Racismo ambiental? Racismo climático? Meu Deus….</t>
  </si>
  <si>
    <t>Racismo Ambiental é o cúmulo do absurdo da lacração , em SC da enchente direto e a maioria é brancos aí seria Facismo Ambiental ? 😂😂😂</t>
  </si>
  <si>
    <t>São os que constroem as margens dos rios e córregos, e ainda jogam as suas sacolinhas de “lixinho” nesse mesmo rio e córrego né? O que falta Senhora Ministra, é parar de se vitimizar e começar um plano de educação ambiental para que essas pessoas tenham mais consciência de que se eles continuarem poluindo os efeitos serão cada vez mais fortes</t>
  </si>
  <si>
    <t>Como alguém desse nível consegue ser ministra.
🤯🤯</t>
  </si>
  <si>
    <t>Chega ser medonho, uma mentalidade dessa.</t>
  </si>
  <si>
    <t>Perdeu a grande oportunidade... falu e provou que não está apta ao cargo que exerce. Falta conhecimento,sabedoria e assessoria mais bem preparada. Uma lástima no ministério!</t>
  </si>
  <si>
    <t>Um ministério desnecessário que separa mais as classes e as minorias. Um verdadeiro deserviço. 🤮🤮</t>
  </si>
  <si>
    <t>Essas pessoas vulneráveis em locais inadequados são os eleitores preferidos do seu governo, e vocês nunca proporcionarão dignidade a eles. Como o próprio presidente afirmou, quem ganha mais de 5 mil não quer mais votar na esquerda. As pessoas na pobreza, dependentes de migalhas, são o grande trunfo de vocês, pois recebem uma bolsa ou algo semelhante, mas raramente têm oportunidades significativas para sair dessa situação. Hi Po Cri Tas.</t>
  </si>
  <si>
    <t>Para de falar besteira mulher é vai trabalhar!</t>
  </si>
  <si>
    <t>Como você é Ridículaaaaaaaaaaa</t>
  </si>
  <si>
    <t>@aniellefranco toma VERGONHA NA SUA CARA...o seu partido e o PT votaram contra o MARCO DO SANEAMENTO BÁSICO. Toma vergonha caraaaaaaaa!</t>
  </si>
  <si>
    <t>E, o que estão fazendo para mudar essa realizada?! Peraí já sei gastando todo o dinheiro em bobagens se privilegiando das situações, inflando o estado de gastos e mistérios, aumentando impostos e continuando com o discurso de coitadismo e, de que a culpa do outro. Falou, falou e não vi ações reais nenhuma! Se parasse de gastar e inflar o orçamento do governo já resolveria! Bla bla bla bla que ninguém mais aceita!</t>
  </si>
  <si>
    <t>Falou a pessoa que recebe mais de 77.000 por mês por dois cargos no governo. Rica, usa jatinho particular para ver partida de futebol, cheia de privilégios e vem pregar aqui. Ajude vc primeiro, doe 10 ou 15% do que recebe para ajudar quem perdeu tudo!</t>
  </si>
  <si>
    <t>Pq vc não doa 10% todo o mês dos dois salários que recebe invés de falar bobagem, e para de passear de avião da FAB. RS e SC ficaram embaixo d’água. Muitas pessoas perderam tudo, cidades inteiras foram arrastadas pelas chuvas. O governo do lula nada fez, mas as pessoas se uniram e doaram de tudo, colchões, cobertores, comida, roupas, dinheiro, ração pros animais, produto de limpeza, absorventes, fraldas, tudo era válido. Pessoas que ganhavam BEM menos que vc se juntaram e doaram parte do que recebiam para de VERDADE AJUDAR. Vc esta criando uma polêmica ridícula. Faça alguma cosa AJUDE, DOE invés DE CRIAR TEORIAS CLIMARACISTAS. As pessoas que perderam tudo precisam de ajuda MATERIAL neste momento e não de balela</t>
  </si>
  <si>
    <t>Meu Deus Anielle, você só fala besteira. Que termo sem nexo.</t>
  </si>
  <si>
    <t>Aqui na minha cidade Cabo Frio, não tem isso. Tem bastante bairro nobre que alaga muito. Acredito que isso se chama falta de respeito com a população, porque vocês que são políticos não estão se importando em realizar obras, estão preocupados em lacra em cima de uma consequência da natureza.</t>
  </si>
  <si>
    <t>Só podia ser petista 😂😂</t>
  </si>
  <si>
    <t>Da 0 pra ela 😂😂😂😂</t>
  </si>
  <si>
    <t>Tá, e na zona oeste q tem gente de classe média q também foi atingida ??? Não é pq não aparece na tv q não foram afetados !! ISSO É PROBLEMA DE BURRICE DE ADMINISTRAÇÃO PÚBLICA, ISSO SIM!! PETRÓPOLIS MOSTROU OQ ACONTECIA E ACONTECEU, NOSSOS GOVERNANTES NAO SE PREPARAM E AGORA VIDAS FORAM PERDIDAS POR MÁ ADMINISTRAÇÃO DELES!!! (Sou pobre e preta e tô cansada desse mimimi, o povo tá MORRENDO e vocês querendo lacrar em cima disso, CHEGA !!!)</t>
  </si>
  <si>
    <t>Porque não focar no problema e na ajuda e parar de criar estes temas e frases bobas? Isto é falta do que fazer.</t>
  </si>
  <si>
    <t>Que palhaçada.. usar militância barata em cima da desgraça alheia.. ISSO ACONTECE POR FALTA DE POLITICA PUBLICA..Acontece por falta de politicos comprometidos que ao inves de fazer seu trabalho, ficam criando palhaçada como a sra. Use seu ministério de forma inteligente ou pelo menos tente...</t>
  </si>
  <si>
    <t>Kkkkkkkkkkk racismo ambiental ? Essa ae é sem noção</t>
  </si>
  <si>
    <t>Volta para o primário ainda da tempo</t>
  </si>
  <si>
    <t>Não tem vergonha de inventar agora “racismo climático” não? Desserviço pra humanidade!!! Só serve pra andar de moto</t>
  </si>
  <si>
    <t>Seu partido votou pra vetar o marco zero do saneamento. Racismo ambiental ?? Pelo amor  de Deus , farta dessa gente como você querendo se beneficiar em cima de outros . Racismo ambiental ?? É sério essa palhaçada ?? O que você vai fazer quando descobrir que o Rio Negro não se mistura com o Rio Solimões ?? Vai processa-lo por Racismo ambiental ?? Acorda pra realidade da vida !! Realmente trabalhar pra beneficiar esse povo que você acabou de expor como pobres e miseráveis.</t>
  </si>
  <si>
    <t>Nós pagamos o salário dessa faladora de baboseira</t>
  </si>
  <si>
    <t>É incrível como vcs gostam de usar tragédias pra promover ideologia barata</t>
  </si>
  <si>
    <t>RI DI CU LA .</t>
  </si>
  <si>
    <t>E pensar que pagamos o salário dela 80$ mil,pagos com nosso trabalho,enquanto o trabalhador sai de madrugada,pega ônibus lotado ,trem ,metrô,e muitas vezes somos assaltados por “jovens “ vitiminha da sociedade que a esquerda inventou,e até mortos . Faz essa postagem que não entendi nada ….ate a natureza é racista 😳</t>
  </si>
  <si>
    <t>O seu partido votou contra o Marco legal do saneamento, simplesmente por ter sido um projeto de seus opositores. Levaram a guerra política acima do bem da população. Se a população parar pra analisar, irão perceber que vocês se alimentam do sofrimento, se alimentam do caos, pra nesses momentos de dificuldade da população carente, repito, POPULAÇÃO CARENTE(não população preta) vocês poderem levantar bandeiras militantes que não tem nada haver com a situação. Parem de militar e auxiliem a população do caos que vocês não fizeram nada pra evitar, muito pelo contrário. O preto e o branco tá precisando de ajuda !!!</t>
  </si>
  <si>
    <t>Racismo ambiental ? 😂😂. Trabalhar que é bom nada né ?</t>
  </si>
  <si>
    <t>É muita besteira para uma pessoa só , só Deus .</t>
  </si>
  <si>
    <t>Acho q deviam incluir como requisito mínimo para ocupar cargo político o quesito ‘inteligência’.</t>
  </si>
  <si>
    <t>Aff,quanta 💩</t>
  </si>
  <si>
    <t>QUAL É A COR??? Não entendi!? Eu não sabia que alagamento tinha ligação com a raça do indivíduo! Essa é nova para mim! Ahhhh, está explicado, vc é de esquerda, aí resolveu associar enchente com cor da pele! E vcs são os primeiros a terem preconceitos!</t>
  </si>
  <si>
    <t>CRIATURA, VOCÊ É RI DI CU LA! SÓ VIVE DE FALAR "RACISMO" E RECEBER UMA FORTUNA DO DINHEIRO DO BRASILEIRO. VER GO NHA</t>
  </si>
  <si>
    <t>Então tira o povo desse lugar, faça alguma coisa de útil e pare de o ver racismo onde não existe. Tenho pena do povo que está nas mãos desse tipo de gente</t>
  </si>
  <si>
    <t>Vc é ministra mesmo ??🤦🤦</t>
  </si>
  <si>
    <t>Quem não sabe o que dizer, inventa.</t>
  </si>
  <si>
    <t>Não deveria nem ser chamada de ministra kkkkkkkk</t>
  </si>
  <si>
    <t>Essa gente do PT é muito sem vergonha.</t>
  </si>
  <si>
    <t>Em SC, todo ano há enchentes.... É racismo ambiental também? Inúmeros "brancos" brasileiros perdem com as enchentes todos os anos.... Pare de militar e va trabalhar.</t>
  </si>
  <si>
    <t>56% da população brasileira é negra ou parda senhora Ministra desinformada. Ou seja, a maioria. Falta de conhecimento ou politicagem barata???</t>
  </si>
  <si>
    <t>Racismo ambiental... Cala bok</t>
  </si>
  <si>
    <t>Precisa entender a geografia do Rio de Janeiro litoral que, muitíssimo próximo a serra do mar picos elevados, elevadas altitudes da região serrana bem próximo e CHOQUE TÉRMICO que acontece ao vir nuvens de chuvas pelo mar (frio) ao encontro com os ventos da plataforma continental terra vindo até da Amazônia (ventos quentes) frio e quente é explosão na certa e explode chuvas torrenciais nos morros e levam tudo o que está na frente. Não é verdade que somente a periferia que sofre. Todos sofrem shoppings alagam , Hospitais alagam, linhas férreas alagam, carros e veículos quaisquer a depender do volume de água são arrastados. Vamos parar de ser hipócritas e falar a verdade com a população o Rio pela localização geográfica não tem solução. Lembra _se do nome?: Rio, rio 🚣🚣🚣🏞️🏞️🏞️🏞️ de janeiro mês janeiro verão quente muito quente + ventos frios vindos do mar.</t>
  </si>
  <si>
    <t>Hummm.. então agora a chuva escolhe cor? Santa Catarina tá a meses enfrentando enchentes e muitos bairros devastados.. e tu vem pra cá inventar racismo ambiental?</t>
  </si>
  <si>
    <t>Blábláblá mimimimi… qual o projeto então?</t>
  </si>
  <si>
    <t>Ok ministra, Eai? Vão fazer o que pra mudar isso aí? Vocês que estão no poder, só vejo vocês gastando com passagem aérea.</t>
  </si>
  <si>
    <t>Não cansa de falar besteiras 🤮🤮🤮🤮🤮</t>
  </si>
  <si>
    <t>Aniele, vc está tendo uma oportunidade de OURO!!!! POR FAVOR, pare de falar essas bobagens. Qual o programa que vc propôs?!?!?!</t>
  </si>
  <si>
    <t>Muito desnecessária. Socorro Deus! Onde vamos parar com tanta narrativa. Solução q é bom, nada .</t>
  </si>
  <si>
    <t>Aaaah mano namoral msm, usando até tragedia para fazer militância agora 🤦🏾</t>
  </si>
  <si>
    <t>Militância até nessas horas??? Vai gostar de fazer palco com a desgraça dos outros lá não sei aonde 😡</t>
  </si>
  <si>
    <t>Usando a desgraça alheia para militar. Agora vamos a parte prática: o que o ministério que preside fará para RESOLVER estes problemas? Passam governos e a postura é sempre essa: muita fala e pouca acao. Só recurso não adianta. Recurso bom mal utilizado é pior que não ter o recurso. E o pior é só falar sobre o recurso, mas na hora de acessar este a burocracia é tão grande que fica só na promessa.</t>
  </si>
  <si>
    <t>Militância</t>
  </si>
  <si>
    <t>É inacreditável … só cala a boca pelo amor de Deus</t>
  </si>
  <si>
    <t>Quanto vitimismo com esse teu Racismo Ambiental e uma vergonha pra nação brasileira</t>
  </si>
  <si>
    <t>Todos contra você, vc faz um Pessimo serviço para o estado</t>
  </si>
  <si>
    <t>Vamos trabalhar e fazer a diferença ao invés de usufruir de dinheiro público e não fazer nada além de falar, falar até papagaio fala fazer que é bom nada</t>
  </si>
  <si>
    <t>Sra , eu e vc sabemos que a maioria das pessoas que vivem em uma periferia são negras e classe média baixa. Retirar o termo desastre para colocar Racismo Ambiental é no mínimo sem noção. Ao invés de estar em uma rede social falando algo que não tem cabimento, incentive o seu presidente junto ao ministério responsável a elaborar e investir em políticas públicas para diminuir as incidências de enchentes nessas regiões menos favorecidas aonde o saneamento básico é precário, aonde a falta de políticas públicas padecem. Enchentes acontecem em todo canto da cidade, seja em periferias como também em áreas nobres. Já que a sra e a responsável pela igualdade racial nesse País, ao invés de militar em rede social, procure meio e elabore junto ao demais estratégias que evitem que tragédias como essa aconteçam.</t>
  </si>
  <si>
    <t>Aí vcs não pode enganar o povo ,dando migalhas</t>
  </si>
  <si>
    <t>Esse identitarismo tosco vai acabar com a esquerda. Assim como as saúvas, terminem com o PSOL ou ele vai acabar com o campo progressista brasileiro.</t>
  </si>
  <si>
    <t>@aniellefranco ao invés tu vir  público falar de cor por que não começa a falar de saneamento básico mulher credo. Pelo que vejo tu não tem formação nem em ciência da política, pois não fala nada com nada</t>
  </si>
  <si>
    <t>Janeiro é sempre um mês com grande índice pluviométrico, nada como sempre é feito para evitar, depois que acontece as tragédias criam esses videos que é o puro marketing e a militância de vitrine!</t>
  </si>
  <si>
    <t>Só faltava isso,ela militar com o sofrimento das pessoas</t>
  </si>
  <si>
    <t>Essa senhora é ministra??? 😂😂😂😂😂</t>
  </si>
  <si>
    <t>Meu Deus , agora o ambiente é racista? 😂😂🤦🏻‍♀️ Que ignorância</t>
  </si>
  <si>
    <t>Para de tentar lacrar, vai fazer seu trabalho, fala com papai maneta pra parar de r0ubar, e ajudar quem precisa, aí as pessoas não vão passar por isso todo ano. Ah, uma pergunta, é racismo ambiental o rio Solimões não se misturar com o rio Negro??? Kkkkkkkkk</t>
  </si>
  <si>
    <t>😂😂😂 então no território Yanomami tbm está sofrendo o tal racismo após seu presidente declarar estado de emergência pq de 12 meses pra cá a situação piorou. O povo está acordando e percebendo que vocês amam lacrar com a desgraça do pobre. Vc está lacrando na hora errada, na situação errada. Aliás; vc está no cargo errado. 🇧🇷</t>
  </si>
  <si>
    <t>Gente tira essa mulher do Ministério.Lula da tempo de consertar o erro</t>
  </si>
  <si>
    <t>Se ela, que é uma das ministras mais bem pagas fala isso.. pensa o que menos recebe 🫨🥴</t>
  </si>
  <si>
    <t>Racismo ambiental 😂😂😂😂😂 mas foram 16 anos do PT no poder, “melhorando” a qualidade de vida do  povo. Já estão há 2 novamente, não conseguiram  fazer nada ainda????? Não dá, né?! Tem que ter mt $$$ pra distribuir por aí. Vá trabalhar, moça.</t>
  </si>
  <si>
    <t>Esquece a cor das pessoas e vai fazer alguma coisa pra ajudar todos que está passando por isso momento difícil é você vem falar de cor se liga .</t>
  </si>
  <si>
    <t>E o que o PT em 17 anos de governo fez por essas pessoas? NADA! ao contrário, só fode a vida do pobre! Vc e seu governo são um desastre!</t>
  </si>
  <si>
    <t>Parou de falar todes????</t>
  </si>
  <si>
    <t>56% DA POPULAÇÃO DO BRASIL É NEGRA OU PARDA. QUE PENSAMENTO RIDÍCULO ESSE SEU, VC FAZ UM PÉSSIMO TRABALHO, SÓ CAUSA POLÊMICA E NÃO ENTREGA RESULTADO.</t>
  </si>
  <si>
    <t>Ridicula</t>
  </si>
  <si>
    <t>É um desrespeito com o povo brasileiro q seu salário seja pago pelos cofres públicos !</t>
  </si>
  <si>
    <t>Triste Realidade</t>
  </si>
  <si>
    <t>Racismo Ambiental? Nossa 😂 agente paga um dinheirão com essa desocupada! 😂🤡🎪</t>
  </si>
  <si>
    <t>Mulher!!! Pelo amor de Deus!!! Para de militância b√ππA, o povo anda de saco cheio disso!!! Isso tem relação com condição financeira, jamais com questão racial, tem gente de tudo que é cor POBRE, 🤦🏻‍♀️🤦🏻‍♀️🤦🏻‍♀️🤦🏻‍♀️🤦🏻‍♀️</t>
  </si>
  <si>
    <t>Pqp... "Racismo Ambiental" é de chorar!!!!!!!!! Não cabe.... "Preconceito Urbano", "marginalização dos mais carentes", qualquer outro termo acho ser mais "coerente" que "racismo ambiental".... Não dá pra ser tão alienado.....</t>
  </si>
  <si>
    <t>Deus deve ser racista então né!? Pq ele que é o dono do tempo e envia a chuva! Pelo amor!!🤦🏻‍♀️ era melhor ficar calada!</t>
  </si>
  <si>
    <t>Ministra do desserviço, eu como preta sinto vergonha tê-la. E pior ganha p/ ñ fazer nada</t>
  </si>
  <si>
    <t>😂😂😂 PALAVRA DA FUTURA VICE PERFEITA DO RIO !!!!! ALGUEM TERIA CORAGEM DE VITAR NUMA CHAOA COM ESSA SENHORA???????😂😂😂😂😂😂😂😂😂😂😂😂😂😂😂😂</t>
  </si>
  <si>
    <t>Jesus , tudo é palanque . O povo sofrendo e cadê as ações públicas. Todos deveriam morar com dignidade!</t>
  </si>
  <si>
    <t>Tu tá inventando moda, pelo amor de Deus, trabalhe militante</t>
  </si>
  <si>
    <t>Você é sua assessoria não quer nem saber de pobre w atender a política</t>
  </si>
  <si>
    <t>Ouvindo esse papo furado a vida toda e atitudes concretas nunca são tomadas. O fato é q precisam da pobreza e das tragédias para aparecerem no pós se pintando de salvadores da pátria, quando na vdd só usam da miséria para encherem os próprios bolsos.</t>
  </si>
  <si>
    <t>Não cansa de passar vergonha!!!</t>
  </si>
  <si>
    <t>Não chamem de racismo ambiental! Chamem de áreas de vulnerabilidade social !!! Por que nessas áreas, tem tanto o negro como o branco ... Ah mas é maioria, NÃO INTERESSA! Você está usando o racismo pra poder se promover ! Isso não é luta racial! Tem que lutar pra que esse povo tenha condições de reconstruir! Não pra levantar uma bandeira da qual, o assunto não tem nada a ver !</t>
  </si>
  <si>
    <t>40 mil por mês de salário</t>
  </si>
  <si>
    <t>Racismo ambiental kkkkkkkkkkkkk patétic@! 🙄</t>
  </si>
  <si>
    <t>Deveria ter vergonha de se aproveitar da desgraça das pessoas p fazer palanque político e não trazer solução nenhuma. Esse problema se arrasta a anos e seu partido das trevas ficou 16 anos no poder. Hipocrysia mata</t>
  </si>
  <si>
    <t>Racismo ambiental? Para de inventar</t>
  </si>
  <si>
    <t>@aniellefranco na boa.. não é momento para fazer ativismo de esquerda,  as enchentes acontecem por falta de estruturas fundamentais no saneamento básico, o estado caga e sempre cagou para esse tipo de situação, vai procurar algo prático para fazer em relação esse problema, não é o momento para ficar enchendo o saco com assuntos desnecessário, as enchentes afetam as vidas das pessoas pobres independente da cor delas, para de encher o saco!!! E vai procurar algo prático para fazer em relação a esse problema, você recebe um salário muito alto do governo pra ficar apenas fazendo ativismo!! Vai procurar o que fazer porra!!</t>
  </si>
  <si>
    <t>🙊🙊🙊 é cada uma....😂😂😂</t>
  </si>
  <si>
    <t>Racismo ambiental... É o fim da picada!!! Meu Deus!!! Que Militância barata</t>
  </si>
  <si>
    <t>Ué Olha o nível dessa ministra e tantos outros Mas uma Racismo ambiental Baixada fluminense 16 anos de governo PT só agora essa senhora percebeu isso?😱 no curral eleitoral dela vila do João parque União tem o mesmo problema pq a senhora Ministra não divulgou isso também? Vc mora em narnia? Pq vc está cotada pra ser vice prefeita Dudu paes que por coincidência tem um curral  eleitoral enorme na muzema Rio das pedras tijuquinha itainhagar vc poderia fazer uma visita nessas comunidades pra depois ficar vomitando 🤢🤮 pelas redes sociais ministra pega visão.</t>
  </si>
  <si>
    <t>O dinheiro dos nossos impostos indo pro seu bolso é muito desperdício. Não tem nada a ver o que vc está falando. Nem todo lugar de enchente foi em periferia e favela. Vc pode até tentar enganar quem não é do Rio!!!!</t>
  </si>
  <si>
    <t>🤡 I N U T I L</t>
  </si>
  <si>
    <t>O PT ficou todos esses anos no poder e não resolveu esse racismo ambiental porquê?? Quanta militância vocês são uma vergonha para essa merda de política, eu costumo ver tudo e nem comentar em nada guardar pra mim, mais tem coisa que não dá vocês precisam se tratar isso é uma doença</t>
  </si>
  <si>
    <t>No lugar de fazer o uso das palavras para tentar convocar a população para se mobilizar e ajudar… não, a digníssima vai é fazer separação de classes. Ministra, o Brasil sempre foi reconhecido pela sua solidariedade e acolhimento. Não faça desses desastres um palanque político. Tente unir os cariocas em prol de ajudar os afetados.</t>
  </si>
  <si>
    <t>Vc tá de sacanagem né? Gravou um vídeo pra falar o óbvio?! E ainda denomina com esse termo inapropriado. Não sei afirmar se vc é uma vergonha ou se é uma piada. A desigualdade social não tem relação alguma com desastres ambientais. Mas a falta de educação sim! E como tem! Não adianta vc postar esses vídeos pois isso nunca irá mudar, Enquanto o povo não souber votar, Enquanto vcs estiverem no poder, enquanto não houver união entre as comunidades e educação social; todos nós iremos sofrer! Racismo ambiental não existe! Isso é maluquice! Mas infelizmente O nosso povo é volátil e alienado. Muita gente ainda dá confiança pra vcs, Lamentável!</t>
  </si>
  <si>
    <t>Pegar o seu salario de R$77.000 e distribuir entre as familias para ter IGUALDADE ou é "racismo salarial"?</t>
  </si>
  <si>
    <t>Racismo ambiental?Lacração demais..Vai usar avião público de novo?</t>
  </si>
  <si>
    <t>Ministra padrão PT 🤢</t>
  </si>
  <si>
    <t>Racismo ambiental? É sério isso mesmo?? Quanta bosta hein? Agora te pergunto...oq esse governo que vc faz parte fez nós quase 20 anos que ficou no poder. Vamos ter no mínimo uma vergonha na cara né?</t>
  </si>
  <si>
    <t>Não gosto de vc pq vc é  petista mas tenho q concordar com vc ,mas tem q mudar esse nome "racismo ambiental "</t>
  </si>
  <si>
    <t>Ao invés de fazer um discurso para unir a população para poder ajudar, fica fazendo esse discurso barato para separar as classes. Os pobres querem uma solução e ajuda para amenizar o sofrimento. 
Não querem discurso para separar o Brasil nesse momento. É muito papo pra pouca eficiência administrativa</t>
  </si>
  <si>
    <t>Racismo ambiental👏👏 pqp arrumam um jeito de lacrar até com a desgraça dos outros. Meu deus</t>
  </si>
  <si>
    <t>É por essas e outras que tenho vergonha de ser negro/pardo... esse papo de racismo já deu. Tudo pra essa galera é "Ain é por causa da minha cor", "Ain é por causa do meu cabelo", "Ain racismo", "Ain preconceito"... não estou dizendo que não exista, mas essa galera pegou esse papo e faz uma militância tão nojenta e barata.</t>
  </si>
  <si>
    <t>Agora imagina você ganhar 30 conto por mês, pra no meio de uma tragédia, inventar termos que só existem na sua cabeça e querer lacrar em cima do problema das pessoas, vai lá, ministra, vai onde essas pessoas e pergunta a elas se elas sabem, e aí, tu espera pela resposta tbm 😒</t>
  </si>
  <si>
    <t>Fala besteira e para uma ministra fala errado!! Vc está no executivo que tal mudar o discurso com as mesmas pautas e ir para prática!  Quer ajudar vai para front, usa seu carga para mudar essa realidade. Daqui há 1 semana as pessoas vão esquecer e vc só vai aparecer na próxima tragédia! Teresópolis completa agora 13 anos da tragédia que destruiu a cidade, e quantas aconteceram depois disso! Precisamos de político que queiram mudar a a realidade das periferias!</t>
  </si>
  <si>
    <t>QUE MILITÂNCIA BARATA!!!!!..... Por que será que todo petista gosta de ter uma tragédia para fazer palanque</t>
  </si>
  <si>
    <t>GENTE A MULHER SÓ FALA besteira meu Deus do céu que desserviço ao país 🥹ESSE PAÍS SÓ TEM POLÍTICOS INCOMPETENTES MAS VC SE SUPERA👆👆👆</t>
  </si>
  <si>
    <t>cara esse mulher so fala besteira</t>
  </si>
  <si>
    <t>Nunca vi, tanta burrice misericórdia</t>
  </si>
  <si>
    <t>Só falácias e besteiras, ao invés de tá por aí só arrotando ideologias furadas pq realmente não lutam pelo povo mais pobre?? Esse teu discurso muda em que na vida de milhões ?? É ridículo ver que quando a cor preta pode ter destaque ela só é usada como massa de manobra em ideologias fudidas e fracas, a “esquerda” ela usa da vulnerabilidade do pobre para se beneficiar, finge estar com o pobre mas nunca esteve, da migalhas e tira milhões, Saneamento básico, melhores moradias, impostos por renda, melhor divisão e investimento correto na saúde, investimento certo no ensino fundamental, corte de estatais de funcionários fantasmas e de funcionários de familiares amigos, o lucro dos bancos batendo em alta enquanto a pobre sobe, burocracia com empresas e contratados, mais dificuldade para o pequeno empreendedor, diminuição nas regalias que vocês tem, sendo a favor de tirar fundão eleitoral também já ajudava, porém nada disso que eu comentei você se sente a favor de fazer, só fala em discurso que só atrai gente otaria e burra!!</t>
  </si>
  <si>
    <t>Que coisa bizarra, tá sendo ridícula</t>
  </si>
  <si>
    <t>Vai lavar uma roupa, criatura!</t>
  </si>
  <si>
    <t>Descansa militante, vá procurar um psiquiatra.</t>
  </si>
  <si>
    <t>Meu Jesus amado! Alguem poderia internar essa senhora? Ela tá fora de si! Tá falando mais bobagem que o habitual!</t>
  </si>
  <si>
    <t>Agora tenho que virar negra parda preta para ter algum direito</t>
  </si>
  <si>
    <t>A famosa boca de fossa 💩💩💩😷🤢🤮</t>
  </si>
  <si>
    <t>Anielle, sua pauta é a exploracao do negro o tempo todo... você tá perecendo uma capitã do mato a serviço do seu senhor. "Nine".</t>
  </si>
  <si>
    <t>Na minha terra isso é desigualdade social, mas continua postando bobeira ai! Ce tem PHD nesse quesito.</t>
  </si>
  <si>
    <t>Meu Deus mulher, vai se tratar que isso é doença</t>
  </si>
  <si>
    <t>Tu tem problemas, precisa 1°Sair do governo, depois 2°  Internar-se</t>
  </si>
  <si>
    <t>So fala 💩</t>
  </si>
  <si>
    <t>Aluna mais fraca da Dilma Roussef</t>
  </si>
  <si>
    <t>Vc quieta e poeta</t>
  </si>
  <si>
    <t>Oh fofa, o Sul tbm tá sofrendo com chuvas, de lá vc não abre essa sua boca de sacola pra falar nada não?</t>
  </si>
  <si>
    <t>tipo 💩 quanto mais mexe mais fede, falou porcaria, apaga e pede desculpas pela ignorância, é melhor</t>
  </si>
  <si>
    <t>Lutas e lutas e pt roubando vai se tratar</t>
  </si>
  <si>
    <t>Vai estudar oh senhora do racismo vc tem problemas psicológicos vai se tratar vai estudar</t>
  </si>
  <si>
    <t>O que esperar da ministra irmã da Marielle né, pior que ela ganha mais de 80mil por mês pra falar essas merrda, isso é de deixar o cidadão putto</t>
  </si>
  <si>
    <t>Essa tomou um papel LSD e está viajando. Ela deve andar na rua e ver boto cor de rosa dando rolê no céu.</t>
  </si>
  <si>
    <t>Galera do TODES. E só ignorar que para de falar bost@</t>
  </si>
  <si>
    <t>Que piada ! Que merda eu ter que trabalha de janeiro a junho pra sustenta uma porcaria dessa 😢</t>
  </si>
  <si>
    <t>Para falar merda, você entrou na fila 15 vezes eihm</t>
  </si>
  <si>
    <t>Racismo ambiental😂😂😂😂 esses esquerdistas não  tem noção do q fala 😂</t>
  </si>
  <si>
    <t>Alguém pode me explicar o que é: RACISMO AMBIENTAL? Essa gente da esquerda é adoecida!! Será que isso é quando a nuvem fica densa e escura? Rsrsrsrs Parece piada, mas lá vem uma nova NARRATIVA…</t>
  </si>
  <si>
    <t>Gente, cala a boca dessa mulher. 🤦🏽‍♀️</t>
  </si>
  <si>
    <t>Você usa tóxico ? Só pode!! Cada besteira</t>
  </si>
  <si>
    <t>A filha da Dilma 😂😂😂😂😂</t>
  </si>
  <si>
    <t>Incompetente que fala né.! 😂😂😂😂😂😂..</t>
  </si>
  <si>
    <t>Eu não gosto da verdinha, ou do pó branco que vem da folha, por isso sou racista ambiental, mas tem muita gente aí que defende uma planta</t>
  </si>
  <si>
    <t>😂😂😂😂 mulher do ano !? Imagina a sensação de uma Mulher que batalhou a vida inteira ouvir que issi foi mulher do ano</t>
  </si>
  <si>
    <t>Falou pouco, mas falou merda</t>
  </si>
  <si>
    <t>Tadinha, muito fraca!!!</t>
  </si>
  <si>
    <t>Deve tá amaconhada!</t>
  </si>
  <si>
    <t>Voce calada é uma poeta!! Racismo ambiental! 😂😂😂 piada!</t>
  </si>
  <si>
    <t>Tá explicado como conseguiu o cargo... As custas da mídia da irmã.... Despreparo total para o cargo que exerce... Milita até sobre desastres....</t>
  </si>
  <si>
    <t>Como pode uma pessoa falar tanta  merda?😮</t>
  </si>
  <si>
    <t>Concorrente dos discursos da Dilma ..</t>
  </si>
  <si>
    <t>Racismo ambiental 😂😂😂 o nome disso é burrice.</t>
  </si>
  <si>
    <t>Mano, explica o que é racismo ambiental, por favor. Vc só pode estar louque.</t>
  </si>
  <si>
    <t>Só fala merda.</t>
  </si>
  <si>
    <t>Então vamos levar o povo preto para as lavouras. Daí resolve dois problemas</t>
  </si>
  <si>
    <t>Só besteira conversando merda</t>
  </si>
  <si>
    <t>Daí daí,  vai estudar mulher!</t>
  </si>
  <si>
    <t>Mais uma incapacitada dm@um cargo público !</t>
  </si>
  <si>
    <t>Kkkkkkkkkk defecou pela boca</t>
  </si>
  <si>
    <t>Errada não é ela não, errado quem tá é os esquizofrênicos que votou nesse governo, e o psiquiatra que deu alta a ela</t>
  </si>
  <si>
    <t>Impressionante como esse ser aprendeu a falar pelo 🆒.... Kkkkkkk. Minha nossa quanta patifaria pra uma 💩 só.</t>
  </si>
  <si>
    <t>A estupidez tem novo nome!  Isso e ministra? ,!</t>
  </si>
  <si>
    <t>Explicar 😂😂😂😂😂 o inexplicável, esse povo fumou tanta maconha nas faculdades se é q fizeram é vem ainda explicar 😂😂😂😂</t>
  </si>
  <si>
    <t>Que bizarrice ! Triste em saber que parte do meu dinheiro vai para as mãos de uma pessoa tão desqualificada 🥴😮‍💨</t>
  </si>
  <si>
    <t>Onde você estudou?</t>
  </si>
  <si>
    <t>Abominação 🤮🤮</t>
  </si>
  <si>
    <t>Bla bla bla kkkkk vai estuda  ganhou voto dos tolos aí</t>
  </si>
  <si>
    <t>Tragédia ambiental não escolhe hora nem lugar... Ricos ou pobres, pretos ou brancos estão sujeitos a força da mãe natureza. Você foi completamente ridícula usando esse termo</t>
  </si>
  <si>
    <t>igual a @sn@ da irmã 😂</t>
  </si>
  <si>
    <t>A poucos dias, o sul estava debaixo d'água. A maioria lá é branca e de olho azul. O que houve lá, queride???? Cag@ pela boca. Pelo amor de Deus!!! 🤢🤮🤢🤮</t>
  </si>
  <si>
    <t>😂😂😂😂😂😂😂 rir para não chorar! Falta massa cefálica, só pode!</t>
  </si>
  <si>
    <t>Imagine um cruzamento desta Anielle com a Dilma??? O que nasceria???</t>
  </si>
  <si>
    <t>São Pedro será cancelado pela esquerdalha vag@bund@ por ser “racista”! Rio Solimões será perceguido por não se misturar com o Rio Negro!</t>
  </si>
  <si>
    <t>Talvez devesse se calar depois de falar TANTA M3RDA!</t>
  </si>
  <si>
    <t>C é idiota?</t>
  </si>
  <si>
    <t>Continua falando MERDAS! Qual é sua luta?  Para q tá FEIO!💩💩💩💩💩</t>
  </si>
  <si>
    <t>Não sejam cruéis …vamos falar sobre acéfalos, o que fazem, o que pregam, são seres dotados de inteligência ? 
Racismo ambiental 🤣🤣🤣🤣🤣🤣🤣🤣🤣🤣🤣🤣🤣🤣🤣🤣🤣🤣</t>
  </si>
  <si>
    <t>KKKKKKKKKKKKKKKKKKKKKKKKKKKKKK mlk do céu, como que essa gente entra num cargo como esse? tem animal que apoia isso? na moral, feio dms kkkkkkkkkkkkk burrice surreal cara!!!</t>
  </si>
  <si>
    <t>Pro inferno com esse racismo ambiental.. para com suas loucuras.. e cria vergonha na cara, vai trabalhar pra ajudar o povo que mais precisa ao invés de um usar racismo como palanque político.. racismo ambiental não existe, só existe na sua mente perturbada, para de criar confusão entre o povo negro.. vcs aprecem que desmerecem o povo negro.. nego é igual branco.. somos todos igual..</t>
  </si>
  <si>
    <t>Só fala asneira.</t>
  </si>
  <si>
    <t>Ministra ra cista</t>
  </si>
  <si>
    <t>Só fala 💩💩💩</t>
  </si>
  <si>
    <t>Haahhahahahaha, Dilma fazendo escola ahahahahah</t>
  </si>
  <si>
    <t>Qualificação = Irmã 
Especialização = CAIR DE PARAQUEDAS 
FLUENTE EM FALAR BOST@ 
Esse vídeo é um meme pronto!
É impressionante a capacidade dessa gnt de fazer militância em tudo, de inventar termos para ganhar a simpatia e fazer palanque da tragédia dos outros. 
O Mais impressionante é ver pessoas realmente afetadas pelas tragédia apoiando as baboseiras que essa pessoa fala. 🤦🏻‍♂️</t>
  </si>
  <si>
    <t>A ignorância chega a patamares inéditos nesse governo a cada dia… é uma vergonha isso moça. Calada vc está errada.</t>
  </si>
  <si>
    <t>Volta pra escola 😂😂😂😂😂😂</t>
  </si>
  <si>
    <t>Defeca pela boca</t>
  </si>
  <si>
    <t>Conseguiu superar a professora DILMANTA ! 😂😂😂😂😂😂😂😂😂😂😂😂😂😂😂😂😂😂😂😂😂😂</t>
  </si>
  <si>
    <t>Como pode ser tão desprovida de beleza.?!</t>
  </si>
  <si>
    <t>Ganha quase cem mil pra falar bosta</t>
  </si>
  <si>
    <t>Essa gente inventa cada coisa!!! Quem joga lixo nos rios são as pessoas que moram a beira do rio mesmo, são os favelados que fazem imundície. Depois vem com essas invencionices de racismo ambiental. Essa cara de macho não tem mais o que falar</t>
  </si>
  <si>
    <t>Vem cá! Se não fosse a morte da Marielle, aonde você estaria? O que você estaria fazendo? Quanto você estaria ganhando?</t>
  </si>
  <si>
    <t>Vc fala bosta so</t>
  </si>
  <si>
    <t>Racismo ambiental? Voce tem problema ns cabeça?</t>
  </si>
  <si>
    <t>Como explicar burrice falando burrice check.</t>
  </si>
  <si>
    <t>O dilminismo está mais vivo que nunca 🤦🏻🤦🏻🤦🏻🤦🏻</t>
  </si>
  <si>
    <t>Abla epanhol❓ Ñ! Só 💩</t>
  </si>
  <si>
    <t>KKKKKKKK..... Enlouqueceu só pode</t>
  </si>
  <si>
    <t>Socorroooooo, alguém amarra essa l0uc@ e joga ela em um manicômio!😂😂😂😂😂😂😂😂😂😂😂😂😂😂😂</t>
  </si>
  <si>
    <t>Meu Deus seria a natureza racista? E os furacões e terrenos que acontecem onde a maioria são brancos? Viajou legal! Quer lacrar só pode. Isso expor as pessoas de áreas vulneráveis sem necessidade! O tempo que gastou aqui falando merda poderia está mapeando esses lugares e buscando ajuda.</t>
  </si>
  <si>
    <t>PRECISAMOS DE UM CONTROLADOR DE RACISMO CLIMATICO, GÊNIA JA VAMOS PATENTEAR TAMBEM O ESTOCA VENTO DA DILMA, JA LANÇA NA SHOPEE 😂</t>
  </si>
  <si>
    <t>Já anda e fala...não pode exigir mto.</t>
  </si>
  <si>
    <t>Pode internar.....ministra padrão do ex presidiário</t>
  </si>
  <si>
    <t>Racismo ambiental é minha pomba no buraco negro...</t>
  </si>
  <si>
    <t>Já achamos o vento que  a Dilma estocou, tá na cabeça da Anielle 😂😂😂😂😂</t>
  </si>
  <si>
    <t>Energúmene 😂😂</t>
  </si>
  <si>
    <t>Precisa tratar o buraco negro no cérebro desta moça.  Um bom colégio, uma boa universidade e acima de tudo muitos livros a serem lidos é a prescrição para tratar buraco negro em anencéfalos.</t>
  </si>
  <si>
    <t>Os ptostas em peso votaram contra saneamento básico... e a esquerdopata22.... MUDA!</t>
  </si>
  <si>
    <t>Ohh pivô feio22 das oreia grande kkkk</t>
  </si>
  <si>
    <t>E o PT há 17 anos governando este país e mantendo este racismo ambiental. Esta criatura cujo currículo é ser irmã de Mariele cada vez que abre a boca consegue falar mais idiotice. O povo do sul é branco descendente de europeu então não merece a atenção deste desgoverno. Isso que dá quando se deixa de lado a meritocracia e coloca-se em cargos lacradores  despreparados. Moro e voto no Rio de Janeiro e até ser morta eu nem sabia quem era Mariele. Que me desculpem os familiares mas se não tivesse sido assassinada seria só mais uma vereadora do PSOL sem grande expressão no Rio exceto nas suas áreas de atuação nas comunidades da Zona Oeste.</t>
  </si>
  <si>
    <t>Curriculum de Anielle Franco..... Experiência pessoal:  Irmã de Mariele - Experiência profissional: Irmã de Mariele - Cursos: Irmã de Mariele...😂😂😂😂😂</t>
  </si>
  <si>
    <t>Vcs  de esquerda tem problemas  m3ntais, e adoram  corrupção e dividir o povo</t>
  </si>
  <si>
    <t>TA COM SEQUELA DA C0VID
🤣🤣</t>
  </si>
  <si>
    <t>Como já viralizou não dá mais para apagar. Mas é inacreditável a capacidade de rotular qualquer coisa com algum preconceito.  Vincular a tragédia das chuvas na cidade do Rio de Janeiro com racismo é vergonhoso. A população da região sul é predominantemente branca e não houve qualquer manifestação da sua parte sobre a tragédia. Talvez porque seja uma região do país que não votou no seu patrão. Sua capacidade para ser ministra nada mais é do que uma "reparação" a tragedia ocorrida com sua irmã. Há boatos que virá como vice na chapa do Eduardo Paes para a próxima eleição a prefeito do Rio. Espero que ganhe, mas se ganhar a população com certeza não irá mais passar por esse tipo de situação, né? Mude esse discurso porque essa coisa de atrelar tudo a algum tipo de preconceito já está feio.</t>
  </si>
  <si>
    <t>Tinha que ser ministra do governo do PT. Quanta besteira…</t>
  </si>
  <si>
    <t>Só podia ser petista p falar tanta merda</t>
  </si>
  <si>
    <t>Imagino que você ganha por merda que fala, por isso já deve ser milionária!</t>
  </si>
  <si>
    <t>Volta pro Mobral… (607k seguindo essa analfabeta). O Brasil é massa 😂😂😂😂</t>
  </si>
  <si>
    <t>Ahhh vai procurar um lavado de roupa,como pode o salário dessa ai sair do meu bolso mds?!</t>
  </si>
  <si>
    <t>O Solimões não se junta com o Rio negro. Sua analfabeta.</t>
  </si>
  <si>
    <t>tu tá metida num buraco negro!</t>
  </si>
  <si>
    <t>Pensei que era um homem, cara de homem.</t>
  </si>
  <si>
    <t>Receba inteligência, analfabetismo e foda</t>
  </si>
  <si>
    <t>Então por isso que  as pessoas do Sul que sofreram com esta tragédia ambiental vcs não fizeram absolutamente nada , não vi uma propaganda  sua e , a Maria Presídio quando soube continuou curtindo o carnaval , por que são brancos( mesmo pobres , )  a maioria da população sulista que perderam a suas casas e bens materiais ! Ah , entendi ! E isto no sul o que vcs fizeram , o governo federal , de ignorarem o sofrimento deste povo também não seria um racismo ambiental ? E outra , atendo vários pacientes da Baixada  Fluminense  que estão sofrendo com esta tragédia ambiental (,negros, brancos, pardos …) vou ficar de olho e irei cobrar de vc tudo que vc falou que vão fazer, porque até agora nada foi feito ! Os vizinhos , amigos , parentes e que estão ajudando uns e outros !</t>
  </si>
  <si>
    <t>COMO PODE FALAR TANTA MERD4 NA MORAL 😂😂😂😂😂😂😂😂😂😂😂😂</t>
  </si>
  <si>
    <t>E o pessoal do Sul quando tem enchente? seria qual a vitimização? @aniellefranco @lulaoficial pelo amor de Ds retire essa Magda do seu governo já passou de ficar feio</t>
  </si>
  <si>
    <t>Só falar merdaaaaaaaaa..
Para de dividir o povo brasileiro sua incompetência.</t>
  </si>
  <si>
    <t>Isso que tanto bosteja, é abstinência?</t>
  </si>
  <si>
    <t>Voce calada é uma poetisa 🤐</t>
  </si>
  <si>
    <t>Vem ai Dilma 2. Uma piada pronta😂</t>
  </si>
  <si>
    <t>😂😂😂😂😂😂 depois diz que maconha não faz mal.</t>
  </si>
  <si>
    <t>Dilme 5.0 😂😂😂😂</t>
  </si>
  <si>
    <t>Calada é uma poeta!</t>
  </si>
  <si>
    <t>Hahahahahahhaahhahahaha!!! Vc fala muita merd@</t>
  </si>
  <si>
    <t>Só fala asneira! Haja paciência</t>
  </si>
  <si>
    <t>Quanta asneira!!</t>
  </si>
  <si>
    <t>Não usem Dr0g@s 😂😂😂 é isso q dar 😂</t>
  </si>
  <si>
    <t>Para de ser r!d!cule</t>
  </si>
  <si>
    <t>O PT FICOU MAIS DE 13 ANOS E NAO RESOLVEU O PROBLEMA DA POBREZA. VAI ESTUDAR!</t>
  </si>
  <si>
    <t>TA DE SACANAGEM! SE NAO TEM SANEAMENTO BASICO É PORQUE O TRAFICANTES NAO DEIXAM ENTRAR... VC CALADA É UMA POETA...</t>
  </si>
  <si>
    <t>Eu não pago internet pra isso 😂😂😂 Dilma vem aqui essa aí foi mais pesada q a do estoca vento bizarro.</t>
  </si>
  <si>
    <t>Sua professora Dilma te ensinou bem a falar tanta asn4i4a 😂</t>
  </si>
  <si>
    <t>Vai trabalhar mulher, parece doida com esses assuntos de RACISMO... você não estudou não querida? Seja um pouco mais útil pra população, mostra o teu intelecto fazendo coisas que de fato vai ajudar a população ao invés de ficar cagando pela boca!</t>
  </si>
  <si>
    <t>ué e você e o seu governo estão fazendo o que para mudar isso? para de vitimizar e faça por merecer os 71 mil que você ganha , sou preta e detesto esse vitimismo, vai se preocupar em resolver o problema do povo ao inves de ficar falando asneira, o problema é que o seu governo depende dessa probreza , essa população são as vitimas que voces usam como massa de manobra .</t>
  </si>
  <si>
    <t>Lembrei do Kako, cala a boca Magda 😂😂😂</t>
  </si>
  <si>
    <t>Kkkkkkkk, vai se tratar.</t>
  </si>
  <si>
    <t>Quem foi mesmo que votou contra o MARCO DO SANEAMENTO???? Haaa foi o PT DO SEU PRESIDENTE  NÉ !! SUA SEMI ANALFABETA</t>
  </si>
  <si>
    <t>Ahhhhhhh vão pra casa do “BARALHO” 
A maioria da população brasileira é feita de pardos e negros por causa das diversas misturas raciais, e agora vocês vem com esse VITIMISMO DA PORR4.. 
Uma “ministra” que tem em seu currículo “IRMÃ DA MARIELLE” e que ganha juntando toda sua renda MAIS DE 70k, e tá aí militando para se engrandecer através dos pobres que mal conseguem ir ao Maracanã, e a tal “ministra do povo pobre e negra” vai de jatinho particular kkkkkkkkkkkk</t>
  </si>
  <si>
    <t>Na moral...ela precisa ser vacinada urgente.Caso procrie isso vai piorar</t>
  </si>
  <si>
    <t>errada não tá 🤷‍♀️errado é o psiquiatra q te deu alta 🤦‍♀️🤦‍♀️🤦‍♀️e ainda diminui a dosagem do remédio 🤦‍♀️🤦‍♀️não é possível que esteja falando sério 🤔 os mais de 75  mil reais q vc ganha por  mês não é suficiente para fazer um tratamento mental de qualidade não?  Essa vergonha é no débito ou  no crédito amore?</t>
  </si>
  <si>
    <t>😂😂😂😂😂😂😂😂😂😂😂😂😂😂😂😂😂😂😂😂😂😂😂 culpa dos governos estaduais, prefeitos que nunca fizeram nada. Agora racismo ambiental é loucura ou demência.</t>
  </si>
  <si>
    <t>Foi a nuvem negra a culpada ou a branca? @aniellefranco como que vc virou ministra? Vc é desprovida de inteligência. Vc defe9ca pela boca.</t>
  </si>
  <si>
    <t>O Pt da Sra que deixou assim reclama com a organização criminosa que por década estava no poder não fazendo nada pela população. Calada é um poeta.</t>
  </si>
  <si>
    <t>Só fala M3RD4 !!</t>
  </si>
  <si>
    <t>E eu achando que a pior goleada que o Brasil sofreu foi o 7x1 pra Alemanha, maior goleada e esse bando de analfabeto comandando nosso país que desesperador é vergonhoso ter que ouvir isso.</t>
  </si>
  <si>
    <t>Deixa eu entender: o rio Solimões não se mistura, com o rio negro. 
É racismo ambiental. 🤣 E cair na grana e ficar de quatro por longo tempo kkkkk</t>
  </si>
  <si>
    <t>O que ela falou tava escorrendo ali no córrego da imagem, 💩.</t>
  </si>
  <si>
    <t>ANIM@LE...</t>
  </si>
  <si>
    <t>Pare de cagar pela boca.</t>
  </si>
  <si>
    <t>Falou bonito e falou muita 💩. Pqp pra essa merda de comentário</t>
  </si>
  <si>
    <t>Vai se tratar 😂😂😂</t>
  </si>
  <si>
    <t>Gente, chega a doer a burric3... 😂😂😂</t>
  </si>
  <si>
    <t>Da um desconto pra ela gnt!! Ela tem um transtorno cognitivo 🤣</t>
  </si>
  <si>
    <t>Ela é filha da Dilma</t>
  </si>
  <si>
    <t>Asneira</t>
  </si>
  <si>
    <t>Vc é um des4stre ministres 😂😂😂😂😂, cag4 pela boca, descansa militante mimizent4</t>
  </si>
  <si>
    <t>Dilmou</t>
  </si>
  <si>
    <t>A Dilma falando é melhor. Kkkkk</t>
  </si>
  <si>
    <t>Vai lavar uma roupa esquerdista sem futuro</t>
  </si>
  <si>
    <t>Vá se internar bicho 🤦</t>
  </si>
  <si>
    <t>Essa ministro GARBAGE fala m3rd4 com muita facilidade. 😂😂😂😂😂😂</t>
  </si>
  <si>
    <t>😂😂😂😂😂😂😂😂😂😂 Meu Deus que 4nt4</t>
  </si>
  <si>
    <t>A burrice está chegando a níveis alarmantes.</t>
  </si>
  <si>
    <t>Continua falando um monte de asneiras.</t>
  </si>
  <si>
    <t>Falou pouco mais falou m</t>
  </si>
  <si>
    <t>Omg 🤯 é muita burrice</t>
  </si>
  <si>
    <t>Que droga essa mulher usa? 😂😂</t>
  </si>
  <si>
    <t>Mulher você calada é uma poetisa !</t>
  </si>
  <si>
    <t>Só tem 4nt4 nesse governo comunista! 😂😂😂😂😂😂😂</t>
  </si>
  <si>
    <t>Tá faltando capim na casa dessa criatura!!!</t>
  </si>
  <si>
    <t>Isso a @globonews não mostra…@octavioguedes só vc pra comentar isso de forma rodriguiana pelo amor de Ds — @janjalula a sua amiga não tem condições @lulaoficial vai virar chacota sim! os bolsominios estão so aguardando o momento de detonar essa loki</t>
  </si>
  <si>
    <t>Analfabeta funcional!</t>
  </si>
  <si>
    <t>🤮🤮🤮 não creio nisso 
só pode ser os remédios pra emagrecer</t>
  </si>
  <si>
    <t>Misericórdia. Quanta m3rd4 dita. Como faz pra "desver" ?</t>
  </si>
  <si>
    <t>Racismo ambiental Dilma fazendo discipulos</t>
  </si>
  <si>
    <t>Você come merd@??</t>
  </si>
  <si>
    <t>Em qual mundo vc vive? Pensei que a culpa das enchente era da chuva forte, e das construções irregulares, e também da falta de educação da população, pegando lixo em todo lugar! Depois de ouvir essas asneiras, só prova o que esse governo é uma câncer para o povo! 🤦🏾‍♂️</t>
  </si>
  <si>
    <t>@aniellefranco  uma dica , cave um buraco e viva nele, sem luz ( pq a luz é branca) viva na escuridão e não se envergonhe disse, pessoa como vc tem que viver na obscuridade e viver ‘ normalmente’ , quando for usar filtro use o carvão ( não se envergonhe) ficaremos felizes em ver a core preta, e assim segue a vida 😂</t>
  </si>
  <si>
    <t>Onde você estava durante os 16 anos de desgoverno da esquerda? Cuidado com o que você anda consumindo...</t>
  </si>
  <si>
    <t>Olha o nível, racismo ambiental meu Deus a cada merda que temos q ver e ouvir</t>
  </si>
  <si>
    <t>Tudo isso é culpa dos vários desgovernos que nunca se importaram com obras de infraestrutura. Agora racismo ambiental??? Vai se internar!</t>
  </si>
  <si>
    <t>“Racismo Ambiental”… esse é o preço que se paga por saber ler kkkkkk, muié caga pela boca 💩💩💩</t>
  </si>
  <si>
    <t>Em uma situação tão grave como essa, ela está preocupada com a cor das pessoas? Gente isso é psiquiátrico!! E no Rio Grande do Sul, no litoral de SP! Qta bobagem!! Lamentável</t>
  </si>
  <si>
    <t>FORMAÇÃO: IRMÃ DA MARIELE</t>
  </si>
  <si>
    <t>BUUUUUUUUUURRRRRRRAAAA</t>
  </si>
  <si>
    <t>Aqui, meu saco e preto e meu pinto é branco. Podemos dizer que meu pau e racista?</t>
  </si>
  <si>
    <t>Culpa do atirador que m@_tou só uma</t>
  </si>
  <si>
    <t>Ganhando 77 conto para falar e fazer m e r d a. Brasil é um l i x o. Taqueopariu viu velho. Acho que nem meus netos vão ver o país com políticos sérios e descentes</t>
  </si>
  <si>
    <t>Deve ser o racismo ambiental.... diarreia verbal.  Faz o L ....</t>
  </si>
  <si>
    <t>Só falou Merd@</t>
  </si>
  <si>
    <t>Dilma foi no banheiro cagar e ai nasceu essa mulher😂😂😂😂</t>
  </si>
  <si>
    <t>Sério isso?! 😂😂😂😂 Pqp superou o estocar vento!!!! Falta fo que fazer?!</t>
  </si>
  <si>
    <t>Demenci4 grau 4, racismo ambiental 😂😂😂😂😂😂😂😂😂😂😂</t>
  </si>
  <si>
    <t>😂😂😂 essa lê apenas sopa de letrinhas. Fiasco</t>
  </si>
  <si>
    <t>😂😂😂😂😂 você é o próprio desastre</t>
  </si>
  <si>
    <t>Currículo da cuja
Irmã da finada mariele e só</t>
  </si>
  <si>
    <t>Me preocupa a pagar salário para gente desse nível lkkk 
Amor o que seria mesmo racismo ambiental ? Kkkkkkkk 
Corre aqui psiquiatras 😂😂😂</t>
  </si>
  <si>
    <t>Procura um tratamento!!</t>
  </si>
  <si>
    <t>Pqp .... vai se internar sua doen te ... vcs superam qualquer nível de alienação e babaquice. E o que aconteceu no RS??? Foi o que aquilo? Racismo reverso da natureza???</t>
  </si>
  <si>
    <t>Racismo ambiental e meu ovo , irma da finada</t>
  </si>
  <si>
    <t>Racismo ambiental????? Essa mulher tem problemas 😂</t>
  </si>
  <si>
    <t>“Racismo ambiental”! Estamos perdidos … olha só o nível intelectual dessa pessoa …</t>
  </si>
  <si>
    <t>😂😂😂😂😂😂 quando a piada já vem pronta pqp socorro bostil</t>
  </si>
  <si>
    <t>..vc eh  D O E N T E ??? 🤮 🤮</t>
  </si>
  <si>
    <t>Vc é tão ID iota que quem deveria fazer algo são vcs políticos e não fazem, agora vem nas redes falar besteira. Vc só fala bo sta</t>
  </si>
  <si>
    <t>Vai explicar pra um gringo que temos um ex presidi@rio ocupando o cargo mais alto do país e uma ministra como essa que só fala merda</t>
  </si>
  <si>
    <t>Racismo ambiental??? Vai "pentear macaco", Mulher Desqualificada!! Em um governo de esquerda é assim: Ganha rios de dinheiro(dinheiro esse do contribuinte) pra falar merda. (ai isso é fala preconceituosa, racista e blá-blá-blá) 🗣TÔ NEM AÍ‼️</t>
  </si>
  <si>
    <t>Racismo ambiental? Qual o conceito disso? A esquerda brasileira precisa se livrar deste cancro chamado identitárismo. Se tudo é racismo, nada é racismo. A camarilha identitária tem apenas um interesse: o poder. Desprezam o trabalhador pobre, negro,favelado e periférico. Esta turma de identitários  não valem nada.</t>
  </si>
  <si>
    <t>😂😂😂😂 CULPA DO RACISMO......😂😂😂😂 em...bur....re...ci....da....✌️✌️✌️💵💵💵💵</t>
  </si>
  <si>
    <t>COR, COR, COR, COR E COR! @aniellefranco Com todo o devido respeito, mais para de fala mrd! Não existe cor, voce que vive dividindo tudo e todo mundo. Ele sao todos iguais, precisam de ajuda sendo negros, brancos, pardos ou qualquer outra cor que vs tenha ai nessa sua cabeçinha carente e perturbada. Para de fica querendo se promover ate com a desgraça dos outros mulher. E ja que vs vive e apoia um governo comunista, para de fica pedindo ajuda pros outros pra ajuda essas pessoas e pega o TEU DINHEIRINHO SUADO QUE VS GANHOU COM MUITO ESFORÇO E ESTUDO e divide igualitariamente com eles, e ai sim vai coloca em pratica o que vs fala! Porque lacra na internet e querer ajuda todo mundo com o dinheiro dos outros é facil, ate eu consigo, ate eu posso virar ministro dai e da role com avião da @fab_oficial 🤙🏻</t>
  </si>
  <si>
    <t>So fala merda</t>
  </si>
  <si>
    <t>Kkkkk essa conversa merd-a no quilo. Especialista em baboseira. Kkkkkk</t>
  </si>
  <si>
    <t>Isso é fruto da corrupção do PT, vai estudar e parar de gastar dinheiro público</t>
  </si>
  <si>
    <t>Filha da Dilma 😂😂😂😂😂</t>
  </si>
  <si>
    <t>Seu racismo ambiental vem da mesma escola do Buraco Negro ser expressão racista. E a mesma escola da Marina Silva e sua Caixa Preta ser expressão racista. (Sendo que ela mesma usou a expressão anteriormente). Cara, vergonha de ter vocês como representantes.</t>
  </si>
  <si>
    <t>Mulher só fala merd....</t>
  </si>
  <si>
    <t>É você, Dilmanta?</t>
  </si>
  <si>
    <t>Cagou pela boca 🤮</t>
  </si>
  <si>
    <t>Calada e uma poeta 🙄🙄🙄🙄🙄🙄🙄🙄🙄🙄</t>
  </si>
  <si>
    <t>Só fala Besteira ,você calada é uma poeta.</t>
  </si>
  <si>
    <t>A culpa sempre será do Racismo Ambiental 😂😂😂😂 ohhh esquerda que precisa para de colador vitimismo em tudo kkkk criatura vá estudar e parar de querer lacrar .. PT é um câncer no Brasil 🇧🇷 e a esquerda são suas ramificações… Ainda temos mais 3 anos de caos no país ..: Fora Lula e sua turma</t>
  </si>
  <si>
    <t>Começou o ano com uma excelente aprendiz de Dilma 😂</t>
  </si>
  <si>
    <t>Tá fumando muita maconha 😂</t>
  </si>
  <si>
    <t>Racismo ambiental? Você estuda pra ser burra ou a esquerdopatia lhe concede essa burrice?</t>
  </si>
  <si>
    <t>Parece que não tem neurônio fala porque tem boca,que coisa mais sem noção</t>
  </si>
  <si>
    <t>Kkkkkkkk racismo ambienta….vai te tratar</t>
  </si>
  <si>
    <t>Racismo ambiental? Para de comer mortadela em abundância! Parece que isso está prejudicando sua cabeça!</t>
  </si>
  <si>
    <t>Currículo: irmã morta,  stonks 😂</t>
  </si>
  <si>
    <t>Vai tirar uma carteira de trabalho e vai catar lixo nas ruas do Brasil. Serás mais útil assim .</t>
  </si>
  <si>
    <t>Acéfal.a!!! Racismo ambiental! Que vergonha alheia</t>
  </si>
  <si>
    <t>Mds racismo ambiental?! Crie vergonha na cara ministra, incompetência total vc tem 👎🏽👎🏽👎🏽</t>
  </si>
  <si>
    <t>Aprendiz mais fraca da Dilma 😂😂😂😂 Imagina quando descobrir o rio negro e Rio Solimões</t>
  </si>
  <si>
    <t>Você é um deserviço a nação.  Ridícula.</t>
  </si>
  <si>
    <t>Seu QI eh de um limão</t>
  </si>
  <si>
    <t>Bostejou legal</t>
  </si>
  <si>
    <t>Você é um l i X o o o o</t>
  </si>
  <si>
    <t>A senhora deve sofrer de racismo cerebral, certo?</t>
  </si>
  <si>
    <t>A ĴÚМĔŃŤÁ vermelha @aniellefranco sabe me dizer o que é “r͟a͟c͟i͟s͟m͟o͟ ͟a͟m͟b͟i͟e͟n͟t͟a͟l͟ ͟e͟ ͟c͟l͟i͟m͟a͟t͟i͟c͟o͟?͟”</t>
  </si>
  <si>
    <t>Para de falar merda anielle vai trabalhar direito.</t>
  </si>
  <si>
    <t>Há poucos meses o Paraná sofreu com fortes chuvas e milhares de pessoas perderam tudo oq tinham.  Onde vc tava? Vc não deu um piu. Não teria sido racismo ambiental e climático? Vc é pior que qualquer desas-tre.</t>
  </si>
  <si>
    <t>Despreparada ,  desqualificada</t>
  </si>
  <si>
    <t>Você é pior do que esse desastre natural.</t>
  </si>
  <si>
    <t>Currículo: irmã 😂</t>
  </si>
  <si>
    <t>Nossa, quanta b4baquice, em imaginar que uma pessoa dessa é "ministra" c4gando pela boca, coloca um pinico grande no pescoço dela pra não sujar os demais a sua volta. Eu moro na Baixada, não sou negro e meus vizinhos aqui, a grande maioria não é negra e a cor da pele não tem nada a ver com a tempestade. Tivemos enchente aqui por transbordamento dos rios que invadiu casas de médio a alto padrão. Mas o volume pluviométrico foi mais alto que o normal. Agora ouvir tanta merd4 assim, falando do que não tem conhecimento de causa. É o nível dessa ralé</t>
  </si>
  <si>
    <t>Ela esqueceu de tomar o remedio, só pode.</t>
  </si>
  <si>
    <t>Hospício, corre aqui!!!😂😂</t>
  </si>
  <si>
    <t>Ela tem problemas mentais</t>
  </si>
  <si>
    <t>Kkkkkkkkkkkkkk só sai bo@@@^&amp;sta</t>
  </si>
  <si>
    <t>Deve ser muita diarréia no café da manhã pra falar tanta 💩💩💩.</t>
  </si>
  <si>
    <t>renuncia logo, vce ta que nem Enéias falava, não tem o miniko de formação cromossomial pra administrar nada e esta perdendo o tempo dos Brasileiros ! Andando de jatinho pra cima e pra baixo igual o Playboy Lula passeando a custa do pagador de imposto ! O mínimo de racionalidade é necessário pra governar o país! Esse mimimi é a maior desculpa esfarrapada contra a população brasileira! até hoje vce não propôs nada concreto !</t>
  </si>
  <si>
    <t>Agora sim pode bater com orgulho no peito e dizer: "eu sou faladora de merda"!</t>
  </si>
  <si>
    <t>Qualificação da nobre ministra: irmã</t>
  </si>
  <si>
    <t>Racismo ambiental? 😮😮😮😮😮😮😮😮….racismo neural!</t>
  </si>
  <si>
    <t>Vc é um desastre Anielle</t>
  </si>
  <si>
    <t>Tu superou a dilma 👏🏽</t>
  </si>
  <si>
    <t>Mais você fala merd@ hein 😂😂😂😂😂</t>
  </si>
  <si>
    <t>Racismo Ambiental Rio Grande do Sul (FB)</t>
  </si>
  <si>
    <t>O governo do amor e da igualdade, que tanto combate a discriminação étnica e racial, acaba de cometer mais um ato falho. O Ministério da Igualdade Racial, comandado por Anielle Franco (foto), solicitou ao Ministério do Desenvolvimento Social que as famílias ciganas, quilombolas e de terreiros sejam priorizadas na distribuição de alimentos durante as ações emergenciais no estado do Rio Grande do Sul.</t>
  </si>
  <si>
    <t>• Repost @crisarcangeli • . . . Você fez algum PIX para ajudar as vítimas das enchentes? Então, hoje trago esse vídeo com uma importante reflexão e 👉🏻A minha ideia!!! Assista até o final! Nos últimos dias, temos acompanhado a catástrofe sem precedentes no Rio Grande do Sul. Uma enchente devastadora com milhares de desabrigados, assolou o estado e deixou centenas de mortos, crianças passando frio e sem comida, idosos desamparados! Mas a ajuda logo chegou e de todos os lugares do Brasil!!! Milhões de pessoas e empresas rapidamente se organizaram e as doações não param! O Povo de mãos dadas esta incansavelmente distribuindo doações e salvando vidas! É o que sempre digo: O povo brasileiro é ‘MARAVILHOSO’!! Mas, inexplicável tem sido o comportamento do governo federal - que tem se empenhado muito pouco... A ajuda deles e quase inexistente…. A falta de policiamento tem facilitado saques e - pior - a violência contra mulheres e crianças nos abrigos! Muito triste!! ME REVOLTA ! Resumindo depois de ver tudo isso tive uma ideia meio óbvia até! 👉🏻 Já que são as pessoas físicas e as empresas que estão pagando do próprio bolso para custear as ajudas emergenciais, que aliás, deveriam estar sendo subsidiadas pelos governos com os tributos que pagamos! 👉🏻Eu acho que o Congresso Nacional deveria aprovar uma lei ordinária que conceda a todos, empresas e pessoas, a permissão de abater do imposto de renda todos os comprovantes de doações realizadas através do PIX! Nada mais justo! Vocês não acham? 👉🏻Essa medida além de fazer justiça, ajudaria a incentivar ainda mais as doações! Não é? A verdade é que o Governo veio publicamente pedir PIX para povo, certo? Então, é correto nos ressarcir! ☑️Em algum momento essa conta tem que fechar!👈🏻 Para mim fica a emoção, é muito lindo, ver que apesar de sabermos de tudo isso , Nós continuamos doando e trabalhando! E sabe por que? Porque somos brasileiros e amamos o nosso Brasil!! Lutamos em prol do nosso País e do nosso povo! Não importa raça, cor, credo, partido, ou região! Porque enquanto o governo não fizer …. Nós faremos!</t>
  </si>
  <si>
    <t>LAMENTÁVEL... É um verdadeiro absurdo que, em plena catástrofe no Rio Grande do Sul, com pessoas precisando desesperadamente de ajuda, exista uma proposta para dividir os auxílios por critérios étnicos. Isso é segregação, não solidariedade! Todos os afetados pelas enchentes merecem suporte igual, sem distinção. Priorizar grupos específicos é não apenas uma afronta à dignidade humana, mas uma manobra política vergonhosa que esquece o essencial: em tempos de crise, somos todos iguais em necessidades. A tragédia não vê cor, etnia ou origem. É hora de união, não de divisão!</t>
  </si>
  <si>
    <t>O Ministério do racismo está, como era de se esperar, promovendo o racismo e a segregação. Essa é Arielle Franco a ministra que divulgou essa pérola. Como diria Júlio César: "dividir para conquistar". #ariellefranco #racismogovernamental #racismo #dividirparaconquistar ______________ O Estado, nosso inimigo: 1. A solução não vem do Estado: https://pensadorlivre-bill.blogspot.com/2023/11/a-solucao-nao-vem-do-estado.html:=:http://pensadorlivre-bill.blogspot.com/2023/11/a-solucao-nao-vem-do-estado.html 2. Perdemos o Brasil: https://pensadorlivre-bill.blogspot.com/2022/10/o-brasil-nao-pertence-ao-povo-brasileiro.html:=:http://pensadorlivre-bill.blogspot.com/2022/10/o-brasil-nao-pertence-ao-povo-brasileiro.html 3. O Estado, nosso inimigo: https://pensadorlivre-bill.blogspot.com/2021/10/o-estado-seu-inimigo.html:=:http://pensadorlivre-bill.blogspot.com/2021/10/o-estado-seu-inimigo.html 4. Despedida do Bolsonaro: https://pensadorlivre-bill.blogspot.com/2022/12/parabens-presidente-bolsonaro.html:=:http://pensadorlivre-bill.blogspot.com/2022/12/parabens-presidente-bolsonaro.html 5. A imposição da pobreza: https://pensadorlivre-bill.blogspot.com/2023/07/e-bom-demais-ser-pobre.html:=:http://pensadorlivre-bill.blogspot.com/2023/07/e-bom-demais-ser-pobre.html</t>
  </si>
  <si>
    <t>Racismo, segregação, o velho dividir para conquistar! NOJO!🤮 #TodasVidasImportam #brasil🇧🇷 #Brasil #direita #direitabrasil #direitaunida #bolsonaro #jairbolsonaro #jairmessiasbolsonaro #bolsonarotemrazao #bolsonaromerepresenta #bolsonaromito #bolsonarotemrazão #guarulhossp #guarulhos #guarulhoscity #patriaamadabrasil #patriotas #patriaamada</t>
  </si>
  <si>
    <t>A ministra da IGUALDADE racial, continua pregando racismo e segregação. Alguém consegue entender a mente dessa gente esquisita? Até em meio a uma catástrofe está turma quer dividir, separar, privilegiar. Já não é a primeira vez que esta senhora, sem NENHUMA competência para o cargo, comete este mesmo tipo de "equívoco", para não dizer outra coisa. Alguém já esqueceu o ocorrido com a torcida do São Paulo F. C.? O Brasil é mesmo uma nação de ponta cabeça.</t>
  </si>
  <si>
    <t>Racismo Ambiental Rio Grande do Sul (IG)</t>
  </si>
  <si>
    <t>Qual é o sentido?</t>
  </si>
  <si>
    <t>Oi?</t>
  </si>
  <si>
    <t>O Ministério da Igualdade Racial pediu ao Ministério do Desenvolvimento Social que as famílias ciganas, quilombolas e de terreiros afetadas pelas fortes chuvas do Rio Grande do Sul sejam priorizadas na distribuição de alimentos em ações emergenciais no estado.
Uma atitude inadmissível vinda de um órgão federal, que quer decidir quem merece viver ou 
morrer nas enchentes no RS.
Anielle Franco e seu governo não cansam de passar vergonha.
#rs #portoalegre #enchentes #aniellefranco #riograndedosul</t>
  </si>
  <si>
    <t>PARA O DESGOVERNO, ALGUMAS VIDAS IMPORTAM MAIS DO QUE OUTRAS!
O Rio Grande do Sul já tem 388 municípios impactados pelas enchentes, mais de 1,3 milhão de pessoas atingidas, 90 vítimas fatais, 132 desaparecidos e centenas de feridos. Aos olhos dos voluntários, que estão desde o primeiro dia ajudando, essas vítimas não têm cor, não têm raça, não têm religião. A prioridade é salvar o máximo de vidas possível. 
Mas, o desgoverno, que até agora só mostrou sua insanidade em meio à maior tragédia climática do estado, aparece para segregar os atendimentos. A ação, encabeçada pelo Ministério da Igualdade Racial, prevê que as pessoas que são ligadas às comunidades ciganas, quilombolas e de terreiro tenham PRIORIDADE na distribuição de alimentos. 
Qual é o critério para dizer quem está sofrendo mais? Quem está passando mais fome? Quem está passando mais sede? ESSE DESGOVERNO é uma DESGRAÇA!
Gazeta do Povo - https://tinyurl.com/3uhr23jv
Pleno News - https://tinyurl.com/66d2fcyw
Folha de São Paulo - https://tinyurl.com/bdecayzj</t>
  </si>
  <si>
    <t>É isso. 🇧🇷
SIGA: @orodrigoroger 🟢
#sp #brasil #mogidascruzes #mogi 
#direita #jairbolsonaro #bolsonaro 
#rs #riograndedosul #havan #pablomarçal 
#psicologo #homem #força #coragem</t>
  </si>
  <si>
    <t>Dois pesos e duas medidas!
(Para ser voluntário, ajudar, participar da pré-campanha ou falar comigo, comente ZAP abaixo, que eu vou te mandar por mensagem o link para o meu WhatsApp.)</t>
  </si>
  <si>
    <t>A Ministra da Igualdade Racial, Anielle Franco, deveria deixar sua ideologia de lado e reconhecer que, neste estado de calamidade pública, mais de dois terços do Rio Grande do Sul estão inundados e todos precisam de ajuda.</t>
  </si>
  <si>
    <t>Após o Ministério da Igualdade Racial anunciar que priorizaria quilombolas e ciganos na ajuda humanitária enviada ao Rio Grande do Sul, entrei com um pedido de ajuizamento no Ministério Público Federal, contra esses critérios subjetivos para a entrega de ajuda às vítimas das enchentes no RS.
É fundamental que o socorro seja feito a partir de critérios objetivos, priorizando quem mais precisa, independente de cor, raça, religião ou quaisquer outros critérios identitários.
Uma tragédia como essas não deve ser utilizada como palanque político!</t>
  </si>
  <si>
    <t>SEGREGAÇÃO DO BEM 
Gaúcho: “Socorro! Estamos há dias sem água potável!!!” 
Governo Lula: “Por acaso o sr. é cigano, quilombola ou faz parte de uma das 86 minorias?”</t>
  </si>
  <si>
    <t>Que tal tentar salvar todos sem distinção? 🤔
-
#brasil #estado #riograndedosul</t>
  </si>
  <si>
    <r>
      <rPr>
        <rFont val="Arial"/>
        <b/>
        <color rgb="FF1155CC"/>
        <u/>
      </rPr>
      <t>https://www.instagram.com/p/C6rxLinJxQT/</t>
    </r>
    <r>
      <rPr>
        <rFont val="Arial"/>
        <b/>
        <color rgb="FF000000"/>
      </rPr>
      <t xml:space="preserve"> (POST SEM LEGENDA)</t>
    </r>
  </si>
  <si>
    <t>Quer dizer que essas vidas tem mais valor que outras? Isso não é racismo!? 🤨</t>
  </si>
  <si>
    <t>DIGA NÃO AOS AGIOTAS RACIAIS
Não haverão feministas de cabelo roxo, sapatões goutmet de universidades federais, travestis de grupos artísticos da lei Rouanet, maconheiros barbudinhos do curso de geografia, negros cenográficos de ONGs...
Estarão os negros honrados, de direita, os brancos da lida, do dia a dia, as mulheres fortes, que mantém a família a unida e amam os próximos, estes estarão lá saindo de barco, enfrentando os riscos, fazendo faxina, preparando refeições, levando cobertor...
O esquerdista não lava nem a porra da louça depois de comer a comida preparada oela mãe, que ele trata como uma doméstica. Essa galera tem que ser ridicularizada publicamente, eles querem dinheiro fácil e rotular as pessoas, são vermes parasitários que quando adquirem a oportunidade de fazer algo, fazem igual essa ministra que tá aí, proselitismo político em meio uma tragédia
É muito mais cômodo acampar em uma quadra na USP e gritar "liberdade para o povo palestino", do que pisar na lama para salvar os irmãos de nacionalidade... VERMES
O que esses vermes querem é dinheiro público para financiar orgia, carro zero, casa de praia, e todo tipo de regalia que for possível, trabalhando o mínimo e na invenção de narrativas fantásticas que não tem efetivamente nenhuma serventia para o povo, ao contrário, só adoece psicologicamente os jovens mais pobres e fragilizados, que acabam pagando pela vida confortável que estes desgraçados levam
O Brasil tem que dizer BASTA para essa gente, mesmo que seja assim, aprendendo da pior maneira..
Diga não aos AGIOTAS RACIAIS
Compre, leia e compartilhe o meu livro, link na minha Bio!
Obs: a crítica não é generalizada, e sim para os esquerdistas dos movimentos sociais</t>
  </si>
  <si>
    <t>Vocês concordam com essa lista de prioridades?</t>
  </si>
  <si>
    <t>Vejam que absurdo! Para a Ministra da IGUALDADE Racial do Lula, o critério de socorro das vítimas não deve ser a urgência mas sim a etnia da pessoa. #absurdo</t>
  </si>
  <si>
    <t>LAMENTÁVEL...
É um verdadeiro absurdo que, em plena catástrofe no Rio Grande do Sul, com pessoas precisando desesperadamente de ajuda, exista uma proposta para dividir os auxílios por critérios étnicos.
Isso é segregação, não solidariedade! Todos os afetados pelas enchentes merecem suporte igual, sem distinção.
Priorizar grupos específicos é não apenas uma afronta à dignidade humana, mas uma manobra política vergonhosa que esquece o essencial: em tempos de crise, somos todos iguais em necessidades.
A tragédia não vê cor, etnia ou origem. É hora de união, não de divisão!</t>
  </si>
  <si>
    <t>Tentativa de Priorização Exclusiva na Distribuição de Alimentos: Crítica à Abordagem do Ministério da Igualdade Racial.
A postura da Ministra Anielle Franco em solicitar a priorização de grupos específicos na distribuição de alimentos durante as emergências no Rio Grande do Sul é altamente problemática e merece críticas contundentes. Ao adotar uma abordagem que exclui outras comunidades afetadas pelas fortes chuvas, a ministra demonstra uma falta de compreensão da importância da equidade no acesso à assistência emergencial. Priorizar apenas algumas comunidades, como ciganas, quilombolas e de terreiros, é uma forma de discriminação inversa que ignora as necessidades igualmente urgentes de outros grupos vulneráveis. Essa atitude não apenas alimenta divisões dentro da sociedade, mas também falha em cumprir o papel do governo de proteger e assistir a todos os cidadãos em momentos de crise. A ministra deveria focar em políticas inclusivas que beneficiem todas as pessoas afetadas, em vez de favorecer alguns em detrimento de outros. A igualdade racial não deve ser alcançada às custas da igualdade para todos.</t>
  </si>
  <si>
    <t>Racismo, segregação, o velho dividir para conquistar! NOJO!🤮 #TodasVidasImportam
#brasil🇧🇷 #Brasil #direita #direitabrasil #direitaunida #bolsonaro #jairbolsonaro  #jairmessiasbolsonaro #bolsonarotemrazao #bolsonaromerepresenta #bolsonaromito #bolsonarotemrazão #guarulhossp #guarulhos #guarulhoscity #patriaamadabrasil #patriotas #patriaamada</t>
  </si>
  <si>
    <t>Que absurdo! Segregação de ajuda, é isso? A que ponto chegou este governo Lula. Qual sentido disso?</t>
  </si>
  <si>
    <t>Você não leu errado. Tem gente dizendo que na tragédia do Rio Grande do Sul, os negros devem ser assistidos prioritariamente em detrimento aos brancos. 
Sinceramente a ideologia que rege esse povo é patológica. Veja bem, incentivar a doação a negros em detrimento a brancos é uma sandice. Ora, brancos, negros, amarelos, evangélicos, católicos, espíritas, homens, mulheres e crianças estão sofrendo as agruras desta tragédia e todos indistintamente precisam ser socorridos e ajudados. 
Complicado demais ver que existem pessoas que preferem suas ideologias a misericórdia e compaixão para com aqueles que sofrem. 
#renatovargens #prrenatovargens</t>
  </si>
  <si>
    <t>Não é possível estarem sinalizando para agendas ideológicas em um momento como esse. Que Deus ajude o povo gaúcho.</t>
  </si>
  <si>
    <t>O governo do amor e da igualdade, que tanto combate a discriminação étnica e racial, acaba de cometer mais um ato falho. 
O Ministério da Igualdade Racial, comandado por Anielle Franco (foto), solicitou ao Ministério do Desenvolvimento Social que as famílias ciganas, quilombolas e de terreiros sejam priorizadas na distribuição de alimentos durante as ações emergenciais no estado do Rio Grande do Sul.</t>
  </si>
  <si>
    <t>“É absurdo o Ministério da Igualdade Racial, sob Anielle Franco, privilegiar ciganos e quilombolas na distribuição de alimentos, enquanto milhares de outros brasileiros enfrentam a mesma fome e desolação. Tiago 2:9 nos lembra: ‘Mas se fazeis acepção de pessoas, cometeis pecado, e sois redarguidos pela lei como transgressores.’ Este é um claro desvio dos princípios de equidade e justiça. O governo deve servir a todos os cidadãos igualmente, sem distinção.</t>
  </si>
  <si>
    <t>Inacreditável! O Ministério da Igualdade Racial, liderado por Anielle Franco, cometeu mais um absurdo ao solicitar prioridade para ciganos, quilombolas e terreiros nas ações de auxílio no Rio Grande do Sul. 
Não podemos ignorar que mais de 200 mil pessoas estão desalojadas, a maioria delas perdendo tudo. Ainda mais doloroso são as famílias enlutadas de pelo menos 90 vítimas fatais e os entes queridos das 131 pessoas desaparecidas. É revoltante ver a priorização em um momento tão crítico. A tragédia no Rio Grande do Sul afeta a todos. É crucial que todos, independentemente de sua origem ou etnia, recebam a assistência necessária.</t>
  </si>
  <si>
    <t>Só o que faltava… para a turma da lacração umas vidas importam mais que as outras.</t>
  </si>
  <si>
    <t>A situação no Rio Grande do Sul é lastimável e precisa de ações urgentes e não de ideias que só vão atrapalhar ao invés de ajudar. 
Agora, o Ministério da Igualdade Racial pediu ao Ministério do Desenvolvimento Social que as famílias ciganas, quilombolas e de terreiros afetadas pelas fortes chuvas do Rio Grande do Sul sejam PRIORIZADAS na distribuição de alimentos em ações emergenciais no estado.
Isso é um absurdo! TODA A POPULAÇÃO TEM QUE SER PRIORIZADA! Todos estão passando pelas mesmas necessidades.
#ForçaeHonra #sosriograndedosul</t>
  </si>
  <si>
    <t>🚨SEGREGAÇÃO NO RIO GRANDE DO SUL?🚨
🔴Anielle Franco e Ministério do Desenvolvimento querem priorizar distribuição de alimentos à ciganos e quilombolas.
E AS OUTRAS FAMÍLIAS?
#ajudeors #familiadors #riograndedosul</t>
  </si>
  <si>
    <t>O deputado federal José Medeiros (PL) pediu o afastamento da ministra da Igualdade Racial, Anielle Franco, do cargo, em função da proposta dela de priorizar famílias e quilombolas na distribuição de doações em detrimento das vítimas das enchentes no Rio Grande do Sul.
Além disso, o parlamentar cita que a ministra usou a tragédia no Sul do país para pedir votos para o seu grupo político. O pedido de afastamento foi encaminhado ao presidente da Câmara Federal, Arthur Lira, nesta quinta-feira (09).
Leia a matéria completa em www.reportermt.com 📲</t>
  </si>
  <si>
    <t>Competência da ministra❤</t>
  </si>
  <si>
    <t>Parabenizo o Presidente da Juventude do @mdb_nacional, Leonardo Resende, e o Secretário @eduoficial_ pelo posicionamento em relação à catastrófica posição da Ministra Anielle Franco em priorizar ciganos e quilombolas no resgate em curso no Rio Grande do Sul. A igualdade de todos os brasileiros é fundamental e deve ser respeitada. #somostodosiguais #somostodosbrasileiros</t>
  </si>
  <si>
    <t>ENTENDA
O conceito de RACISMO AMBIENTAL serve para impactar a população em relação aos problemas de infraestrutura em favelas e moradias de baixa qualidade, como um dos braços do conceito de RACISMO ESTRURURAL, demonstrando que os desastres ambientais produzem mais efeitos negativos sobre esses lugares, enfatizando os negros como os mais afetados por serem maioria numérica entre os favelados
Esta falácia é da mesma ordem da correlação entre pobreza e criminalidade, donde o segundo é consequência do primeiro. Logo, imediatamente se conclui a relação de causa e efeito entre raça e pobreza, portanto, raça e RACISMO AMBIENTAL
Atitudes e comportamentos particulares e coletivos são deixados de fora dessa equação, como se o panorama cultural de determinados lugares não contribuísse para a pobreza, a degradação do meio ambiente e para a criminalidade
Exemplo disso são os conjuntos habitacionais. Via de regra eles são entregues zerados, mas logo são convertidos em "pombais", ou seja, a cultura negativa leva a favelização desses condomínios, facilita a criminalidade e dificulta a manutenção da infraestrutura, tudo sem que haja intervenção do poder público e da sociedade na autodegradação operada pelos moradores
Já ideia de NEGACIONISMO CLIMÁTICO é absurda na mesma linha do que declarou o sociólogo inglês Anthony Giddens afirmando que
"Temos que agir para conter o aquecimento global, por exemplo, muito embora sua existência não tenha sido demonstrada de forma conclusiva" (p.140)
Ou seja, são pessoas que se esquivam de fatos e evidências para implementar uma visão, e fazem isso acusando os outros daquilo que são, DESPREZÍVEIS
Diga não aos AGIOTAS RACIAIS
Compre, leia e compartilhe o meu livro, link na minha Bio!
Click aí para me seguir @fernandosenzala</t>
  </si>
  <si>
    <t>QUAL SENTIDO DISSO ?</t>
  </si>
  <si>
    <t>Dois pesos e duas medidas!
(Para ser voluntário, ajudar, participar da pré-campanha ou falar comigo, comente ZAP abaixo, que eu vou te mandar por mensagem o link para o meu WhatsApp.)
Reposted from @marinahelenabr</t>
  </si>
  <si>
    <t>É esse tipo de gente que governa o país , que usa todos os tipos de tragédia para criar uma sobreposição de raça , classe e gêneros.</t>
  </si>
  <si>
    <t>Por quê? Qual a lógica dessa merda? 
Prioridade é todo ser vivo. 
Todos os que precisam ser salvos. 
Mental Care Clam PSME 
Dr. Clay NS - Neuropsicólogo Psicanalista 
Dra. Amanda Geralle - Neuropsicopedagoga Psicanalista 
Clnical Work
Prioridade - Lógica - Qual o sentido? - Seres Vivos - Segregação
#SaúdeMental #Psicanálise #Dor #Amor #Sofrimento #Traumas #Defesas #Coragem #Medo #inseguranças #Neuropsicologia #Governo #Palhaçada #Segregação</t>
  </si>
  <si>
    <t>É uma covardia de grande tamanho que, em meio a uma tragédia, o Governo do presidente Lula tenha uma ministra, Anielle Franco, que solicita um tratamento diferenciado a uma parte da população de um estado como o Rio Grande do Sul que está sendo atingido por uma situação totalmente atípica e triste. 
Essa situação que os gaúchos estão passando mostra a hipocrisia de um Governo que tem como slogan “União e Reconstrução”. 
Que o Governo Federal tenha mais respeito e compaixão por todos, sem distinção, e menos desunião, que é o que temos visto com as últimas notícias.</t>
  </si>
  <si>
    <t>Que palhaçada! 😡</t>
  </si>
  <si>
    <t>O ministério de Anielle cometeu mais um absurdo pedindo que ciganos, quilombolas e terreiros sejam priorizados nas ações de ajuda no RS.
-
O Ministério da Igualdade Racial, comandado por Anielle Franco, solicitou ao Ministério do Desenvolvimento Social que as famílias ciganas, quilombolas e de terreiros sejam priorizadas na distribuição de alimentos durante as ações emergenciais no estado do Rio Grande do Sul, afetado por fortes chuvas.
Paula Balduíno, diretora responsável pelas políticas de quilombolas e ciganos no ministério, disse à Folha de S. Paulo que desde o último final de semana, a pasta vem empreendendo esforços para identificar as famílias impactadas. Porém, ela ressalta a dificuldade desse trabalho de levantamento de informações, uma vez que algumas cidades ficaram sem energia, tornando algumas lideranças incomunicáveis.
FONTE: O Antagonista
-
Siga: @mblivres @brunodombl @pedrofrancez
#riograndedosul #Lula #pt</t>
  </si>
  <si>
    <t>A prova de que vive numa bolha, sério que não sabia que no Sul tem pessoas, seres humanos negros?  E agora vai lá e começa a criar discórdia, segregar em meio a uma tragédia? É de lascar. 🤦🏻‍♀️</t>
  </si>
  <si>
    <t>Não é possível que nessa altura do campeonato, essa senhora tem o disparate de aparecer com papo de prioridade para algumas pessoas.
Parem de dividir as pessoas!
TODOS SÃO IGUAIS, TODOS SÃO SERES HUMANOS PRECISANDO DE SOCORRO!!!</t>
  </si>
  <si>
    <t>Vai ser muito importante votar nas pessoas certas.
Sempre.
Cada dia mais.
Nada de jetski e de ferias durante as tragédias climáticas e de 107 imoveis comprados cash e de tirar sarro de pessoas morrendo e de adoradoresDOsacoléDObandidexZERADORdeIMPOSTOSsobreELICOPTEROSeJETSKI etc.
BASTA!!!
Estes negacionistas, de extrema direita, destruidores do planeta não servem mais pra nada…e nunca serviram pra rigorosamente nada.
Estes desastres ambientais irão acontecer com cada vez mais frequência.
Vamos nos preparar de consequência.
E o povo sabe disto.
Mas agora é importante ajudar, ser do Grêmio e do Internacional, expressão linguística e figurada pra dizer que neste momento não importa a sua raça, a sua religião, a sua sexualidade, a sua fé…somos seres humanos precisando ajudar outros seres humanos.
Agora somos todos do Rio Grande do Sul.
🙏🙌✊🌈</t>
  </si>
  <si>
    <t>Esse desgoverno sempre buscando uma forma de segregar!</t>
  </si>
  <si>
    <t>A ministra da Igualdade Racial, Anielle Franco, citou a ajuda federal ao Rio Grande do Sul em meio a tragédia causada pelas fortes chuvas para pedir votos em uma publicação na rede social X. Após elogiar as ações do governo Lula destinadas ao estado, a ministra lembrou sobre o fim prazo de regularização do título eleitoral e defendeu votos "em quem atua em prol da vida das pessoas e do povo brasileiro". A postagem foi apagada após a repercussão negativa.
“Sobre a importância do seu voto: Diante da tragédia no Rio Grande do Sul, nosso governo investiu mais de R$ 1,5 bilhão para saúde, adiantamento de benefícios sociais, auxílio aos desabrigados, garantia de alimentos e energia. Ações necessárias que só um governo que se preocupa com as pessoas faz", dizia o texto.
"Amanhã [quarta] é o último dia para regularizar ou tirar o título de eleitor para votar nestas eleições. Se você ainda não fez isso ou conhece quem ainda não tenha feito, corre pra fazer. Votar em quem atua em prol da vida das pessoas e do povo brasileiro é o que faz a realidade mudar”, afirmou a ministra. Ela compartilhou ainda o link para o site do Tribunal Superior Eleitoral (TSE).
A assessoria de Anielle Franco disse à revista Veja que a publicação foi removida porque se tratavam de assuntos diferentes, feitos para serem publicados em postagens separadas. O texto foi publicado separadamente, com algumas mudanças e sem associar a ajuda do governo federal ao Rio Grande do Sul com pedido de votos.
“O Governo Federal já investiu mais de R$ 1,5 bilhão diante da tragédia no Rio Grande do Sul. Esse valor foi para saúde, adiantamento de benefícios sociais, auxílio aos desabrigados, garantia de alimentos e energia. Ações necessárias para um momento como esse. Vamos seguir trabalhando como compromisso desse governo, pra que todas as pessoas tenham garantidos os seus direitos de viver com dignidade”, diz uma das novas postagens.
➡️ LEIA a matéria completa na #GazetadoPovo: https://bit.ly/3UAcrDQ (link clicável na bio do perfil)
📸Foto: Fernando Frazão/Agência Brasil.</t>
  </si>
  <si>
    <t>Quando a gente pensa que já viu de tudo… além de politizar a tragédia, agora falam em votos. Essa é a prioridade da esquerda: se manter no poder.</t>
  </si>
  <si>
    <t>É hora de somar esforços e salvar o máximo de vidas possíveis!</t>
  </si>
  <si>
    <t>A ministra de Lula fez uma afirmação absurda! Anielle Franco disse que quer priorizar quilombolas e ciganos na distribuição dos alimentos. Dá para entender a dimensão disso? A obrigação do governo federal é dar apoio a todos que estão precisando neste momento de tanta dificuldade.</t>
  </si>
  <si>
    <t>Neste momento difícil, priorizar alguns em detrimento de outros não é igualdade, é injustiça disfarçada. 
TODOS necessitam de ajuda urgente, sem distinção de classe, raça, gênero, religião ou qualquer outra coisa!
É absurdo e lamentável o que o ministério da igualdade racial está tentando fazer!</t>
  </si>
  <si>
    <t>PATÉTICO DEMAIS!
PESSOAS TOTALMENTE DESPREPARADAS OCUPANDO CADEIRAS NO PODER!
O Ministério da Igualdade Racial, comandado por Anielle Franco, pediu ao Ministério do Desenvolvimento Social que as famílias ciganas, quilombolas e de terreiros, afetadas pelas fortes chuvas do Rio Grande do Sul (RS), sejam priorizadas na distribuição de alimentos em ações emergenciais no Estado.
De acordo com a diretora para políticas de quilombolas e ciganos da pasta de Anielle, Paula Balduíno, desde o final de semana, o ministério deu início a um esforço para mapear as famílias impactadas.</t>
  </si>
  <si>
    <t>Na tarde desta terça-feira (7), a ministra da Igualdade Racial, Anielle Franco, usou a tragédia enfrentada pelo Rio Grande do Sul, assolado por enchentes para reivindicar votos. Em uma publicação no X, antigo Twitter, que ficou no ar por meros 4 minutos, a ministra de Lula destacou o investimento do governo na crise, somando mais de R$ 1,5 bilhão em saúde, benefícios sociais, auxílio aos desabrigados, garantia de alimentos e energia. A publicação foi apagada, mas abaixo é possível a captura de tela da publicação de Anielle Franco.
"Sobre a importância do seu voto: Diante da tragédia no Rio Grande do Sul, nosso Governo investiu mais de R$ 1,5 bilhão para saúde, adiantamento de benefícios sociais, auxílio aos desabrigados, garantia de alimentos e energia. Ações necessárias que só um governo que se preocupa com as pessoas faz. Amanhã é o último dia para regularizar ou tirar o título de eleitor para votar nestas eleições. Se você ainda não fez isso ou conhece quem ainda não tenha feito, corre pra fazer. Votar em quem atua em prol da vida das pessoas e do povo brasileiro é o que faz a realidade mudar", apelou a ministra, ao divulgar o site do Tribunal Regional Eleitoral (TSE).
Link da matéria completa nos stories!</t>
  </si>
  <si>
    <t>Imagine no meio do caos GENERALIZADO, os voluntários matando a fome do povo e, de uma hora pra outra, perguntando antes A RAÇA, RELIGIÃO OU PROCEDÊNCIA dos desesperados pra socorrer só quem ela quer. O QUE ESSA MOÇA TEM NA CABEÇA? Não deu uma dentro até agora.</t>
  </si>
  <si>
    <t>Eu já tinha falado isso hoje mais cedo em um dos posts que publiquei. 
Sinceramente? Uma ministra de Estado defender isso é uma aberracão. Ora, numa tragédia não existe branco ou preto; pobre ou rico; homem ou mulher; evangélico, católico ou espírita. O Estado deveria socorrer a todos e não privilegiar uns em detrimento a outros. 
Difícil sabe? 
#renatovargens #prrenatovargens</t>
  </si>
  <si>
    <t>👉 Sigam o brilhante @fernandosenzala</t>
  </si>
  <si>
    <t>Além de não ajudarem o RS, agentes do desgoverno ainda usam a tragédia para pedir votos. É algo surreal!</t>
  </si>
  <si>
    <t>Anielle Franco, ministra da Secretaria Especial de Políticas de Promoção da Igualdade Racial do Governo Lula, publicou um comentário em resposta a uma reportagem da Folha de São Paulo, nas redes sociais, e depois se arrependeu. Ela divulgou em seu Twitter, nesta terça-feira (07/05), um texto em que usa a tragédia no Rio Grande do Sul para fazer propaganda eleitoral.
“Sobre a importância do seu voto: Diante da tragédia no Rio Grande do Sul, nosso Governo investiu mais de R$ 1,5 bilhão para saúde, adiantamento de benefícios sociais, auxílio aos desabrigados, garantia de alimentos e energia”, pontua.
“Ações necessárias que só um governo que se preocupa com as pessoas faz. Amanhã é o último dia para regularizar ou tirar o título de eleitor para votar nestas eleições. Se você ainda não fez isso ou conhece quem ainda não tenha feito, corre pra fazer. Votar em quem atua em prol da vida das pessoas e do povo brasileiro é o que faz a realidade mudar”, escreveu a ministra.
#informebaiano #informe #bahia #ministra #lula</t>
  </si>
  <si>
    <t>A ministra da Igualdade Racial, Anielle Franco, publicou na tarde desta terça-feira no X (antigo Twitter) um texto “sobre a importância do seu voto”, no qual exalta a atuação do governo Lula diante da tragédia no Rio Grande do Sul, citando o investimento de 1,5 bilhão de reais para saúde, adiantamento de benefícios sociais, auxílio aos desabrigados, garantia de alimentos e energia.
“Ações necessárias que só um governo que se preocupa com as pessoas faz.Amanhã é o último dia para regularizar ou tirar o título de eleitor para votar nestas eleições. Se você ainda não fez isso ou conhece quem ainda não tenha feito, corre pra fazer. Votar em quem atua em prol da vida das pessoas e do povo brasileiro é o que faz a realidade mudar”, escreveu a ministra, acrescentando o site do TSE para que interessados obtenham mais informações.
Cerca de uma hora após a publicação, o post havia sido apagado da conta de Anielle na rede social — onde prints do texto passaram a circular, com críticas à manifestação.
Às 16h35, a assessoria da ministra informou que a publicação foi retirada do ar “porque se tratavam de dois assuntos diferentes e originalmente tinham sido pensados para postagens separadas”. “Agora já foram repostados da forma adequada”, complementou.
Imagem: reprodução/X
Radar – Veja</t>
  </si>
  <si>
    <t>Na coluna Cosmovisão Cristã, o pastor Renato Vargens critica a ministra Anielle Franco por pedir que famílias ciganas, quilombolas e de terreiros sejam priorizadas nas ações emergenciais realizadas no Rio Grande do Sul. Para o pastor, "a ministra da igualdade defende a desigualdade". Confira em nosso site.
#PlenoNews</t>
  </si>
  <si>
    <t>ACORDA LULA!
Incrível a capacidade desse ministério de gerar desgaste desnecessário.
Bastaria dizer que a distribuição é para os mais atingidos pelas enchentes, consequentemente os pobres(os ricos se largaram pro litoral) e vulneráveis. 
Precisa fazer recorte identitário no meio da tragédia?</t>
  </si>
  <si>
    <t>A ministra da Igualdade Racial, Anielle Franco, publicou na tarde desta terça-feira no X (antigo Twitter) um texto “sobre a importância do seu voto”, no qual exalta a atuação do governo Lula diante da tragédia no Rio Grande do Sul, citando o investimento de 1,5 bilhão de reais para saúde, adiantamento de benefícios sociais, auxílio aos desabrigados, garantia de alimentos e energia.
“Ações necessárias que só um governo que se preocupa com as pessoas faz.Amanhã é o último dia para regularizar ou tirar o título de eleitor para votar nestas eleições. Se você ainda não fez isso ou conhece quem ainda não tenha feito, corre pra fazer. Votar em quem atua em prol da vida das pessoas e do povo brasileiro é o que faz a realidade mudar”, escreveu a ministra, acrescentando o site do TSE para que interessados obtenham mais informações.
Cerca de uma hora após a publicação, o post havia sido apagado da conta de Anielle na rede social — onde prints do texto passaram a circular, com críticas à manifestação.
Às 16h35, a assessoria da ministra informou que a publicação foi retirada do ar “porque se tratavam de dois assuntos diferentes e originalmente tinham sido pensados para postagens separadas”. “Agora já foram repostados da forma adequada”, complementou.
Veja a seguir os dois posts:
O Governo Federal já investiu mais de R$ 1,5 bilhão diante da tragédia no Rio Grande do Sul. Esse valor foi para saúde, adiantamento de benefícios sociais, auxílio aos desabrigados, garantia de alimentos e energia.
Ações necessárias para um momento como esse. Vamos seguir…
— Anielle Franco (@aniellefranco) May 7, 2024
Amanhã é o último dia para regularizar ou tirar o título de eleitor para votar nestas eleições. Se você ainda não fez isso ou conhece quem ainda não tenha feito, corre pra fazer. Votar é cidadania e poder escolher quem atua pela vida das pessoas e do povo brasileiro é o que faz a…
— Anielle Franco (@aniellefranco) May 7, 2024
Radar - VEJA</t>
  </si>
  <si>
    <t>Na tarde desta terça-feira (7), a ministra da Igualdade Racial, Anielle Franco, USOU a tragédia enfrentada pelo Rio Grande do Sul, assolado por enchentes PARA REIVINDICAR VOTOS. Em uma publicação no X, antigo Twitter, que ficou no ar por meros 4 minutos, a ministra de Lula destacou o investimento do governo na crise, somando mais de R$ 1,5 bilhão em saúde, benefícios sociais, auxílio aos desabrigados, garantia de alimentos e energia. A publicação foi apagada, mas abaixo é possível a captura de tela da publicação de Anielle Franco.
"Sobre a importância do seu voto: Diante da tragédia no Rio Grande do Sul, nosso Governo investiu mais de R$ 1,5 bilhão para saúde, adiantamento de benefícios sociais, auxílio aos desabrigados, garantia de alimentos e energia. Ações necessárias que só um governo que se preocupa com as pessoas faz. Amanhã é o último dia para regularizar ou tirar o título de eleitor para votar nestas eleições. Se você ainda não fez isso ou conhece quem ainda não tenha feito, corre pra fazer. Votar em quem atua em prol da vida das pessoas e do povo brasileiro é o que faz a realidade mudar", apelou a ministra, ao divulgar o site do Tribunal Regional Eleitoral (TSE).</t>
  </si>
  <si>
    <t>DIGA NÃO AOS AGIOTAS RACIAIS
A ministra Anielle ataca novamente, agora promovendo a seletividade na distribuição de recursos para os afetados pelas enchentes no sul, por critérios raciais
Entenda a jogada
Respaldada pela narrativa do RACISMO AMBIENTAL, a ministra determinou que as ações emergenciais para a distribuição de alimentos no Rio Grande do Sul tenha como prioridade quilombolas, ciganos e terreiros. Perceba que ao adotar a estratégia de delimitação de populações prioritárias por áreas geográficas (quilombos e terreiros) e não por raça (sem citar a palavra negro), sorrateiramente ela tenta retirar o foco da crítica no critério racial, mesmo evidenciando a figura dos ciganos, uma vez que compõem uma minoria absoluta e pouco racializada no país
Pelo histórico de predominância populacional nos lugares geográficos determinados como prioridade pela ministra, tacitamente ela prioriza os negros para o recebimento dos recursos e minimiza a possibilidade de haver outros lugares mais emergenciais do que os listados por ela, tudo por puro critério racial
A medida é tão absurda que, pela lógica, um jovem negro em pleno vigor físico, tem prioridade sobre um idoso debilitado ou uma criança órfã e em fase de amamentação, apenas pela cor da pele
Imagine se macumbeiros, ciganos e quilombolas fossem convocados por prefeitos e governadores para, prioritariamente, contribuir no resgate às vítimas? A quadrilha do PT diria que se trata de trabalho escravo e RACISMO ESTRUTURAL, e o STF destituiria os políticos dos respectivos cargos que ocupam
Sabe o que é pior? 1 - Que um quantitativo enorme de jovens e velhos debiloides acreditam nas narrativas racialistas que fixam os negros e as "minorias" na condição ontológica de vítimas; e 2 - O fato de que a direita segue negligenciando a importância dos estudos étnico-raciais como ponto fundamental para desmobilizar a esquerda através do próprio discurso deles
Enquanto isso eu, FERNANDO SENZALA, vou chamando a atenção através das minhas postagens e me pondo a disposição na luta contra os AGIOTAS RACIAIS
Diga não aos AGIOTAS RACIAIS
Compre, leia e compartilhe o meu livro, link na minha Bio
As 20h de hoje super Live, assista</t>
  </si>
  <si>
    <t>A ministra da Igualdade Racial, Anielle Franco, usou a tragédia no Rio Grande do Sul para exaltar o governo de Luiz Inácio Lula da Silva e pedir votos na rede social X.
Na publicação, a ministra falava sobre os investimentos feitos pelo governo Lula nas ações emergenciais do estado. E chamava a atenção para o fim do prazo para regularização do título de eleitor – esta quarta-feira (8).
A publicação foi apagada depois de críticas contra a ministra. Procurada, a assessoria da ministra informou que o tweet foi retirado do ar “porque se tratavam de dois assuntos diferentes e originalmente tinham sido pensados para postagens separadas” e que “já foram repostados da forma adequada”.
Após a polêmica, que contou com diversas postagens sobretudo de opositores do governo, Anielle publicou novamente as informações, mas dessa vez em duas postagens diferentes: uma para tratar apenas de ações do governo federal no Rio Grande do Sul e outra para pedir que as pessoas regularizem seus títulos para votar nas eleições de 2024.
#ministra #aniellefranco #tragedia #rs
Leia mais em nosso portal, o link está na bio.
📱 Quer receber notícias na palma da sua mão? Mande um “oi” agora mesmo para o nosso WhatsApp: 99998-9898</t>
  </si>
  <si>
    <t>A inutilidade desse Ministério (do governo como um todo) e o identitarismo doentio da esquerda refletidos em um só ato. 
Algumas vidas valem mais do que as outras?</t>
  </si>
  <si>
    <t>E aí? 
Esse é o partido que adora separar o povo e discursar o ódio…</t>
  </si>
  <si>
    <t>A ministra da Igualdade Racial do governo Lula, Anielle Franco, nesta terça feira (7) usou a tragédia enfrentada pelo Rio Grande do Sul, assolado por enchentes, como plataforma para reivindicar votos. Em uma publicação no X, a ministra de Lula destacou o investimento do governo na crise, somando mais de R$ 1,5 bilhão em saúde, benefícios sociais, auxílio aos desabrigados, garantia de alimentos e energia. A publicação foi apagada, mas foi possível a captura de tela da publicação de Anielle Franco.
"Sobre a importância do seu voto: Diante da tragédia no Rio Grande do Sul, nosso Governo investiu mais de R$ 1,5 bilhão para saúde, adiantamento de benefícios sociais, auxílio aos desabrigados, garantia de alimentos e energia. Ações necessárias que só um governo que se preocupa com as pessoas faz."
"Votar em quem atua em prol da vida das pessoas e do povo brasileiro é o que faz a realidade mudar", apelou a ministra de Lula.
Enquanto isso, a Defesa Civil do Rio Grande do Sul atualizou os números relacionados à tragédia, indicando um total de 90 mortos e 4 óbitos ainda sob investigação, além de 131 desaparecidos e 362 feridos. Mais de 204,3 mil pessoas estão desabrigadas ou desalojadas.
O estado enfrenta um cenário desafiador, com 397 dos seus 497 municípios impactados pelas enchentes, afetando cerca de 1,4 milhão de pessoas. Os serviços essenciais, a educação e o transporte sofrem graves consequências em meio à crise desencadeada pelos temporais.</t>
  </si>
  <si>
    <t>DUMP de hoje - ENTRE CRÁPULAS E HERÓIS.
Não é militância de direita, nem sobre fã clube de político algum, é sobre gente que perde o mínimo da decência, dignidade, humanidade, para fazer palanque político, prejudicar quem quer ajudar.
-
Sim, o chefe de “marketing” prontamente acionou a PF e comunicou todos os meios de comunicação ( GRANDE MÍDIAS ) para informar que PABLO MARÇAL  E NEGO DI estavam disseminando #fakenews De que estavam barrando caminhões a entrarem no RS por excesso de peso e cobrando notas fiscais, em meio e pior tragédia da história do RS. Minha sincera pergunta: Para que serve a burocracia? Principalmente quando estamos diante de GENTE MORRENDO, uma calamidade que ainda não temos dimensão das perdas!
-
Temos um país de “DIREITA” oferecendo tudo que os gaúchos estão precisando, porém o PRESIDENTE de esquerda, em nome da sua GESTÃO nojenta e fracassada, rejeitou… Aliás, por meio da sua ministra, disse que o dinheiro vai chegar quando der, pq até o momento não precisa né? ALIÁS, para emendas de 4,6 bilhões para compara parlamentares não faltou dinheiro, e NA MADRUGADA mesmo liberaram a quantia né? Aliás, NÃO faltou dinheiro para a “cultura” coletiva, de 15 BILHÕES, né? Para o Rio Grande do Sul, liberou 649 milhões, e quando o fundo eleitoral ( DINHEIRO PARA POLÍTICO FAZER POLITICAGEM ) é de 5 BILHÕES. Para esses CRÁPULAS não falta verba!
-
Temos uma doente mental PEDINDO votos e querendo que índios e quilombolas sejam prioridades na distribuição de donativos ( sim, os donativos que eles mesmos nem arrecadaram ) Isso foi tão vergonhoso, tão pesado entre sua própria quadrilha, que ela APAGOU o post e fingiu DEMÊNCIA, aliás, em um país de hipocrisias, temos que conviver com essa raça que ainda zomba da nossa cara!
-
Sim, isso me incomoda muito, me tira a paciência, me faz duvidar de qualquer político! Tô assistindo gente que a “grande mídia” faz de tudo para cancelar, esses estão se matando, dando tudo que tem, gastando todo seu tempo e recurso em favor dos outros… SABE O QUE VAI RECEBER EM TROCA se eles esperarem algo do governo? PROCESSO E HATE de fã clube de político safado!
-
Que o povo seja pelo povo!
Deus é por nós! - Tadeu Martins.</t>
  </si>
  <si>
    <t>Na tarde desta terça-feira (07/05), a ministra da Igualdade Racial, Anielle Franco, usou a tragédia enfrentada pelo Rio Grande do Sul, assolado por enchentes para reivindicar votos. Em uma publicação no X, antigo Twitter, que ficou no ar por meros 4 minutos, a ministra de Lula destacou o investimento do governo na crise, somando mais de R$ 1,5 bilhão em saúde, benefícios sociais, auxílio aos desabrigados, garantia de alimentos e energia. A publicação foi apagada, mas ao lado é possível ver a captura de tela da publicação de Anielle Franco.
"Sobre a importância do seu voto: Diante da tragédia no Rio Grande do Sul, nosso Governo investiu mais de R$ 1,5 bilhão para saúde, adiantamento de benefícios sociais, auxílio aos desabrigados, garantia de alimentos e energia. Ações necessárias que só um governo que se preocupa com as pessoas faz. Amanhã é o último dia para regularizar ou tirar o título de eleitor para votar nestas eleições. Se você ainda não fez isso ou conhece quem ainda não tenha feito, corre pra fazer. Votar em quem atua em prol da vida das pessoas e do povo brasileiro é o que faz a realidade mudar", apelou a ministra, ao divulgar o site do Tribunal Regional Eleitoral (TSE).
Enquanto isso, a Defesa Civil do Rio Grande do Sul atualizou os números relacionados à tragédia, indicando um total de 90 mortos e 4 óbitos ainda sob investigação, além de 131 desaparecidos e 362 feridos. Mais de 204,3 mil pessoas estão desabrigadas ou desalojadas.
O estado enfrenta um cenário desafiador, com 397 dos seus 497 municípios impactados pelas enchentes, afetando cerca de 1,4 milhão de pessoas. Os serviços essenciais, a educação e o transporte sofrem graves consequências em meio à crise desencadeada pelos temporais.
#sou_curitiba #politica #votos #tragedia #riograndedosul #rs #aniellefranco #governolula</t>
  </si>
  <si>
    <t>Publicado na folha... Fora ministra inútil, rainha da gastança em viagens sem apelo racial... Fora... Desgoverno do Brasil 🤮🤮🤮🤮</t>
  </si>
  <si>
    <t>A ministra da Igualdade Racial, Anielle Franco, citou a ajuda federal ao Rio Grande do Sul em meio a tragédia causada pelas fortes chuvas para pedir votos em uma publicação na rede social X. Após elogiar as ações do governo Lula destinadas ao estado, a ministra lembrou sobre o fim prazo de regularização do título eleitoral e defendeu votos “em quem atua em prol da vida das pessoas e do povo brasileiro”. A postagem foi apagada após a repercussão negativa.
“Sobre a importância do seu voto: Diante da tragédia no RIo Grande do Sul, nosso governo investiu mais de R$ 1,5 bilhão para saúde, adiantamento de benefícios sociais, auxílio aos desabrigados, garantia de alimentos e energia. Ações necessárias que só um governo que se preocupa com as pessoas faz”, dizia o texto.
“Amanhã [quarta] é o último dia para regularizar ou tirar o título de eleitor para votar nestas eleições. Se você ainda não fez isso ou conhece quem ainda não tenha feito, corre pra fazer. Votar em quem atua em prol da vida das pessoas e do povo brasileiro é o que taz a realidade mudar”, atirmou a ministra. Ela compartilhou ainda o link para o site do Tribunal Superior Eleitoral (TSE).
A assessoria de Anielle Franco disse à revista Veja que a publicação foi removida porque se tratavam de assuntos diferentes, feitos para serem publicados em postagens separadas. O texto foi publicado separadamente, com algumas mudanças e sem associar a ajuda do governo federal ao Rio Grande do Sul com pedido de votos.
“O Governo Federal já investiu mais de R$ 1,5 bilhão diante da tragédia no Rio Grande do Sul. Esse valor foi para saúde, adiantamento de benefícios sociais, auxílio aos desabrigados, garantia de alimentos e energia.
Ações necessárias para um momento como esse.
Vamos seguir trabalhando como compromisso desse governo, pra que todas as pessoas tenham garantidos os seus direitos de viver com dignidade”, diz uma das postagens.
Gazeta</t>
  </si>
  <si>
    <t>Cotista do ministério, a irmã da marielle franco não aprendeu nada com o episódio de r@cismo explícito na final da copa do Brasil, e agora amplia sua discriminação r@cial, estendendo à religião e etnias, querendo tratar a maioria cristã ou de ascendência não cigana como cidadãos de segunda categoria. 
Trata-se de descabido caso de r@cismo, discriminação religiosa e étnica, que será tratado pelo ministério público como legal, pois os ativistas ali exercentes em carreiras de estado recitarão a cartilha woke que é “discriminação positiva”, em favor de “populações historicamente vulnerável”, empulhação pomposa para discriminar as maiorias.</t>
  </si>
  <si>
    <t>Pré-candidatura SP</t>
  </si>
  <si>
    <t>Kim Kataguiri , o ÚNICO candidato de direita, Ricardo Nunes queria a Marta Suplici pra vice😂</t>
  </si>
  <si>
    <t>Essa mulher quase destruiu são Paulo agora volta e se une com invasor de terras alheias pra invadir são Paulo kkkk e o fim da picada 😮</t>
  </si>
  <si>
    <t>Marta suplício ressuscitou das catacumbas do inferno, agora se sente viva pra cocorrer a Vice, voltou bem humilde kkkkk</t>
  </si>
  <si>
    <t>Boulos não perde a oportunidade de demonstrar seu senso lunático, ou é um idiota institucional. Tarcísio vai vencer Lula em 2026, se o velho decrépito chegar até lá....já esta mijando nas calças, qquer um vê que ele está na capa da gaita...😅😅😅😅😅😂😂😂😂😂😂</t>
  </si>
  <si>
    <t>Normal chegar de Celta ,estranho é trabalharem juntos ,poucos entenderão 😅</t>
  </si>
  <si>
    <t>COM MARTA COMO VICE O BOULOS TEM OBRIGAÇÃO DE GANHAR, ELA É O COSAMENTO PERFEITO COM FOI O DE LULA COM ALCKMIN. POTANTO RICARDO NUNES RELAXA GOZA E CHUPA!</t>
  </si>
  <si>
    <t>Celta com rolex e iphode 15</t>
  </si>
  <si>
    <t>kkkkkkkkkkkkkkkkkk politico acha que o povo é 🤡 . Apesar de elegeram o 9 dedos, tem idiota pra tudo nesse país...💩💩</t>
  </si>
  <si>
    <t>😂😂😂</t>
  </si>
  <si>
    <t>Quem vê até pensa,matéria feita pra enrolar o gado bolsopetista que é tão trouxa quanto o gado bolsonarista,que acha que o Bolsonaro é um "homem do povo,gente como a gente",país perdido esse aqui. O que seria dos espertos se não fossem os bestas né?😂😂😂😂</t>
  </si>
  <si>
    <t>😅😅 Boulos chega de Celta pra comer bacalhau norueguês no apartamento de 20 milhões de Martaxa 😅😅😂🤣 Acorda Brasil 🇧🇷🇧🇷🇧🇷</t>
  </si>
  <si>
    <t>Esse cara é uma piada, querendo mostrar humildade de celta indo encontrar uma pessoa que faz parte da elite paulistana, fora que os pais são médicos. O Brasil é um país que não tem como dar certo.</t>
  </si>
  <si>
    <t>Kkk com o bolso cheio !</t>
  </si>
  <si>
    <t>Boulos chega de Celta OCUPADO e OCUPA Prédio de Vovó Marta kkkkkkkkk Estou vivendo pra ver Ladrão na presidência e invasor do alheio candidato a prefeito. Brasil piada pronta</t>
  </si>
  <si>
    <t>O Boulos andando de celta é símbolo de humildade, quem discordar tá certo Enfim, a hipocrisia: Boulos anuncia a chapa com Marta Suplicy na sacada de um apartamento luxuoso em SP. Seria a chapa relaxa e...?</t>
  </si>
  <si>
    <t>O boulos poderia pedir a Marta que doasse os bilhões que a família dela possui para a caridade 😂😂😂😂</t>
  </si>
  <si>
    <t>O Suplici ali junto a Marta. Mas ela não deu um pé na bunda dele ???</t>
  </si>
  <si>
    <t>Brasileiro é muito saudosista gosta de voltar ao passado. Alguém lembra da frase da Marta Suplicy. Relaxa e goza kkkkkk</t>
  </si>
  <si>
    <t>Olha a casca de banana ai Boulos</t>
  </si>
  <si>
    <t>Panela e texto: Boulos e Martinha. Relaxa e goza!😂😂😂😂😂</t>
  </si>
  <si>
    <t>ESSE NAO TEM MEU VOTO 😂😂😂😂😂</t>
  </si>
  <si>
    <t>BOULO/MARTA ROCHA VAI DAR UMQ CAGANEIRA!!!</t>
  </si>
  <si>
    <t>GOSTEI DA CASA DA MARTA, SERÁ QUE É O NOVO ESTILO DE MORADIA DO BOULOS INVASOR</t>
  </si>
  <si>
    <t>MARTA BOLOS SÃO TODOS FARINHA Da loja</t>
  </si>
  <si>
    <t>Boulos e Marta! Kkkkkkkkkkkkkkkkk</t>
  </si>
  <si>
    <t>Marta quer embrulhar um estrema esquerda com embrulho de centro esquerda.</t>
  </si>
  <si>
    <t>Discordo desse cara, MARTA E BOLOS KKKKKKKKKKKKKKKKKKKKKKKKK PIADA</t>
  </si>
  <si>
    <t>Pra marta o importante é enche o bolso de dinheiro!</t>
  </si>
  <si>
    <t>Martaxa?</t>
  </si>
  <si>
    <t>Que ridículosachar que Bolos ou Martha suplicante Alguma chance, só se fraudarem as eleições</t>
  </si>
  <si>
    <t>Ela é a mesma Martaxa? kkkkkk</t>
  </si>
  <si>
    <t>Bolo e uma Dilma na vida Deus livre a cidade são Paulo desse comunistas</t>
  </si>
  <si>
    <t>Inveja de Nunes em? O Kim é bem melhor. A Mataxa voltou?</t>
  </si>
  <si>
    <t>Queria peitar o lula com datena agorora sobrou marta a maria choquinha do lula 😂😂😂😂</t>
  </si>
  <si>
    <t>Boulos capacho do Lule ,tenta imitar o seu dono politico até os trejeitos como se um não fosse demais , Pobre São Paulo não tem nada ruim que não pode ficar pior , Martaxa ninguém merece.</t>
  </si>
  <si>
    <t>Nossa que decepção para a Marta Suplici. O bolos é raivoso.</t>
  </si>
  <si>
    <t>Marta SUPLYCI O SENHOR COM CERTEZA😂😂😂😂😂O SENHOR MARTA SUPLYCI😂😂😂😂COM CERTEZA O SENHOR MARTA SUPLYCI AINDA RELAXA E GOZA COM CERTEZA SENHOR MARTA SUPLYCI O SENHOR😂😂😂AINDA RELAXA E GOZA😂😂😂😂😋😅😅🐴🐴🐴🐴🐴🐴🐴🐴🐴🐴🐴🐴🐴🐴</t>
  </si>
  <si>
    <t>Martaxa ,em SP está queimada e ainda com o invasor vagabundo de terras ,vai ganhar nunca,além do que ela já é peça de museu do PT</t>
  </si>
  <si>
    <t>Marta suplício</t>
  </si>
  <si>
    <t>Coitada da Marta ter que abandonar o cargo na Prefeitura de Sao Paulo. Se ela precisar de pix com certeza nao vão faltar os que a ajudarão.</t>
  </si>
  <si>
    <t>" relaxa e goza" Bem a cara do lula. É tudo que faltava!!!</t>
  </si>
  <si>
    <t>Bolos fuja dessa mulher com ela tu não ganha nem precisa ser mãe DINA</t>
  </si>
  <si>
    <t>A taxa do lixo as enchentes os coqueiros nos Jardins o Bolos esta fodido o PT acha que o povo não tem memoria</t>
  </si>
  <si>
    <t>A MARTAXA SERA A RESPONSÁVEL PELA DERROTA DE BOULOS NAO VOTO DE JEITO NENHUM</t>
  </si>
  <si>
    <t>Qdo Martaxa era prefeita de Sp, foi legalizado as cooperativas de transporte do pcc, e estão ate hoje ganhando milhoes da prefeitura.</t>
  </si>
  <si>
    <t>Meu Deus! PSOL está perdendo a luz que PT já nem sabe aonde o sol esteve. Suplício! Pra recuperar São Paulo tem que ler a bíblia?</t>
  </si>
  <si>
    <t>Quem bom vamos ouvir denovo essa frase... relaxa e goze .😂😂😂</t>
  </si>
  <si>
    <t>Acho que ela já passou da hora de merecer ao esquecimento eterno.</t>
  </si>
  <si>
    <t>Que pena eu não está em São Paulo Marta para ligar o voto mais meu esposo Três Irmãos tenho aí em São Paulo para votar em você Marta bolo seja bem-vindo</t>
  </si>
  <si>
    <t>A raíz 🤑🤑🤑🤑🤑💰💰💰💰🤭🤭🤭</t>
  </si>
  <si>
    <t>Marte suplicy piada kkkkkkkk, se der algum crise braba no partido de novo, ela mete o pé kkkkkkkkk</t>
  </si>
  <si>
    <t>Pobre gosta de ser enganado por ricos kkkkkkkk🤡🤡🤡🤡🤡🤡🤡🫏🫏🫏🫏🫏🫏🫏🫏🫏</t>
  </si>
  <si>
    <t>Essa chapa vai levar um FUMO ... Tem coisa mais chata q Boulos e Marta Suplicy ... 😅😅😅😅</t>
  </si>
  <si>
    <t>E aí, Marta, já pediu perdão à Dilma.</t>
  </si>
  <si>
    <t>É raiz sim, mesmo se desfilando, falando cobra é lagartas no golpe contra a Dilma.</t>
  </si>
  <si>
    <t>Marta votou pelo Impeacheament da Dilma kkkkkkkk</t>
  </si>
  <si>
    <t>Garrancheira encoa em Garrancheira mesmo, relaxa e goza.</t>
  </si>
  <si>
    <t>Boulos e Marta súplica Expulsos PELO POVO!😂 O que a Marta Suplicy fez por SP ; PLANTOU COQUEIROS😂😂😂😂😂😂😂😂</t>
  </si>
  <si>
    <t>Nossa, São Paulo vai afundar de vez. ..Martaxa rsrs . Com certeza a Marta tá com o mesmo pensamento patético: Relaxa e G... Que todos os transtornos serão esquecido. Afff não podia ser pior! 🤢🤢</t>
  </si>
  <si>
    <t>Ja perdeu niguens Que mas PT</t>
  </si>
  <si>
    <t>Já perdeu 😂</t>
  </si>
  <si>
    <t>A grande dupla dinâmica o Bozo e a Martaxa Suplicy.</t>
  </si>
  <si>
    <t>SE BOULOS E MARTA GANHAREM VOCES ESTÃO FUDIDOS SP</t>
  </si>
  <si>
    <t>"Relaxa e goza" q vc esquece todos os problemas.... Tomara q o povo de sp tenha juízo</t>
  </si>
  <si>
    <t>Que dupla, invasor de propriedade e relaxa e goza 😂🎉</t>
  </si>
  <si>
    <t>Pelo amor de Deus lembram da Martaxa a taxa do lixo😂😂😂</t>
  </si>
  <si>
    <t>Só por Deus mesmo...Sugestao de nome da chapa "Afunda São Paulo"</t>
  </si>
  <si>
    <t>São farinha do mesmo saco do MINE , mentiroso e CorruPTo 😂😂😂😂😂😂😂😂</t>
  </si>
  <si>
    <t>Se povo de São Paulo votar nesses picaretas eles estão lascados e fudidos 😂😂😂😂😂</t>
  </si>
  <si>
    <t>Kkkkkkk só falta isso pra acabar de vez! 😂😂😂😂</t>
  </si>
  <si>
    <t>É, a marta quer mais 🤑</t>
  </si>
  <si>
    <t>Essa marta suplício de novo? AFF , vai dar bolos 😂</t>
  </si>
  <si>
    <t>Martaxa e invade Boulos misericórdia São Paulo foge disso ok</t>
  </si>
  <si>
    <t>Martaxa kkkkkkkkkkk</t>
  </si>
  <si>
    <t>Meus pêsames, Boulos!!! Marta votou favorável a Deforma Trabalhista de Temer e Deforma da Previdência de Bolsonaro-Guedes. Mas, levando em consideração que Lula mantém estes dois pacotes de injustiças, então, está valendo tudo!!!</t>
  </si>
  <si>
    <t>Tudo que é ruim tem como piora 🤮💩🤮💩🤮💩</t>
  </si>
  <si>
    <t>Marta e Boulos... agora fedeu de vez... 😂😂😂</t>
  </si>
  <si>
    <t>Candatura de bolos e marta para São Paulo é para quem gosta de de merda é um prato feito kkkk</t>
  </si>
  <si>
    <t>Eu acho a Marta uma candidata bem gozada!</t>
  </si>
  <si>
    <t>chegar a ser vice de um moleque desse.é baixar o nivel.</t>
  </si>
  <si>
    <t>Duvido ganhar marta ferrou São Paulo</t>
  </si>
  <si>
    <t>DUPLA PERFEITA , OS DOIS SE IGUALAM.😅😅</t>
  </si>
  <si>
    <t>que encontro fantástico, vão passar tanta vergonha!!!! quem vai votar nessa dupla???? kkkkkkkkkkkkkkkkkkk</t>
  </si>
  <si>
    <t>Juntos formam um Boulos de merda😂😂😂</t>
  </si>
  <si>
    <t>Eita surra de votos esses dois vão levar</t>
  </si>
  <si>
    <t>A famosa Martaxa kkkkk quem tem mais de 45 vai lembrar. Comecem a exigir voto impresso não deixem para 3 meses das eleições. .</t>
  </si>
  <si>
    <t>O invasor de terras x e mataxa kkkkkk já perderam kkkk kkkkk paulista não é troxa</t>
  </si>
  <si>
    <t xml:space="preserve"> a martaxa. colocou o amante argentino para prestar serviço para prefeiturea de sp. Enfeitou a cabeça do dudu masi que arvore de natal. A rena do pt</t>
  </si>
  <si>
    <t>Cuidado bino,e cilada esses dois juntos</t>
  </si>
  <si>
    <t>Os dois se merecem</t>
  </si>
  <si>
    <t>DEUS SALVE SÃO PAULO, MARTA E BOULOS NUNCA. Quem não se lembra da Prefeita Marta chamada de MARTAXA e do bordão VOTOU NO PT E TOMOU NO IPTU. Também mandou embutir os fios de energia elétrica no solo na região aonde mora nos Jardins gastando uma fortuna.</t>
  </si>
  <si>
    <t>Erundina II.</t>
  </si>
  <si>
    <t>Resumindo: 💩💩💩💩</t>
  </si>
  <si>
    <t>Viix🤮🤮🤮🤮</t>
  </si>
  <si>
    <t>O que está mulher estava fazendo na prefeitura</t>
  </si>
  <si>
    <t>CORRAM QIE A MARTAXA VEM AI🏃🏃🏃🏃🏃</t>
  </si>
  <si>
    <t>A fome com a vontade de comer</t>
  </si>
  <si>
    <t>TAXAD E MARTAXA UM MARTIRIO PARA OS PAULISTANOS!! ACORDA BANDO DE MANÉS!! LA VEM O BRASIL DESCENDO A LADEIRA!!</t>
  </si>
  <si>
    <t>Vai ser tudo de bom, kkkkk!</t>
  </si>
  <si>
    <t>PUTZ ISTO PARECE JOGAR BUMERANGUE MARTAXA &amp; BOULOS VOLTA A CENA DE NOVO!! POR ISTO O BRASIL NUNCA SAI DO BURACO!!! SEMPRE A MESMA COISA!</t>
  </si>
  <si>
    <t>Boustas e Suplício.</t>
  </si>
  <si>
    <t>O povo paulistano merece que dupla.</t>
  </si>
  <si>
    <t>São Paulo merece</t>
  </si>
  <si>
    <t>Kkkkkl ,essa kkkk</t>
  </si>
  <si>
    <t>Vixi de novo essa tropa novamente</t>
  </si>
  <si>
    <t>Esquerda ⬅️ taxa imposto kkkkk martaxa</t>
  </si>
  <si>
    <t>Martaxa.</t>
  </si>
  <si>
    <t>Tentou com E RONDINA Não DEU a gora com MARTA😂</t>
  </si>
  <si>
    <t>Marta já vai tarde 😂 faz o L sampa 😂o amor vai vencer ❤ 😂😢😢😢</t>
  </si>
  <si>
    <t>Dupla dinâmica!!!</t>
  </si>
  <si>
    <t>Vai com Deus!!!</t>
  </si>
  <si>
    <t>Jesuis, ela não!!!</t>
  </si>
  <si>
    <t>Agora que a derrota vai ser grande</t>
  </si>
  <si>
    <t>que dupla maravilha</t>
  </si>
  <si>
    <t>Aí vem dupla taxabolo</t>
  </si>
  <si>
    <t>Kkkkkkkk...</t>
  </si>
  <si>
    <t>Essa ainda não socegou</t>
  </si>
  <si>
    <t>MARTAXA!</t>
  </si>
  <si>
    <t>Kkkkkkkk</t>
  </si>
  <si>
    <t>Martaxa e Perifake São Paulo tá fudid4 mesmo se essa dupla dos quintos vencer 😂</t>
  </si>
  <si>
    <t>JÁ VAI TARDE , A M4rta do inesquecível: "Relaxa e goz4r"</t>
  </si>
  <si>
    <t>😂</t>
  </si>
  <si>
    <t>Está mulher está na vida pública ainda ? Misericórdia. Povo paulistano juízo.</t>
  </si>
  <si>
    <t>Natacha está voltando de novo</t>
  </si>
  <si>
    <t>Kkkkkk marta vice de boulo vão os dois morrer na areia pois nunca vão ganhar</t>
  </si>
  <si>
    <t>Eles se merecem.</t>
  </si>
  <si>
    <t>Chapa perdedora !!!</t>
  </si>
  <si>
    <t>Xiiiii...👎</t>
  </si>
  <si>
    <t>Kkkk que notícia ótima!!! Eles vão naufragar abraçados 💪</t>
  </si>
  <si>
    <t>Vai perder frio 😂😂😂😂</t>
  </si>
  <si>
    <t>É realmente já era o Brasil 🇧🇷👎👎👎👎</t>
  </si>
  <si>
    <t>MARTAXA VEM TAXA AI</t>
  </si>
  <si>
    <t>Esses NÃO.</t>
  </si>
  <si>
    <t>Kkk só burro para querer Natasha de volta</t>
  </si>
  <si>
    <t>Vixi ai SP tá fodido</t>
  </si>
  <si>
    <t>Esta velha já era. Rsrsrs</t>
  </si>
  <si>
    <t>Martacha e Boulos!São Paulo não merece!</t>
  </si>
  <si>
    <t>Martaxa já era! Sampa é Eztrema Direita e ponto final!</t>
  </si>
  <si>
    <t>BUOLOS E MARTA NÃO GANHA NEM PARA GARI.</t>
  </si>
  <si>
    <t>Força nenhuma.....</t>
  </si>
  <si>
    <t>Tiou o pão e botou Bolos com Martadela. 😅😅😅😅😅</t>
  </si>
  <si>
    <t>Martaxa</t>
  </si>
  <si>
    <t>MARTAXAHADAD</t>
  </si>
  <si>
    <t>MARTA SUPLICY JÁ ERA, BELA ESCOLHA DO JANJO. ELE ADORA BOLSONARO E VAI CONTINUAR AJUDANDO O MITO. CONTINUE SONHANDO COM O CAPITA!</t>
  </si>
  <si>
    <t>Vem.passear aqui em São Paulo, venha e passeie junto com a martaxa e o boulosta, vocês serão muito bem recebidos É verdade esse bilhete!</t>
  </si>
  <si>
    <t>Quem é esse BOLOS .. e a Marta suplício pensei q já tinha morrido</t>
  </si>
  <si>
    <t>Vc vai colocar a dama e o vagabundo nem o tse faz vc ganhar em São Paulo Boulos kkkk não ganha para síndico de puteiro iuuuuuuuu vc é o desastre em tudo ladrão</t>
  </si>
  <si>
    <t>Nova chapa para São Paulo:A dama e o vagabundo.</t>
  </si>
  <si>
    <t>Mente que nem sente, a primeira obra da Marta como prefeita foi elevar a taxa do lixo lá nas alturas,</t>
  </si>
  <si>
    <t>Credo, Marta suplíci, não ganha nem paŕa presidente de vila que dirá kkkkkkkk o povo não é troxa😂😂😂</t>
  </si>
  <si>
    <t>BOUTAXA E MARTAXA tem que aparecer novos candidatos as coisas não vão andar com ESSES</t>
  </si>
  <si>
    <t>Martela e invasor vagabundo Bollos ninguém merece. ACORDA SÃO PAULO.</t>
  </si>
  <si>
    <t>Pedindo pra passar vergonha os dois.</t>
  </si>
  <si>
    <t>Quero saber se Marta volta para o PT com a bolsa Hermés ou não?</t>
  </si>
  <si>
    <t>😱😱 Avé Maria 😅😢😂 Boulos Sozinho JÁ é um Terror 😅😂 e com a Marta ficou um Terror Duplo 😂😂 EU ROGO a DEUS e aos PAULISTAS que Não escolham o CHEFE do MST aquele que destroem o AGRO 😢😢 ou São Paulo vai comerem vender só CAPIM com Abóbora. 😥😪</t>
  </si>
  <si>
    <t>MARTAXA</t>
  </si>
  <si>
    <t>Que instabilidade, não é? É a jurássica inventora de taxas, a Martaxa junto com o terrorista invasor de propriedade alheia, apoiador dos terroristas assassinos do Hamas! Perfeita dupla!</t>
  </si>
  <si>
    <t>😂😂😂😂 que dupla Bouluos e Marta coitado de São Paulo.</t>
  </si>
  <si>
    <t>😅😅😅😅 relaxa e goza! Do seu dinheiro nós cuidamos!!</t>
  </si>
  <si>
    <t>Boulos e marta ...rsrsrs</t>
  </si>
  <si>
    <t>MARTA VAI ONDE PAGA MAIS...... PULA/PULA DE GALHO EM GALHO</t>
  </si>
  <si>
    <t>A Marta não tem fidelidade ao PT mas tem fidelidade ao Lula 😎</t>
  </si>
  <si>
    <t>Relaxa e g@z@.😅😅😅 quem lembra..kkkk</t>
  </si>
  <si>
    <t>O que eu mais lembro dela é quando tava um mer** os avioes e aeroportos, pergutaram pra ela sobre isso e ela "aaa, relaxa e goza"</t>
  </si>
  <si>
    <t>Marta apoiou o golpe, mas até aí o Lula ajudou a colocar o Temer lá para dar o golpe. Então ele não poderia criticar ela. 😅 Na real, mil vezes a Marta do que a Batata Liberal.</t>
  </si>
  <si>
    <t>Petistas como sempre passando pano para tudo que o painho faz. Depois que dá merda nunca é culpa do PT e nem do lula.</t>
  </si>
  <si>
    <t>Em Perus, o CEU é mais lembrado que a rasteira que a Marta deu na Dilma. ¯\_(ツ)_/¯</t>
  </si>
  <si>
    <t>Passou pano e puxou o saco da Marta, tiro o like e saio do vídeo. A direita naõ faz isso, só a esquerda pega maluco de direita para ser vice. Imagina o PL tendo o Boulos como Vice. Jaja puxam o saco da Benedita da Silva por ter sido VICE DO GAROTINHO e assumido a prefeitura por 3 meses e não ter sido presas. UAU.</t>
  </si>
  <si>
    <t>A unica coisa boa da botocada é o Supla. Boulos ladeira a baixo. Pior Martaxa que o Da Antena ? Essa eleicao para prefeito de SP vai ser interessantissima. O Vampiro Paulista sem Nome pra reeeleicao, a Garota propaganda do Lemmann, o Japones safado do MBL, e mais boçais. Faltou a Janaina Paschoal e de vice o Vadhi Mutran, kkkkk. A Marta e o marido de entao o Franco Argentino inundaram a cidade com coqueiros que morreram aos montes e o tunel que inundava, mais do mesmo.</t>
  </si>
  <si>
    <t>Da marta eu so lembro do relaxa e goza</t>
  </si>
  <si>
    <t>É a MARTA SUPLICY , ??????????? PENSEI QUE ESTAVA SE CANDIDATANDO COM A ANA MARIA BRAGA</t>
  </si>
  <si>
    <t>O Brasil inteiro já sabe que Marta é vice do Boulos. Menos, a acessória de imprensa que cuida das redes sociais do candidato! Nenhuma menção 😂😂😂😂</t>
  </si>
  <si>
    <t>Uma descendente de condes voltando ao poder. Uma Vasconcelos Smith sentando mais uma vez em nossas cabeças e ver a "esquerda" achando legal e chamando de pragmático é o pior. Esse argumento de menos pior é inteligente mesmo? O menos pior é pra quem? Talvez vez pra vcs que não vivem em favelas.</t>
  </si>
  <si>
    <t>A gente entende, não concorda, mas entende! É duro engolir marta, essa que golpeou Dilma pelas costas.....! Mas.....a extrema-direita, aqui, ali, e acolá, está espumando ódio. A cadela já está parindo!</t>
  </si>
  <si>
    <t>Concordo com vcs mas Alkimin detonava o Lula hoje é vice do lula marta vai ser vice do Boulos</t>
  </si>
  <si>
    <t>A mulher foi traíra, mas a marca de avanços nas periferias de SP são gritantes, quem acha ruim o transporte através de ônibus é porque não conheceu antes da Marta (BU, ônibus novos e mais confortáveis, um pouco.menos cheios engenharia de transportes) , na educação, Céus, um pouco.mais de reconhecimentos $ aos professores da rede municipal... Várias coisas mudaram em SP na adm dela (projetos do PT)... Talvez seja um "mal" necessário.</t>
  </si>
  <si>
    <t>O Lhula me repatriou kkkkkkkkk Brincadeiras a parte, caso sejam eleitos sera apenas um mandato (infelizmente) pois São Paulo é uma espécie de gotham city, e o classe media que tem um minimo de saneamento basico na sua rua ja quer que o mais necessitado se lasque.</t>
  </si>
  <si>
    <t>Olha, nao sei, Marta não é carreirista?</t>
  </si>
  <si>
    <t>Com uma vice dessas, estou pensando em anular meu voto...é burguesa , não é de esquerda, ou é ?</t>
  </si>
  <si>
    <t>Não sou fã da Marta,mas,se pegarmos o que ela fez na prefeitura e compararmos com o que o atual prefeito fez,ela ganha de 7 a 1.</t>
  </si>
  <si>
    <t>O Boulos tem acesso aos jovens e a Marta aos "véios"</t>
  </si>
  <si>
    <t>O jeito é relaxar e gozar 😂</t>
  </si>
  <si>
    <t>Já fedeu tudo!!!! O Alkmin é vice do Lula! Marta vice do Boulos é fichinha!!!</t>
  </si>
  <si>
    <t>Bem que Lula poderia dá um pente de presente como uma forma de recebimento.</t>
  </si>
  <si>
    <t>Sujeito nada excepcional mascarado e se as urnas forem as mesmas usadas com o ex condenado ele e a dama das taxas ganham disparado para prefeitura de São Paulo</t>
  </si>
  <si>
    <t>Arregou? 😂</t>
  </si>
  <si>
    <t>Com a esquerda é assim : Primeiro relaxa e goza. Depois senta e chora.</t>
  </si>
  <si>
    <t>Agora eles vão relaxar e gozar durante as invasões de terras 👍</t>
  </si>
  <si>
    <t>😂😂😂😂😂😂 força Marta😂😂😂❤</t>
  </si>
  <si>
    <t>deveria ser: "MARTA TRAI NUNES E PERDE A BOQUINHA, MAS GANHA OUTRA BEM MAIOR"</t>
  </si>
  <si>
    <t>Relaxa e goza. 😅</t>
  </si>
  <si>
    <t>A volta da ministra relaxa e goza.</t>
  </si>
  <si>
    <t>Não se assusta se Marta falar que foi um golpe que Dilmanta sofreu. Esses Comunistas PETRALHAs cara de pau 😅😅😅😅 e mentiroso . JESUS SOCORRO</t>
  </si>
  <si>
    <t>Marta Suplicy?????? Lkkkkkkkkkk</t>
  </si>
  <si>
    <t>a Martaxa não era do MDB, ela saiu do partido faz tempo, e estava sem filiação a nenhuma agremiação política</t>
  </si>
  <si>
    <t>Agora todo petista relaxa e goza . A grana tá garantida .</t>
  </si>
  <si>
    <t>Política age como caminhão com o espigão quebrado! Pende para um lado. Às vezes pra direita e às vezes para a esquerda. Kkkkkkkkkkkk</t>
  </si>
  <si>
    <t>De volta a cena do crime , relaxa e G0za</t>
  </si>
  <si>
    <t>Você acredita em políticos? Marta persona nom grata, e volta ao foço! Então tá bom. Kkkkkkkkkkkkkkkkkkkkkkkkk Coitado dos paulistanos! Lula queria voltar ao local do crime! E o Geraldinho pegou o Lula pela mão e levou-o ao local direitinho! Kkkkkkkkkkkkk</t>
  </si>
  <si>
    <t>Há coitada kkkkkk é uma salada sem futuro kkkkk coitada kkkkk ok</t>
  </si>
  <si>
    <t>Marta suplicy faz igual gerardo aquimim , vai voltar na sena do crime sabendo que não há justiça nesse nosso Brasil sem lei</t>
  </si>
  <si>
    <t>MarTaxa com Mula</t>
  </si>
  <si>
    <t>A VOLTA DOS QUE NÃO FORAM KKK</t>
  </si>
  <si>
    <t>A população de São Paulo está vacinada contra os comunistas 🤡🥵🚯😱💣🧨</t>
  </si>
  <si>
    <t>CORRAM QUE A MARTAXA VEM AI🏃🏃🏃🏃🏃🏃</t>
  </si>
  <si>
    <t>Estao ressusitando a marta da que a pouco a Erondina😅</t>
  </si>
  <si>
    <t>Marta e nada e igual a nada dos meus familiares que vota em são Paulo a esquerda não vai ter nenhum voto 😂😂😂</t>
  </si>
  <si>
    <t>Um invade.a outra rouba</t>
  </si>
  <si>
    <t>Empolga?! Kkkk Pelo visto não sabem o quanto a Martaxa é odiada pelos paulistanos!</t>
  </si>
  <si>
    <t>NÃO SEI PORQUE ESSA UNIÃO ENTRE BOULOS E MARTA ESTÁ EMPOLGANDO POIS A MARTAXA FOI UMA PÉSSIMA PREFEITA DE SÃO PAULO. PROVOCOU UM CAOS NA CIDADE COM OBRAS SEM ESTRUTURAS. BOULOS JÁ É UM VAGABUNDO E PARASITA PROFISSIONAL COMO TODO ESQUERDISTA E JUNTO COM UMA UNIÃO DESASTROSA DE UMA ADMINISTRAÇÃO PETISTA DA MARTAXA. RICARDO NUNES JÁ É UM INCOMPETENTE COM MARTAXA É UM DESASTRE TOTAL.</t>
  </si>
  <si>
    <t>Estão recuperando às múmias.</t>
  </si>
  <si>
    <t>A Martaxa? Kkkkkk vai lá pobre vota neles de novo</t>
  </si>
  <si>
    <t>A MARTAXA?COMO VCS TÊM MEMÓRIA CURTA!O BRASILEIRO MERECE.</t>
  </si>
  <si>
    <t>Martacha😂credo em cruz 😂</t>
  </si>
  <si>
    <t>Ela foi esperar na porta de medo que o invasor de propriedade entre pela janela????</t>
  </si>
  <si>
    <t>Mataxa esta. Voltando no PT para. Por amão. No seu bolso uo. PT já está custumado</t>
  </si>
  <si>
    <t>Atenção, paulistanos! O golpe tá aí, cai quem quer! 🤡 O Boulos quis pagar de pobre usando um Celtinha pra ir na mansão da Marta. 🤣🤣🤣🤣🤣🤣 Ah, internet sua linda! Desmascarando sempre esse bando de sem-vergonha! Kkkkk A hipocrisia dessa gente é estudada. Tem método nessa loucura.</t>
  </si>
  <si>
    <t>Kkkk. Importante kkkk invadiu o apartamento dela kkkkk</t>
  </si>
  <si>
    <t>Vai ser interessante, um invade e o outro cobra a taxa</t>
  </si>
  <si>
    <t>Lembro muito bem da Martaxa</t>
  </si>
  <si>
    <t>Os corruptos Guilherme Bolos e Marta Supreci unindos para destruir o estado de São Paulo.😢😢😢</t>
  </si>
  <si>
    <t>Bando de ladrões deixa eu morar nessa casa .</t>
  </si>
  <si>
    <t>Agora a chapa está perfeita,a ladrataxa e o ladroinvasor, kkkkkkkkkk e Air samp vai fazer o L?</t>
  </si>
  <si>
    <t>RES PEITO 😂 A SUPLICY 😂 MEU DEUS SE MERECEM SÃO PAULO Ñ EVOLUIU</t>
  </si>
  <si>
    <t>A Martaxa vai afundar essa campanha comunista. 🙏🏽</t>
  </si>
  <si>
    <t>5:46 esta Chapa RELAXE E GOZE Da dupla Boulos e Marta vai dar muito o que gozar!</t>
  </si>
  <si>
    <t>Bolos marta o pt precisa arrumar candidato urgente pra concorrer a prefeitura de SP😅😂😅😂😅</t>
  </si>
  <si>
    <t>Em SP, com esse povo: se der um pedaço de bolo, votam no Boulos. Com um povo que ama auxílios e invadir propriedades, vai votar em quem? Taxad e Martaxa. 😂😂😂😂😂😂</t>
  </si>
  <si>
    <t>Kkkkkk marta cuidado o smt está escondido na curva</t>
  </si>
  <si>
    <t>UMA COISA EU TENHO QUE DAR O BRAÇO A TORCER. GUILHERME BOULOS ENXERGA LÁ NA FRENTE. HOJE ELE É DEPUTADO FEDERAL PELO PSOL. AMANHÃ, TALVEZ, NÃO É CERTEZA ? PODE SER QUE ELE SE TORNE PREFEITO DE SÃO PAULO. MAS O QUÊ ELE PRETENDE COM ISSO ? GARANTIR A PREFEITURA DE SÃO PAULO PARA OS SEUS ALIADOS POLÍTICOS IDEOLÓGICOS O PT. DAQUI DOIS ANOS,EM 2026 GUILHERME BOULOS VAI SE CANDIDATAR A GOVERNADOR DE SÃO PAULO. SE ELE POR UM MILAGRE OU FRAUDE ELEITORAL GANHAR,ELE PASSA AUTOMATICAMENTE A PREFEITURA DE SÃO PAULO PARA MARTA SUPLICY QUE AGORA É FILIADA COM O PT. ESSES POLÍTICOS COMUNISTAS DISFARSADOS DE PROGRESSISTAS DEMOCRÁTICOS AQUI NO BRASIL, SÃO UMA ESQUERDA BRASILEIRA MUITO UNIDA. MAS NÃO SÃO HONESTOS E NEM SÃO COMPETENTES QUANDO ESTÃO NO COMANDO DA COISA PÚBLICA. MAS NA ARTICULAÇÃO POLÍTICA PARA GANHAR ELEIÇÕES MUNICIPAIS E PRESIDÊNCIAS ELES SÃO IMBATÍVEIS. ABRAM OS OLHOS ELEITORES. A MUITOS POLÍTICOS QUE SÃO LOBOS TRAVESTIDOS EM PELE DE CORDEIRO NESTAS PRÓXIMAS ELEIÇÕES MUNICIPAIS DE 2024.</t>
  </si>
  <si>
    <t>😂olha o tiro no pé da dupla boulo/martaxa.</t>
  </si>
  <si>
    <t>Legal o Boulos estava com a Marta no discurso do Lula na VW, o que será que eles acharam dos comentários dele quanto aquela Jovem que estava sentada na cadeira, como não há antecipação de campanha está tudo certo.</t>
  </si>
  <si>
    <t>Dono da JBS revela ter pago “mesadas” de R$ 200 mil e mais R$ 1 milhão para Marta Suplicy</t>
  </si>
  <si>
    <t>A Eurundina foi tão boa que perdeu para o Maluf na tentativa de reeleição. Marta foi tão boa que não conseguiu se reeleger. O Adad foi tão bom que perdeu em todas as urnas na tentativa de reeleição .</t>
  </si>
  <si>
    <t>O cabelo da Pessoa está parecendo o cabelo da Janaina Paschoal. Ô Martinha não jogue sua honra, sua Erança, que seu pai, sua mamãe. Lhes ensinaram. O Boulos está é mofado, ebatumado O Invasor das propriedades. A Sra Vai junto invadir? fala serio Grande Marta Suplicy.? 😮🧐🇨🇳😡😡👎😖👐🙈PT fundo de poço Está juntando até invasor de terras 🤑😡💀🇨🇳👺</t>
  </si>
  <si>
    <t>P.q.p...so tem candidato bundao..e covarde...e essa a resp. Pra eleitoras.....e mulheres de bx. Renda..essa fulana e traira......or not.. ❤❤😂😂e ta se achando 😂😂😂 No voto...acabamos..com esta hipocrisia Obs..martaxa..e..um arg...pseudo..nem te conto..o q. Faziam C. Prof.da univ.anhembi..morumbi..faliram..e vend. Pra gr Internacionall..a Metodista de sbc Tb. ❤❤e outo cap.</t>
  </si>
  <si>
    <t>A Martaxa já derreteu.</t>
  </si>
  <si>
    <t>MARTA retorna do Jurássico, para ser vice do BOULOS...MARTA da célebre " Frase, décadas atrás " RELAXA E GOZE....Política e Político Brasileiro, um escárnio bizarro perpétuo no Brasil ( uma VEZ no MEIO no MEIO até virar PÓ )... acreditar no Brasil tem que ser muito pessimista.</t>
  </si>
  <si>
    <t>Nossa não sei o que é pior bolo o invasor, tabata patricinha comunista , Marta do relaxa e goza 😂😂 tamo fudido</t>
  </si>
  <si>
    <t>Misericórdia, duas bombas 😂😂😂</t>
  </si>
  <si>
    <t>😅😅😅😮😮😮😮😮😮😮 nossa a marta vai mandar RELACHA E GOZA DENOVO MAIS O POVO TEM KE SE FODE SE LASCA MESMO OI SÓ COLOCAR ESSA MERDA ONDE ESTAVA ELA ATE AGORA RELACHANDO E GOZANDO OI SÓ DESENTERRARO O DIFUNTO DENOVO ELES ESTAO IGUAL AS CATATUMBA DOS FARAOS MEU DEUS ISSO É O BRASIL ESSE POVO TEM KE SE LASCA MESMO O PT SO VAI ATRAS DAS PIORES ESPECIE DE CANDIDATOS AGORA VI KE O MUNDO NAO DURA MAIS 5 ANOS KKKKKKK VAI GOZANDO POVO BRASILEIROS 😅😅😅😅😅😅😅</t>
  </si>
  <si>
    <t>Entre, 1 invasor , uma " relaxa e goza " , e uma franga , o povo deve escolher RICARDO SALLES , o incompetente do Ex PR , nem pra apoiar ele 🤔</t>
  </si>
  <si>
    <t>Qual dos dois chamaram o lula de ladrão? - Marta - Boulos - Ambos 🤣🤣🤣</t>
  </si>
  <si>
    <t>MARTAXA NUNCA!! 💩💸🤡</t>
  </si>
  <si>
    <t>Coitado do Bolos , ja queimou a largada , com a Martaxa , pessima escolha mas depois relaxa e gosa . 😂😂😂😂😂😂😂</t>
  </si>
  <si>
    <t>Relaxa e goza esse e o lema dela quando prefeita , imagine quando bolo invadir casas ela vai falar pro dobo da casa relaxa e goza 😂😂😂</t>
  </si>
  <si>
    <t>Quem não se lembra da Prefeita Marta Suplicy que foi apelidada de MARTAXA e do bordão VOTOU NO PT E TOMOU NO IPTU.</t>
  </si>
  <si>
    <t>Com Boulos pra prefeito e marta Suplicy vice, não tem para ninguém. 😅kkkkkkkkkkklk. Parabéns são Paulo pela escolha, agora vai.</t>
  </si>
  <si>
    <t>Dois sacos de escoamentos se juntando. Imagine a quantidade de moscas....</t>
  </si>
  <si>
    <t>Ja tem o taxadd e agora quem a martaxa .....</t>
  </si>
  <si>
    <t>Com a Marta é: "Só relaxar e gozar"!😄😄👍</t>
  </si>
  <si>
    <t>Poderia Ser Marta Suplici e Michel Temer 😂</t>
  </si>
  <si>
    <t>Marta Suplicio...</t>
  </si>
  <si>
    <t>Bolo e Marta, esse bolo encruou, solou 😂😂😂😂</t>
  </si>
  <si>
    <t>Marta volta ao vômito 🤮 que a nove anos atrás jogou para fora.</t>
  </si>
  <si>
    <t>Única coisa boa q Marta fez foi a plástica. Uma 🐍 hipocrita.</t>
  </si>
  <si>
    <t>Ué....a Marta não votou a favor do imprima da Dilma?</t>
  </si>
  <si>
    <t>BOLOS FECAL FOI EXPUSLO AQUI DE PARELHEIROS E CHINGADO MUITO, SO VER OS VIDEOS AI ELE E A SOCIALITE MARTAXA</t>
  </si>
  <si>
    <t>Estão dizendo que eles foram expulsos. O invasor e explorador da miséria alheia e a Martaxa, daqui para frente serão expulsos por onde forem. A sociedade não aceita mais hipócritas!</t>
  </si>
  <si>
    <t>https://youtu.be/SDDcQ_KAG5s?si=l0Ssa6HhMawT8Lyb confiram a expulsão de Boulos e Marta de Parelheiros pelos comerciantes da região 😅😅😅</t>
  </si>
  <si>
    <t>Só não contaram que Boulos e Marta foram expulsos de Parelheiros pelos comerciantes 😅😅😅</t>
  </si>
  <si>
    <t>Os dois foram , expulsos e vaiados em Parelheiros !!! Martaxa não tem moral e nem mesmo O bolo invasor !</t>
  </si>
  <si>
    <t>Eita a Marta vai com as outras! Favorecem a pre candidatura do Kin Kataguiri! Politico diferente</t>
  </si>
  <si>
    <t>Martaxa, a pior desgraça que SP conheceu, e o invasor de terras que nunca trabalhou. 😂</t>
  </si>
  <si>
    <t>O playboy invasor de terras filho de médico da USP e a socialite milionária rainha do botox para representar a periferia de São Paulo!!!🥳😁🤑</t>
  </si>
  <si>
    <t>Bando de 💩💩💩💩</t>
  </si>
  <si>
    <t>Eu não voto em LADRÃO , e nem em quem apoia , LADRÃO não tem ELEITOR tem CÚMPLICE 😁</t>
  </si>
  <si>
    <t>Cara thuiuthiuca és tú, baixo nível, CORRUPTOS</t>
  </si>
  <si>
    <t>Pelamor gente Boulos e martinha?😂</t>
  </si>
  <si>
    <t>RESUMINDO: grava na periferia e ALMOÇA NOS JARDINS... hahahahahhahha</t>
  </si>
  <si>
    <t>Boulo e Martaxa</t>
  </si>
  <si>
    <t>MARTA NÃO ENTROU NOS 67 BILHOES DO BOLSOLÃO?😅</t>
  </si>
  <si>
    <t>MARTA CANSOU DE REZAR PRA PNEU😅</t>
  </si>
  <si>
    <t>Povo paulistano cuidado .COM A MARTAXA.</t>
  </si>
  <si>
    <t>Que Marta? A Martaxa ? Aquela que cobrou taxa do lixo?</t>
  </si>
  <si>
    <t>Desde nos livre dessa mocinha com carinha de anjo e mente de petista. O golpe está aí cai quem quer. ........rsrsrss que horror.</t>
  </si>
  <si>
    <t>😂😂😂😂, vão tomar a maior lapada já vista nas urnas</t>
  </si>
  <si>
    <t>MARTA. SUPLIC. NA. SENA. DO. CRIME. 🚔🚔🚔🚔🚔🚔🚔🚔🚔🚔🚔🚔🚔🚔🚔🚔🚔🚔🚔🚔</t>
  </si>
  <si>
    <t>Outra que quer voltar a cena do crime, a mesma decisão que o Geraldo Alckmin</t>
  </si>
  <si>
    <t>Essa dupla é o verdadeiro amor bandido...</t>
  </si>
  <si>
    <t>Pelos comentários da para ver o tanto de voto que essa dupla tem kkkkk da pra vê nenhum dos dois consegui sai em uma viela kkkk.</t>
  </si>
  <si>
    <t>🎉deixa fazer....ele vai perder ,ta se julgando ,o dele ta guardado no final......</t>
  </si>
  <si>
    <t>Essa praga é candidata 😂 .. tabata , boulos 😂 quem vota nessas merdas?</t>
  </si>
  <si>
    <t>A Marta é uma traídora de mão cheia hein.. Traiu o PT, a Dilma e agora traiu o prefeito de SP para quem ela estava trampando, 🤭 Tem que ficar de 👀 nela!</t>
  </si>
  <si>
    <t>Parabéns a Sra.Marta por considerar ser vice do Boulos.</t>
  </si>
  <si>
    <t>Lula e o maior político do mundo eu sou lula desde 1980 agora eu digo depois desta da Marta pirulito o lula mijou fora do pinico Boulos com Marta não chega no segundo turno 80 dos petistas não vota no Boulos com Marta de você</t>
  </si>
  <si>
    <t>Marta de volta a cena do crime.</t>
  </si>
  <si>
    <t>A Marta já aceitou olha nó Brasil não existe partido político existe sim um grupo que parece dancarina dê cabaré danço para quem dê mais e com à volta dê Lula essa política está sê tornando a coisa mais suja nó Brasil</t>
  </si>
  <si>
    <t>Martha toma vergonha</t>
  </si>
  <si>
    <t>MartaXa</t>
  </si>
  <si>
    <t>Eles dois se conpleta são farinha do mesmo saco</t>
  </si>
  <si>
    <t>Marta vai completar 79 anos ?</t>
  </si>
  <si>
    <t>A. Martaxa conhece. O. P t, muito. Bem.</t>
  </si>
  <si>
    <t>Esses dois não ganham eleição nem pra síndico onde eles moram.</t>
  </si>
  <si>
    <t>A resposta é que voltar a sena do crime vale a pena</t>
  </si>
  <si>
    <t>Força Nunes, São Paulo não merece essa dupla, Marta é igual a Alckmin, está voltando ao local do crime</t>
  </si>
  <si>
    <t>Marta. Comendo. Boulos. Teria. Que. Ser. Boulos. Comendo. ......</t>
  </si>
  <si>
    <t>Ela fez ingual ao Alkimim ele falava que o Lula ia voltar a Sena do do crime e agora está junto com ele,vejam o que é política</t>
  </si>
  <si>
    <t>Impacto??? Um invade e o outro cobra a taxa</t>
  </si>
  <si>
    <t>Boulos e Marta juntos já demonstra o que se pode esperar dessa candidatura...</t>
  </si>
  <si>
    <t>A MARTAXA o povo paulistano não esqueceu .E muito menos os últimos terrorismos do bolos com o bando dele envasao e quebradeira na Alesp bolsa de valores prédios públicos e privados.POVO PAULISTA CUIDADO COM O BOULOS E A MARTAXA.</t>
  </si>
  <si>
    <t>Marta é um geraldo Alkimin 2.0 saio do pt falando que o pt é um partido corrupto e agora que voltar a cena do crime kk</t>
  </si>
  <si>
    <t>KKKKK MARTA E BOLOS 😂😂😂😂 DOIS BOLOS DE BOSTA KKK😂😂😂😂</t>
  </si>
  <si>
    <t>Marta farinha suja do mesmo saco sujo só vermelho 🤣🤮</t>
  </si>
  <si>
    <t>Martaxa+Bouloros+Thaxad= Ferro no povo</t>
  </si>
  <si>
    <t>A MARTA SUPLICY VOLTARÁ A CENA DO CRIME FEITO O ALKIMIN 😂😂😂😂😂😂</t>
  </si>
  <si>
    <t>Kkkk🎉🎉 Marta Suplicy é uma Geraldo Alkimin 3.0 , que blz o Brasil está virando imprensa ou consórcio 💰 sendo corrompido, instituições públicas e jurídicas etc...o Brasil vendo pessoas como esse cidadão José Eduardo Cardoso defendendo o indefensável 🤨🤥💰 será que essas falácias desse Sr está servindo tb o ex.governador do RJ que foi solto do mesmo jeito do Lulamolusco 💰🎃🤥⁉️⁉️⁉️⚖️🚓</t>
  </si>
  <si>
    <t>O povo paulista esta e lascado com esses dois😂😂😂😂😂😂😂😂</t>
  </si>
  <si>
    <t>Lula tem um poder incrivel de convencer as pessoas , tirar marta da secretaria e coloca lá de volta ao cenario político.</t>
  </si>
  <si>
    <t>Marta( RELACHA E GOZA) alguem lembra dessa frase???? Se o bolor vencer vai ser assim e resto q se fufu entende????? Ninguém é cego porque quer e surdo por vocação</t>
  </si>
  <si>
    <t>Se antes eu achava que Boulos ia perder a eleição, agora com a Marta tenho certeza, o paulistano não vai esquecer o apelido da Martaxa</t>
  </si>
  <si>
    <t>Quanta honra para Sra Marta. Devolta a cena do crime!.😖👎👎😡</t>
  </si>
  <si>
    <t>Um deboche essa chapa. Invasor com a Martaxa</t>
  </si>
  <si>
    <t>Chapa "relaxa e goza" e "vamo invadir sua casa". Agora São Paulo ta no rumo certo.</t>
  </si>
  <si>
    <t>Eles se unem pelo poder e nunca pelo povo. E o sistema contra o Brasil.</t>
  </si>
  <si>
    <t>Balada de um corno 😅😅😅 !@! Relaxa e goza🎉🎉</t>
  </si>
  <si>
    <t>AMARTA ESTÁ PARECENDO ROBÔ SÓ MEXE A BOCA</t>
  </si>
  <si>
    <t>Marta já morreu e esqueceu de deitar.</t>
  </si>
  <si>
    <t>Essa nunca teve vergonha na cara não vai ser agora depois de velha que terá</t>
  </si>
  <si>
    <t>Mais uma velha na política ! Chega de velharia a política está na hora de renovar.</t>
  </si>
  <si>
    <t>Lula depois de Alckmin ressuscita mais uma múmia da política. Vamos ver se essa estratégia vai dar certo. Pessoalmente nao gosto dela desde o impeachment da Dilma. Se fosse tao boa na periferia como dizem, teria sido reeleita quando foi prefeita.</t>
  </si>
  <si>
    <t>O PT adora ressucitar esses esqueletos malditos !!! oh raça !!!</t>
  </si>
  <si>
    <t>esta esquerda pensa que vai fazer milagres com a ajuda dos terreiros da umbanda.</t>
  </si>
  <si>
    <t>PUTA RAIZ É ISSO QUE ELA É</t>
  </si>
  <si>
    <t>Mais um traste velho que não larga o osso da politica! Esta velha deveria cuidar dos netos.</t>
  </si>
  <si>
    <t>Só digo uma cousa só sendo muito burros pra votarem em uma dupla de esquerdopatas ...</t>
  </si>
  <si>
    <t>Ela é tão safada, sem vergonha, etc qto ele. Os dois fedem o mesmo tanto. 🤮🤮🤮🤮</t>
  </si>
  <si>
    <t>Deus livra estes esquerdalias nojentos</t>
  </si>
  <si>
    <t>Essa velha tem que orar ou rezar pra pedir perdão pra Deus!pela sua salvação !E milionária é ainda quer mais dinheiros 😱 a ara dela tá só plásticas 💩💰💰💰💰💰💰💰💰💰💰💰💰dinheiros de impostos 😳😳</t>
  </si>
  <si>
    <t xml:space="preserve">  ele e um dizastro para os fazendeiro e Marta que Deus guarda este povo desta petralhas</t>
  </si>
  <si>
    <t>Dois vagabundos da esquerda, que sempre tiveram vida fácil as custas do contribuinte</t>
  </si>
  <si>
    <t>ESSAS COISAS NÃO TEM MEU VOTO VOVÓ marta NEM O SEM TERRA, BORA PAULISTAS BOICOTAR ESSES MERDAS💩💩💩💩</t>
  </si>
  <si>
    <t>Nao votem nesses pelo amor de deus tente!sao paulo ta muito bem com Tarcísio governador.nao permitam esses comunistas petiscopas tomarem conta de são paulo,o negocio drles e si dinheiro.tso nem ai pra cudade e nem ora ninguém vigiaem gente ja chega lula lá né</t>
  </si>
  <si>
    <t>Macaquinha</t>
  </si>
  <si>
    <t>Hurangutanio</t>
  </si>
  <si>
    <t>O PT está desenterrado defunto essa mulher é uma múmia</t>
  </si>
  <si>
    <t>Colocar esses gagás vai dar m.... . SP já não está bem... ......</t>
  </si>
  <si>
    <t>A veinha voltou é...</t>
  </si>
  <si>
    <t>isso ai já está cenil que nem o ex.....</t>
  </si>
  <si>
    <t>Esquerdas desenterrando as múmias de outras eras. . Que decadência. Paulistas sejam inteligentes por favor.</t>
  </si>
  <si>
    <t>Aposenta petista dos infernos</t>
  </si>
  <si>
    <t>As múmias saindo do sarcófago.</t>
  </si>
  <si>
    <t>Marta bebendo do leite público 😂 é bom D+ .</t>
  </si>
  <si>
    <t>Política é isso senhor Ricardo, ela é esquerdista e oportunista, então falsidade e malandragem está no seu DNA, vai aprendendo, essa velha é somente uma parasita da velha política e do oportunismo.</t>
  </si>
  <si>
    <t>Afff desenterraram o defunto</t>
  </si>
  <si>
    <t>Chegar de tanto dinheiro 💰.e cargos. Não cansa Se aposenta mulher achei que morreu 👣</t>
  </si>
  <si>
    <t>Aínda existe, ? Pensei que havía morrido ohhhhh que Pena vive. Vai tarde Petralha 😡</t>
  </si>
  <si>
    <t>A velha decrépita saiu da catacumba para atacar novamente 😂a noite 😂😂</t>
  </si>
  <si>
    <t>Ressuscitando a munia petista, que estava sugando dinheiro do contribuinte, em cargo comissionado.</t>
  </si>
  <si>
    <t>Ah não meu Deus! Ela de novo. Olha a Marta enganando o povo Enganou a mim, enganou a ti Enganou até o Suplicy</t>
  </si>
  <si>
    <t>A mulher tem 78 anos, já devia estar aposentada. Vovó Mafalda 🤣🤣🤣🤣🤣</t>
  </si>
  <si>
    <t>Credo, essa múmia traidora, o que ela faz com tanto dinheiro em, parece um saco sem fundo. Boulos perdeu um voto, eu voto até no bozo, mas não voto nessa mejera.</t>
  </si>
  <si>
    <t>Otário por confiar em PETISTAS!!! Marta a múmia parasita dinheiro PÚBLICO, nem morrendo soltam o OSSO!</t>
  </si>
  <si>
    <t>PARECENDO... UMA MÚMIA</t>
  </si>
  <si>
    <t>MARTA SUPLICY ESTÁ ESCLEROSADA...ESTÁ COM PE NA COVA....KKKKK</t>
  </si>
  <si>
    <t>Lula desenterra mais uma múmia putrefata.</t>
  </si>
  <si>
    <t>Ladrão, você é um desastre em vida. Boulos o Loko e Marta a múmia. Grande dupla para roubar a capital.</t>
  </si>
  <si>
    <t>Quando Prefeita! Esta Ameba Esta Acefala Fechou 9 Garagem De Ônibus Trabalhadores Do Transporte Publico Nao Vota Nesta Vagaba😢😮😢😮😢😢😢😢😢😢😢</t>
  </si>
  <si>
    <t>Marta, é bananeira que já deu cacho!</t>
  </si>
  <si>
    <t>Há essa Marta vou te falar viu, é duro cara aguentar essa "senhora" mais como dizia meu velho e querido pai,as " as vezes é preciso trancar o nariz e engolir" , então vamos engolir essa perua velha e golpista,mas não tem outro jeito, então,que vá que seja a Marta!</t>
  </si>
  <si>
    <t>ELA TINHA UM PROGRAMA NA TV, SOBRE SEXOLOGIA, COMO É SECRETARIA DE ASSUNTOS INTERNACIONAIS ?</t>
  </si>
  <si>
    <t>Ela aproveitou bem. Ficou bastante tempo. Políticos...quem confia. Nem a mãe confia. Essa só quer cargo. Tá velha e ultrapassada.</t>
  </si>
  <si>
    <t>Mano... Pode esperar de tudo nesse país sem futuro...boulos e marta múmia na preftr de sp seria um desastre...</t>
  </si>
  <si>
    <t>Esta tiazinha vai tomar 2 bolos chuta estes Lixos</t>
  </si>
  <si>
    <t>Respeite mas nunca confie em quem usa saia.</t>
  </si>
  <si>
    <t>MARTA ESTA EMBALSAMADA,É UMA MUMIA QUE DEVE CONTINUAR LÁ NO EGITO.</t>
  </si>
  <si>
    <t>Marta Suplicy vai cuidar dos seus netos já acabou como política duro é assistir essa UOL totalmente comunista dá nojo.</t>
  </si>
  <si>
    <t>A mulher que só pensa naquilo!</t>
  </si>
  <si>
    <t>Kkkkkkkkkkkkk A volta dos mortos kkkkkkkkkkkkk aí mundo tá acabando mesmo.</t>
  </si>
  <si>
    <t>Tá na hora da véia aposentar.😅</t>
  </si>
  <si>
    <t>Essa mulher voltou a abrir as pern@$</t>
  </si>
  <si>
    <t>A múmia tá de volta!</t>
  </si>
  <si>
    <t>Desastre anunciado! O partido das trevas não tem lideres. A figura cadavérica e odiosa do molusco é a única opção para conquistar votos dos ignorantes.. Em breve esses corruptos serão banidos do Brasil..</t>
  </si>
  <si>
    <t>A maldição de Montezuma saindo da tumba. Será que vão querer voltar aos anos 80 ??????</t>
  </si>
  <si>
    <t>A elite quatrocentona Paulista estribucha com medo de perder poder.</t>
  </si>
  <si>
    <t>Morre de velhice mas não larga o osso.</t>
  </si>
  <si>
    <t>Mais uma mumia que saiu do sarcófago pra vir atormentar os viventes 🥴</t>
  </si>
  <si>
    <t>Q CHAPA FRIA! MARTAXA E BOULOS? DEMENTES EM DOSE DUPLA.</t>
  </si>
  <si>
    <t>Essa é Marta surucuci ey a cara do PT mesmo até parece com a coitada da Dilma feia e nojenta q PT pra ter mulher feia fora a líder delas hoje a segunda categoria dama Janja q a bruxa perde pra elas</t>
  </si>
  <si>
    <t>Uma entede so de sexo Outro de invasao de casas de outros Outro roubar Vai dar liga ate no inferno</t>
  </si>
  <si>
    <t>A marta. Sapeco o sulptrecir kkkkk</t>
  </si>
  <si>
    <t>Vão perder de lapada! Chapa Matusalém, velha, ultrapassada.</t>
  </si>
  <si>
    <t>Ta ai pobres eleger bolos e Marta e símbolo que vc não que sai da pobreza, sempre ira contentar com migalhas que sempre lhes oferecerem</t>
  </si>
  <si>
    <t>Essa mulher é caduca 😅</t>
  </si>
  <si>
    <t>Vaca vai berrar de novo dentro corrual</t>
  </si>
  <si>
    <t>Essa senhorinha num guenta mais nada tadinha da Suplicyo😂😂</t>
  </si>
  <si>
    <t>Lula é Marta dois velhos capengas e corruptos chega de retrocesso o Brasil precisa avançar e não vai ser com a estas antiguidades que irá evoluir .Chega de mais do mesmo.</t>
  </si>
  <si>
    <t>Um cachaceiro e uma múmia tentando ajudar o lider de um bando de vagabundos</t>
  </si>
  <si>
    <t>Essas caricaturas da política , jornalismo e televisão tem que se aposentar, são bananeiras que não dão cacho e isso " quando era intelectual " Passar bem no Brasil . FORABoulos/MartaSuplicy</t>
  </si>
  <si>
    <t>Velha traira do PT. O Lula está ficando caduco definitivamente!</t>
  </si>
  <si>
    <t>A Marta está gagá igual a Herondina</t>
  </si>
  <si>
    <t>WW, QUE VERGONHA VC MONTOU UMA ARMADILHA PRA CIMA DA DIREITA NAO,SO QUE VC VAI SE DAR MUITO .....,OK.VCS PODEM ARMAR OK SO VAO DAR CIM AS MULAS NA LAMA SEUS CANALHAS.JAMAIW VCS VAI GANHAR ESSA PREFRITURA DE SP,PARA UMA GRELO DURO E UM PRDIFILO INCENDIARIO DO ST EM SAO PAULO,WW,NAO E ASSIM QUE SE GANHA A VIDA NAO XARA DE PAU,LULA PODE ATE VEBDER A MULHER GRELO DURO OK JASA PREGEIYUTA NAOVAIDAR NUNCA .</t>
  </si>
  <si>
    <t>Votar em mulher é atestado de burrice</t>
  </si>
  <si>
    <t>DEUS ME LIVRE DESSA MULHER VAGABUNDA QUE TRAIU A DILMA</t>
  </si>
  <si>
    <t>PELO AMOR DE DEUS! MARTA É UMA VÉIA GAGÁ 😂</t>
  </si>
  <si>
    <t>Ira essa empremsa fica com essa narrativa do 8 de janeiro o lula enventou esse ataque a democracia.isso é tudo narrativa que já não dá mais ibope agora oque esta dando ibope e A mata A e os atentados do boulos e seubando no prédio da Alesp bolsa de valores em prédios públicos e privados. CUIDADO POVO PAULISTA COM ESSES TERRORUSTAS OLHA OQUE ESTA ACONTECENDO NO EQUADOR.O POVO PAULISTANO NÃO ESQUECEU DA MARTAXA.E MUITO MENOS DO BOULOS QUE ANDA PELAS FAVELAS PROMETENDO O FUNDO E O MUNDO PARA OS FAVELADOS.</t>
  </si>
  <si>
    <t>Marta já tá no 3* marido hen😢</t>
  </si>
  <si>
    <t>Pensei que essa tal de Marta já estava no Egito.</t>
  </si>
  <si>
    <t>A Martha Suplecy, já não serve para ser política, pois ela está mais lelé que o Lula.</t>
  </si>
  <si>
    <t>A múmia que nunca foi mais volta😂</t>
  </si>
  <si>
    <t>Abriram as portas dos asilos e dos manicômios.</t>
  </si>
  <si>
    <t>Ah! fala para ela se aposentar logo. Somente pessoal antigo? Precisamos de sangue novo. ......</t>
  </si>
  <si>
    <t>Uma galinha, e um ladrão, os iguais sempre se atraem. Rsrsrsrs</t>
  </si>
  <si>
    <t>GENTE: MAL COMPARANDO, É COMO SE FOSSE UMA " PROSTITUTA " . SEM BEIJOS NA BOCA, SEM AMOR OU CARINHO, SUA PREFERÊNCIA SERÁ SEMPRE AQUELE QUE PAGAR MAIS, DER MAIS VANTAGENS OU TIVER MAÇARICO MAIOR...</t>
  </si>
  <si>
    <t>Só em são Paulo aliança de marta Suplicy ferro velho da nada e o bulous o BALAIO DE MACONHA , apaixonado pelos filhos de BOLSONARO a BONECA de barba negra de são Paulo. Vaiadooooo Boulos kkkkkk</t>
  </si>
  <si>
    <t>Dupla perfeita uma rata veia e um rato.mais novos o só vái ser uma ratoeira para S Paulo 😅😅😅😅😅😅😅</t>
  </si>
  <si>
    <t>Talvez o Boulos/ Marta ganhem em SP . A cidade de São Paulo tem muitos migrantes nordestinos , é mais à esquerda .</t>
  </si>
  <si>
    <t>Marta Suplici saia de cena. Vá curtir sua velhice, va aos asilos, creches, casas de criança abandonada. Va viajar ser feliz pq dinheiro vc tem. Já deu. Chega de vaidade. Cuide da parte espiritual.</t>
  </si>
  <si>
    <t>Ela já virou novecentos e bolinhas</t>
  </si>
  <si>
    <t>Sem impacto algum!!!! Um Zé Roela, e uma veia Gagá....</t>
  </si>
  <si>
    <t>O boca mole e a bruxa do 72</t>
  </si>
  <si>
    <t>Hahaha,uma morta viva ambulante e um fulano terrivelmente horroroso, juntos é igual a zero ao quadrado</t>
  </si>
  <si>
    <t>MARTINHA E BOULOS O REI HADADE CADE A JEZABEL JÁ CHEGOU PARA O ENCONTRO DOS MINISTROS DE SATANÁS DESTRUIDORES DO BRASIL AS VELHAS RAPOSAS ELES TEM A BOCA GRANDE E VAI COMER AS GALINHAS DOS BRASILEIROS</t>
  </si>
  <si>
    <t>A brucha e o bandido 😮😮😮😮😮😮</t>
  </si>
  <si>
    <t>NÃO GANHANDO O TERRORISTA E INVASOR DE PROPRIEDADES PRIVADAS ¨GUILHERME BOULOS¨ DO PSOL, E DONA MARTA DO SUPLICIO DO PT, PODE GANHAR QUALQUER UM QUE ESTEJA EM CONSONANCIA COM O GOVERNADOR TARCISIO. A POLICIA PAULISTA ATÉ A ROTA QUE ERA TEMIDA PELOS BANDIDOS, HOJE INTEGRANTES DA ROTA ESTÃO SENDO MORTOS PELOS BANDIDOS, SÓ QUE PARA CADA POLICIAL É MORTO, JÁ FORAM MORTOS 70 BANDIDOS, PRESOS 656 BANDIDOS QUE ESTAVAM COM SENTENÇA EM TRÂNSITO JULGADO. O KIM, ANTES DE CONCORRER A PREFEITURA DE SÃO PAULO APOIE A MUDANÇA DAS URNAS, QUEREMOS URNAS AUDITÁVEIS E COM VOTO IMPRESSO EM CADA SEÇÃO ELEITORAL E CONFERENCIA DOS VOTOS FEITAS DE FORMA TRANSPARENTE E REFORMA DO SISTEMA PRISIONAL, NADA DE SAIDINHAS E NEM PROGRESSÃO DE PENAS. ESTA QUESTÃO DE DIREITOS HUMANOS, ELES PROTEGEM SÓ OS BANDIDOS, NUNCA PROTEGERAM AS VÍTIMAS DOS BANDIDOS E A POLÍCIA ACABA ENXUGANDO GELO, POIS NA AUDIÊNCIA, O JUIZ SÓ PERGUNTA PARA O BANDIDO SE FOI BEM TRATADO PELA POLICIA, MESMO TENDO UMA CAPIVARA ENORME E JÁ MANDA O BANDIDO IR EMBORA PARA PRATICAR NOVOS CRIMES. NÃO PODE CONTINUAR ASSIM, TEM QUE ENDURECER CONTRA A CRIMINALIDADE. EU MORO NO INTERIOR, MAS MESMO MORANDO EM CIDADES MENORES NÃO GOSTO DE SAIR DE CASA E MUITO MENOS A NOITE, POIS NÃO TEM POLICIAMENTO SUFICIENTE E SE TIVER DE NADA ADIANTA, POIS A NOSSA JUSTIÇA É MOLE PARA OS BANDIDOS E O EX PRESIDIÁRIO OS DEFENDE.</t>
  </si>
  <si>
    <t>Boullos é o nome de bandido mais conhecido assim como lampião a martaxa na chapa dele prejudica mais do que ajuda .</t>
  </si>
  <si>
    <t>O seu hipócrita!! Marta Suplicy traiu o PT,botou os podres p/ rua e vocês foram atrás, quer dizer que estão s/ opção</t>
  </si>
  <si>
    <t>Boulos e Marta vai quebrar a prefeitura de São Paulos .corruptos</t>
  </si>
  <si>
    <t>Nunca ira ganhar marta parta sua traidora</t>
  </si>
  <si>
    <t>SERÁ QUE O POVO JÁ ESQUECEU QUE A MARTA FOI A PIOR PREFEITA DE SP, MARTAXA</t>
  </si>
  <si>
    <t>Deus nos livre de Boulos! Não era a marta q tava metendo o pau no PT uns tempo atrás? Kkkkk</t>
  </si>
  <si>
    <t>Dois ordinários Boulos e Marta.</t>
  </si>
  <si>
    <t>Certinha depois vai pra Páris muitos mal informado de SP que só assistem bb são capaz de votarem nessa figura deplorável</t>
  </si>
  <si>
    <t>Deus livre São Paulo destas desgraças</t>
  </si>
  <si>
    <t># fora marta do lixo e boulos terrorista.</t>
  </si>
  <si>
    <t>Um invasor de propriedades e uma gurupeira</t>
  </si>
  <si>
    <t>Marta. Traíra falsa igual o ALCKIMIN. Olha so com quem LULa E PT ESTÃO SE ENVOLVENDO. Falam mal e depois saem se beijando, tudo sem vergonha..</t>
  </si>
  <si>
    <t>Quantos corruptos e o povo passando fome desesperado e que jornal corruptor</t>
  </si>
  <si>
    <t>Encontro do cu com bunda</t>
  </si>
  <si>
    <t>acho q boulos nao vende o Celtinha pq ninguem quer comprar um Celta Cuidado SP, a Marta vai invadir sua casa 😂</t>
  </si>
  <si>
    <t>Hipócritas</t>
  </si>
  <si>
    <t>DOIS BOLOS DE BOSTA PRA SÃO PAULO</t>
  </si>
  <si>
    <t>Lixos</t>
  </si>
  <si>
    <t>Encontro o vagabundo( nunca trabalhou ) e prefeita das escolas de lata.</t>
  </si>
  <si>
    <t>O Boulos invadiu a Mansão da MARTAXA a não agora eles são coleguinhas pra enganar a população ignorantes 2° o Lula que vota na esquerda é assalariado ou ignorante</t>
  </si>
  <si>
    <t>Imaginem a "conversa" desses dois, sobre o plano de desgoverno para a cidade de São Paulo - acordem povo da cidade de São Paulo. Votem com a razão e não votem em ladrão. 😱😱😱😱😱😈😈😈😈😈😈😈😈😈😈</t>
  </si>
  <si>
    <t>A Uol podre dizendo que ele chega de celta , pra coloca- lo como humilde , gostaria que todos da Uol, o Boulos a Marta o lula o Xandão o dino o filho da puta do Benedito Gonçalves a Gleice, Zé Dirceu e mais tantos outros estivessem nesse celta e uma carretinha carregada desse só uma passada por cima indo e outra de ré , pra não dar o azar de sobrar um .</t>
  </si>
  <si>
    <t>Bolo invasor playboy, decolar aonde se ele não decolar a Martaxa vai falar relaxa e goza 😂😂</t>
  </si>
  <si>
    <t>Já que o brasileiro resolveu destruir o país na última eleição, espero que o paulistano não cometa a insanidade de destruir sua própria cidade na próxima eleição. Será que se esqueceram da Martaxa e do Prefeito Suvinil ?</t>
  </si>
  <si>
    <t>GENTE OS SOCIALISTAS SÓ FINGEM, BURLANDO A OPINIÃO DELES, PARA GANHAREM ELEIÇOES, DEPOIS PÕE A PRÁTICA DELES EM AÇÃO. FORA MELIANTE, BOULOS, MARTA,E A QUADRILHA TODA!</t>
  </si>
  <si>
    <t>Essa tranqueira de boulo e marta sairam foi escorraçados de Parelheiros, isso é o cara que terá chance de ganhar eleição?</t>
  </si>
  <si>
    <t>É A HORA DA DIREITA SE UNIR E DEMONSTRAR UNIÃO PARA DERROTAR A ESQUERDA. KIM é maria vai com as outras, TABATA ê cria de Paulo Lemann que é cachorro do LULA, O SALES tem que medir as suas possibilidades e apoiar quem quer que seja para impedir o desastre Bolos/Marta Rochq que Xifrou o véio corno das Elites Paulista o Suplicy/Matarazzo...Olhem para o futuro..Os republicanos fos EUA estão de mãos dadas para extirpar os COMUNAS e as ELITES representadas por BOLOS/MARTA ROCHA vai ser uma indigestão!!!</t>
  </si>
  <si>
    <t>A Marta é traíra que saiu do PT porque não queria mais ela como candidata, foi pro MDB agora volta com rabo entre as pernas pra apoiar o mesmo pt que ela esculachou, dá pra se acreditar numa traíra dessas</t>
  </si>
  <si>
    <t>Boulos e Marta vai levar o que o gato enterra!!! Marta e Boulos é um retrocesso.</t>
  </si>
  <si>
    <t>Boulos é ladrão, fora com esse cara da política, Marta é carta fora do povo paulistano.</t>
  </si>
  <si>
    <t>A MARTA SÓ NÃO TRAIU QUEM NÃO SE CONVIVEU COM ELA.</t>
  </si>
  <si>
    <t>Rica,,, você está VIAJANDO e claramente torcendo por este ENERGÚMENO do Boulos, trazendo a Martaxa a tiracolo, tenha DÓ 😢😮😡🥵🙏</t>
  </si>
  <si>
    <t>CRISTIANO VILELA TEM RAZÃO, MARTA JA PASSOU BOULOS MAIOR INVADOR DE TERRA, TERRORISTA</t>
  </si>
  <si>
    <t>Bollos e Marta é votar no Demônio e satanas Deus tenha do de São Paulo.</t>
  </si>
  <si>
    <t>A Marta é uma coitada totalmente sem crédito benhum !</t>
  </si>
  <si>
    <t>O Boulos não passa de 25 %.. e ninquem esquece a Martaxa na Prefeitura SP</t>
  </si>
  <si>
    <t>Bolus e marta são bandidos sempre foram isso o bolus faz muito bem e manda entrar nas propriedades e depois cobram o aluguel dos troxas bolus e ladrão</t>
  </si>
  <si>
    <t>Boulos papudo muito mais que Lula ladrão Martacha jamais</t>
  </si>
  <si>
    <t>Só falta os paulistanos fazerem essa cagada de votar nesses inúteis que vão acabar com são Paulo.</t>
  </si>
  <si>
    <t>Boulos o marta Que guenta um podridão dessas</t>
  </si>
  <si>
    <t>Eu concordo com os acordos que o Lula é obrigado a fazer pra governar.Mas, essa fdp ,depois de tudo que fez, é demais.</t>
  </si>
  <si>
    <t>Marta é uma desgraça uma golpista uma traira suas ideias se igualam as do jairgenocida Marta é igual Temmer juntos contra Dilma e o PT boulos acaba de perder meu voto.</t>
  </si>
  <si>
    <t>Já estou vendo a campanha , para prefeito Boulos para vice bosta ,</t>
  </si>
  <si>
    <t>Francamente é um tiro no pé, Marta é mal carater e misógina, traidora da patria e sempre será..</t>
  </si>
  <si>
    <t>Marta pode ser uma boa opção p vice de Boulos mas, isso não a isenta de ser traidora e oportunista. É só analizar o histórico político dela.</t>
  </si>
  <si>
    <t>Eu não aceitaria essa Marta é uma cobra.</t>
  </si>
  <si>
    <t>Essa quer se juntar de novo a facção,ou seja, voltar a cena do crime. Que traíra! Ela saiu do pt,mas o pt não saiu dela. Tudo farinha mofada mesmo saco.🤮🤮🤮🤮</t>
  </si>
  <si>
    <t>Essa é traíra</t>
  </si>
  <si>
    <t>marta suplicy tem que continuar no mdb que é o lugar dela, não merece voto da esquerda, ela é traidora dos seus antigos eleitores, ela que saia candidata pela direita que é o que ela é.</t>
  </si>
  <si>
    <t>Ricardo Nunes é do PSDB, Marta é traíra.</t>
  </si>
  <si>
    <t>Sei não , não é confiável</t>
  </si>
  <si>
    <t>Boulos perdeu meu voto, essa traidora não merece perdão.</t>
  </si>
  <si>
    <t>A capital paulista tem que se livrar desses ladrões comunistas, Essa víbora tava escondida no governo do Ricardo Nunes que lixo esse Ricardo Nunes</t>
  </si>
  <si>
    <t>Marta é traidora da esquerda, quem já traiu várias vezes c ele irá traí novamente. Enquanto isso o Requião continua esquecido pelo Lula alguém c a história de Lula igual ele. E o Lula perde o precioso tempo dele p conversa c uma pessoa igual a Marta? Um sujeito da magnitude do Boulos construir uma chapa c uma traidora. Deixa esse lixo político se decompor p q reciclar?</t>
  </si>
  <si>
    <t>Emérita Perdedora de Eleições 2004 2008 2016 Taxa de Lixo e Taxa da Luz Votou a Favor do Golpe Contra Dilma</t>
  </si>
  <si>
    <t>A Marta é um lixo político. Quem esteve junto c Temer contra a Dilma. Ela é um nada um lixo.</t>
  </si>
  <si>
    <t>Uma traidora que com todo seu passado votou pelo golpe em Dilma</t>
  </si>
  <si>
    <t>Misericórdia essa senhora não larga o osso 🍖</t>
  </si>
  <si>
    <t>Uma vergonha trazer essa nefasta senhora, ela votou contra a presidente Dilma e a favor de temer.</t>
  </si>
  <si>
    <t>Nossa a megera voltou</t>
  </si>
  <si>
    <t>Martraira! Supla: "minha mãe é golpista, meu pai é petista" Supla:"minha mãe é golpista, meu pai é socialista". Supla: minha mãe é golpista, meu pai é comunista." Essa é a música do Supla.</t>
  </si>
  <si>
    <t>Lixo votou pelo golpe na Dilma</t>
  </si>
  <si>
    <t>Que meda ter que votar nesse lixo</t>
  </si>
  <si>
    <t>Eita! Só espero e torço mtooo pra que o Presidente Lula não se arrependa trazendo a Martha de volta, eu pessoalmente não confio nela, pelo contrário a considero uma pessoa sem caráter, mas espero estar errada na minha opinião!</t>
  </si>
  <si>
    <t>Essa traíra da Marta, não tem vergonha na cara.</t>
  </si>
  <si>
    <t>Que horror!!!🤮🤮Terem que chamar essa TRAÍRA!!!</t>
  </si>
  <si>
    <t>😢😢😢😢😢😢😢😢 Sem Fundamento tchê. Marta HORROR traíra, mas é da Unidade na Luta CONSPIROU contra DILMA.</t>
  </si>
  <si>
    <t>Agora infelizmente teremos que engolir essa traidora golpista</t>
  </si>
  <si>
    <t>Marta é tao confiável igual o Bolsonaro é honesto ! O Boulos terá uma vice que apoiou o impeachment de Dilma ! Marta é o lixo da direita ! Lula faz mal ao chamar a Marta pra ser vice e voltar ao PT !</t>
  </si>
  <si>
    <t>Boulos INfelizmente vai perder muitos votos com esta senhora de vice...Petista raiz NAO vota em traidora, jamais!!!</t>
  </si>
  <si>
    <t>Marta Suplicy também é muito conhecida pela expressão “ RELAXA E GOZA “ , se referindo de forma irônica e irresponsável a respeito de dois acidentes aéreos graves ocorridos no Brasil .</t>
  </si>
  <si>
    <t>Só o Lula tem tanto estômago. Marta Suplicy... É ir ao inferno e beijar o Diabo. Golpistas deveriam ser isolados.</t>
  </si>
  <si>
    <t>PT não desiste dessas polegadas essa Marta já deu que nojo.</t>
  </si>
  <si>
    <t>OPORTUNISTA!!</t>
  </si>
  <si>
    <t>Ela foi golpista contra Dilma ou não para mim derrota de boullos....essa é traíra não votaria nela</t>
  </si>
  <si>
    <t>REALMENTE O BRASILEIRO ESQUECE DAS COISAS FACILMENTE. TOMARA QUE O PSOL E O BOULOS NÃO ACEITE.</t>
  </si>
  <si>
    <t>Marta traíra. Traiu os Presidentes Dilma e Lula, e agora vai trair Boulos.</t>
  </si>
  <si>
    <t>Perigosa que só ela…</t>
  </si>
  <si>
    <t>A golpyyysttta sendo golpyyysttta. O PT não aprende mesmo. Depois não reclama.</t>
  </si>
  <si>
    <t>Marta é sem carater votou em favor do golpe em 2012 votou contra dilma Rousseff</t>
  </si>
  <si>
    <t>A quadrilha voltou!!!</t>
  </si>
  <si>
    <t>Fora boulos</t>
  </si>
  <si>
    <t>Não é possível q ninguem vai questionar essa traíra vira lata. Eu q militei dos anos 80 aos dias de hj sei o q significa os atos dessa mulher contra o PT, principalmente a Dilma</t>
  </si>
  <si>
    <t>MARTA você faria um grande favor se ficasse longe do pt traidora.</t>
  </si>
  <si>
    <t>Marta traiu o PT quando o PT mais precisou dela. O que Marta fez com Dilma não tem palavras para descrever. O PT jamais deveria aceitar essa pessoa de volta. Ela é uma traidora quase no mesmo nível de Temer. Ela vai entregar flores para Janaina novamente. Traidora.</t>
  </si>
  <si>
    <t>Espero que desta veja ,nao pratique outra veja o jogo de traira, senhora Marta.</t>
  </si>
  <si>
    <t>PT raiz GOLPISTA!!!! Mentirosa. Lula, quanta decepção …</t>
  </si>
  <si>
    <t>Quem traiu uma vez, outra vez trairá. Deslealdade não se esquece. Marta traiu o Brasil. Votou pelo impeachment de Dilma. Na luta contra o Fascismo não se pode relaxar (e muito menos gozar). Marta é tão responsavel quanto CIRO (Ciranha) pelo bolsonarismo. Fora Marta!</t>
  </si>
  <si>
    <t>Viva os Traidores do PT isso é uma vergonha aceita essa marta suplicy não tem vergonha de falar isso</t>
  </si>
  <si>
    <t>Traidora!</t>
  </si>
  <si>
    <t>Incrível como Marta mente pois petista não vota contra trabalhador ele votou vide a reforma trabalhista Marta para de mentir</t>
  </si>
  <si>
    <t>Que horror. Marta e zboulos NUNCA. Que democracia? Autoritaridmo maior dovq o PT e o STF? Vcs sao Uma PIADA . SÃO RAIZ DOENTE. O PT DO COMEÇO DEIXOU DE EXISTIR FAZ TEMPO. VEJAM O Q OS FUNDADORES DECLARA RAM ISSO E É ÓBVIO. Q DESASTRE.</t>
  </si>
  <si>
    <t>A VACA PEIDANDO E ESSA SEM VERGONHA FALANDO A VACA ESTA EM VANTAGEM</t>
  </si>
  <si>
    <t>EU SOU PT MAS ESTA CRIATURA É UMA GRANDE TRAIDORA ■</t>
  </si>
  <si>
    <t>Marta traíra,voltou a favor da saída da Dilma,fora essa víbora!!!</t>
  </si>
  <si>
    <t>VIVA USTRA , VIVA Marta</t>
  </si>
  <si>
    <t>O narcisista tenta destruir os que lhe ofuscam o brilho. Essa é Marta. Nojo!</t>
  </si>
  <si>
    <t>Raiz quer dizer ladrão</t>
  </si>
  <si>
    <t>Vergonha são vcs podres</t>
  </si>
  <si>
    <t>Merda merda</t>
  </si>
  <si>
    <t>Triste , quem esse Deputado Boulos ? não representa ninguém ,o cidadão gosta do caos , as pessoas qu estão cegada ideologicamente tem que acordar , nunca teve um projeto a favor de ninguém , ou seja nao poderia nem estar na câmara dos deputados e muito menos querer ser prefeito de Sao paulo #ForaBoulosMatrtaSuplicy</t>
  </si>
  <si>
    <t>Os ratos e as moscas estão voltando</t>
  </si>
  <si>
    <t>Não poderi ter um dupla pior. Dois lixos politicos😮😢</t>
  </si>
  <si>
    <t>DOIS PICARETAS DO PT. QUE O POVO DIGAM NÃO PARA ESSE DOIS LADRÕES, BONNIE E CLYDE.</t>
  </si>
  <si>
    <t>2 antas</t>
  </si>
  <si>
    <t>Boulo e Marta duas desgraça paulistano que vota em duas miséria dessa é mais safado que os dois</t>
  </si>
  <si>
    <t>Não se elege vão ser derrotados</t>
  </si>
  <si>
    <t>Gente, parece mentira é muita cois@ ruim junta</t>
  </si>
  <si>
    <t>Essa ai acabou com sao paulo, que Deus proteja São Paulo e não deixa esses 2 ganhar, porque Tarcísio tá arrumando esses 2 vão acabar dinovo</t>
  </si>
  <si>
    <t>Sou do interior de RJ e estive uma vez em SP e o paulista não merece isso, vao frodar a eleição e colocar um invasor de casas que nunca trabalhou e uma sexologa inútil para goverar a mair cidade da América latina</t>
  </si>
  <si>
    <t>ESSES dois não podem GANHAR de jeito NENHUM o P.T está acabando com o BRASIL. Agora esses dois tranqueiras QUEREM acabar com SÃO PAULO também?.</t>
  </si>
  <si>
    <t>Chega desses LIXO</t>
  </si>
  <si>
    <t>ESQUERDA ASQUEROSA, NÃO!</t>
  </si>
  <si>
    <t>A dupla...um não presta e o outro não vale nada</t>
  </si>
  <si>
    <t>Meu voto esses comuna não vão ter</t>
  </si>
  <si>
    <t>Dois lixo</t>
  </si>
  <si>
    <t>Farinha do mesmo saco! Diga-me com quem andas!</t>
  </si>
  <si>
    <t>Ratos sendo ratos.</t>
  </si>
  <si>
    <t>Sse Boulos e estas Martas nao valer nadas vao te enbora bandos dDoidos PT nuncad prestou ja ta na horas de dar o trouco a martas e boulos e</t>
  </si>
  <si>
    <t>Já tá perdido este casal o Lula não aceitas não ele não e Doído esse Boulos e marta já tão perdido já perdes</t>
  </si>
  <si>
    <t>Dois que não valem nada</t>
  </si>
  <si>
    <t>Essa mulher nunca foi nada na vida,apenas política... E olha a mansão onde mora....</t>
  </si>
  <si>
    <t>Dois vagabundos,o invasor e a Martaxa,a pior prefeita desde Erundina.</t>
  </si>
  <si>
    <t>A dupla lixoooooo perfeita😅</t>
  </si>
  <si>
    <t>Ninguém sabe quem é mais lixo dos dois 🤮💩</t>
  </si>
  <si>
    <t>Agora ficou legao juntou o inútil com a corrupta.vai dá cadeia.</t>
  </si>
  <si>
    <t>Isso é golpe. Bolos não vai ganha nem pó fumo. Marta Suplicy saio do PT e vai voltar sendo que xingou o PT que estava roubando muiiito</t>
  </si>
  <si>
    <t>Olha essa praga da Suplicy nao presta toma cuidado esse bolo ja assedou faz tempo coidado bolo assedo com Praga pode ser uma tragetias pode uma tragetias nao e uma tragetias grande</t>
  </si>
  <si>
    <t>Os canalhaa se ajuntam</t>
  </si>
  <si>
    <t>2 lixo pra prefeito de são pauy</t>
  </si>
  <si>
    <t>Cuidado esses dois juntos a desgraças esta feita</t>
  </si>
  <si>
    <t>Você é ridícula Você é massa falida que vergonha PT e você mas o seu tempo está vencendo</t>
  </si>
  <si>
    <t>Essa marta nao presta o bolo pior ainda vigia povo de São Paulo chega de sofrimeto ja basta esse desgoverno ai destruido o nosso querido Brasil</t>
  </si>
  <si>
    <t>Cuidado povo Paulista Marta já foi prefeita e não fez nada depois não adianta reclamar acorda povo Paulista</t>
  </si>
  <si>
    <t>Eita dupla de porcarias</t>
  </si>
  <si>
    <t>PIOR IMPOSSÍVEL SOCORRO</t>
  </si>
  <si>
    <t>Eu jamais votaria nessa dupla,de sem teto ,fora Marta, fora boulo, fora dupla de picaretas de vigarista, fora ninguém no mundo merece, dois vigarista ereje, incopetencia em pessoas eses vigarista que ao entra para política eso pelo poder e pelo o dinheiro, inbesil fora Marta fora boulo, invasor de propriedade ,🤮🤮💩😈</t>
  </si>
  <si>
    <t>Dois pilantras</t>
  </si>
  <si>
    <t>Kkkk dois lixos</t>
  </si>
  <si>
    <t>Dois RATOs</t>
  </si>
  <si>
    <t>Marta e Boulos dois comunistas desgraça do Brasil</t>
  </si>
  <si>
    <t>Esses políticos não valem nada, uma doença de ego e poder.</t>
  </si>
  <si>
    <t>Misericórdia! Dois canalhas e ladrões</t>
  </si>
  <si>
    <t>Duaa amebaa</t>
  </si>
  <si>
    <t>Lixo! Pior cenário possível pra São Paulo!</t>
  </si>
  <si>
    <t>Duas porcarias juntas. Boa sorte para os paulistanos.</t>
  </si>
  <si>
    <t>O lugar desses vagabundos é na cadeia ou em uma penitenciária de segurança máxima.</t>
  </si>
  <si>
    <t>Se fosse de são Paulo, não votaria nesses dois sem caráter!</t>
  </si>
  <si>
    <t>Outra que vai fazer parte dos piores bandidos da pátria só podia né a bandidagem conpreta</t>
  </si>
  <si>
    <t>Cruzes!Deus nós livre desses....</t>
  </si>
  <si>
    <t>Merda a vista</t>
  </si>
  <si>
    <t>Duas desgraças, querem quebrar São Paulo</t>
  </si>
  <si>
    <t>Que porcarias</t>
  </si>
  <si>
    <t>Quando Juntam duas porcarias , vai dar merda em dobro.</t>
  </si>
  <si>
    <t>Só louco em vota nessa dupla so Deus na causa</t>
  </si>
  <si>
    <t>Essa Sra sempre foi um atraso! Não larga a moita! Nunca teve valores. Acorda povo de São Paulo. Taí uma boa oportunidade para mostrar para essas pessoas que não são bem vindas.</t>
  </si>
  <si>
    <t>BOA SORTE SAO PAULO!! VCS NAO MERECEM ESSA DUPLA.</t>
  </si>
  <si>
    <t>Coisa horroroza</t>
  </si>
  <si>
    <t>Ela não quer soltar o osso MARTA QUER FICAR MAMANDO NO GOVERNO SÓ UM TAPADO PRA VOTAR NESSA MULHER .</t>
  </si>
  <si>
    <t>Que terrível! São Paulo não merece esta dupla tão questionada.</t>
  </si>
  <si>
    <t>O que vai fazer, fora da realidade atual da política,temos q ter sangue novo pra enfrentar as adversidades, no Brasil 40 anos é velho , não acha empregos,imagina esses politicos idosos , só vão ficar sentados e ganhar seu salário q deveria ser minimo , .sempre o bolso fala mais alto! Fora PT Marta e Boulos! Igual Alkimim vice do lula só por dinheiro!</t>
  </si>
  <si>
    <t>A ganância por dinheiro é tão grande que esse povo não enxerga que está na hora de parar pra aproveitar e viver o resto de vida que ainda tem.</t>
  </si>
  <si>
    <t>Essa vaga..... Nem deveria usar sobrenome do ex</t>
  </si>
  <si>
    <t>essa mulher SÓ ganha em São Paulo se for flaudadas o resultados como fizeram com o LULA se a mesma quadrilha q colocou lula no poder coloca ela e o bolos</t>
  </si>
  <si>
    <t>Misericórdia.</t>
  </si>
  <si>
    <t>Lembra o filme DEBI E LOIDE KKK</t>
  </si>
  <si>
    <t>Boulos invasor de prioridade com uma medíocre e retrógrada. Vão passar vergonha juntos.</t>
  </si>
  <si>
    <t>Duas merdas! Ganham só no roubo! Dous lixos!</t>
  </si>
  <si>
    <t>Duas merdas sem metas só roubolo</t>
  </si>
  <si>
    <t>Que loucura! o que essa mulher quer na prefeitura?nossa!O Doutor Enéas comprovou que essa mulher, nao tem nenhum preparo para exercer função de prefeita.</t>
  </si>
  <si>
    <t>É só bandidos mesmo nesse país</t>
  </si>
  <si>
    <t>Esta já vendeu a alma para o DIABO 👹</t>
  </si>
  <si>
    <t>Marta Suplicy e Guilherme Boulos da certo, duas 💩</t>
  </si>
  <si>
    <t>Vice de Boulos é fim de carreira 😅</t>
  </si>
  <si>
    <t>Para quem achou que não podia piorar!</t>
  </si>
  <si>
    <t>SÃO PAULO NÃO MERECE DOIS PILANTRAS PARASITAS NA PREFEITURA.</t>
  </si>
  <si>
    <t>Paulista tem td pra impedir o trio infernal Lula,Boulos e Marta</t>
  </si>
  <si>
    <t>É como juntar a tosse forte e a diarréia num só indivíduo. Se tossir forte, já era.</t>
  </si>
  <si>
    <t>Como ainda alguém sensato pode acreditar na competência e boa-fé desses dois?</t>
  </si>
  <si>
    <t>Acredito que a maioria do povo desconhecia que a Dona , continuava na política. Deus nos livre e que São Paulo tenha uma escolha melhor. Que a dupla .....siga outros caminhos. !!!!!</t>
  </si>
  <si>
    <t>Acredito que os cidadãos paulistas não farão essa loucura</t>
  </si>
  <si>
    <t>DEUS NOS LIVRE DESSA DUPLA!😮</t>
  </si>
  <si>
    <t>Espero que o paulistano tenha bom senso, porque o PT quer continuar a destruição pelo Brasil, se esses dois " ganharem" a locomotiva do Brasil será descarilada.</t>
  </si>
  <si>
    <t>DEUS NOS PROTEJA DESSAS BESTAS FERAS</t>
  </si>
  <si>
    <t>Só votaram nesses dois parasitas e imundos, quem come cocô.</t>
  </si>
  <si>
    <t>mais do mesmo...eles estão sempre juntos.isso no mínimo daria formação de quadrilha.😅</t>
  </si>
  <si>
    <t>Martas...esya. Canceladas y...ja//ja..ja//.. estamos. Com. SALLES... agora</t>
  </si>
  <si>
    <t>Boulos &amp; MartaSuplicy tempos nebulosos enfrenta Sampa, que Deus nos ajude, povo da Capital são sabe votar,infelizmente</t>
  </si>
  <si>
    <t>Nossa so rato ratasana</t>
  </si>
  <si>
    <t>Os pauliatas nao vao eleger essas desgracas se Deus quizer.</t>
  </si>
  <si>
    <t>Não largam o osso!</t>
  </si>
  <si>
    <t>Duas merdas junto agora</t>
  </si>
  <si>
    <t>meu Deus estamos fritos Boulos e Marta !!!! ninguem merece</t>
  </si>
  <si>
    <t>Que projetos a Marta apresentou ????????? Jesuuuiiiiis</t>
  </si>
  <si>
    <t>É outra que quer voltar à cena do crime, o mesmo fez Geraldo Alckmin</t>
  </si>
  <si>
    <t>O Boulos já é uma aberração,imagine ser vice dele.</t>
  </si>
  <si>
    <t>Deus nos livre desse dois lixos!</t>
  </si>
  <si>
    <t>Dois lixos que não servem pra São Paulo</t>
  </si>
  <si>
    <t>SÃO PAULO NAO MERECE ESSA DESGRAÇA</t>
  </si>
  <si>
    <t>Achei que ela tivesse morrido! Não tinha mais ouvido falar da tipa!</t>
  </si>
  <si>
    <t>Credo.</t>
  </si>
  <si>
    <t>Só cobra, só trairas!!</t>
  </si>
  <si>
    <t>A dupla da degradação moral! Deus me livre destes.</t>
  </si>
  <si>
    <t>Que Deus proteja São Paulo</t>
  </si>
  <si>
    <t>Q chapa terrível …. Misericórdia</t>
  </si>
  <si>
    <t>Se esses ganham a eleição São Paulo tá perdido</t>
  </si>
  <si>
    <t>Jamais!!!!Ricardo Salles já ganhou,os opositores todos bandidos😂😂😂😂😂</t>
  </si>
  <si>
    <t>São Paulo ainda gasta dinheiro com uma desgraça desta?😡</t>
  </si>
  <si>
    <t>BOULOS E MARTA CANCELADOS!!</t>
  </si>
  <si>
    <t>Quem é que tem clima trabalhando ao lado de uma esquerdista que não trabalha só faz política podre. E como uma pessoa que fez fama trabalhando num programa de TV que só orientava para o sexo podia realizar um bom serviço para o povo? Cada vez mais eu vou afirmando que dá esquerda não salva um</t>
  </si>
  <si>
    <t>Que dupla...😢</t>
  </si>
  <si>
    <t>Vigarista esta Martha Suplicy tal qual o ex-maridos, traidores da nação.</t>
  </si>
  <si>
    <t>Meu Deus.Dois luxos</t>
  </si>
  <si>
    <t>Marta, ainda, está na política. Esse povo não larga o osso. Estava com o Covas, ficou com o Nunes, agora, vai com o Boulos. É uma loucuragem total.</t>
  </si>
  <si>
    <t>Essa dupla é um atraso para o povo paulistano!</t>
  </si>
  <si>
    <t>Espero q não esqueçam da martaxa só aumentou imposto pra todo lado não terá meu voto jamais é o outro nem se fala é um invasor</t>
  </si>
  <si>
    <t>Meu Deus.. Boulos e Marta Suplicy é o combo dos infernos! Não elejam estes dois, paulistas, pelo amor de Deus!</t>
  </si>
  <si>
    <t>o legado da marta é apoia incompetentes.</t>
  </si>
  <si>
    <t>Quem tem memória e vergonha na cara não vota nessa mulher. Esculhambou o Haddad, foi a favor do impeachment da Dilma, traiu o PT e muitas outras coisas. Será que o PT tá tão sem representantes que tem que invocar alma penada?! #martasuplicynão</t>
  </si>
  <si>
    <t xml:space="preserve">Com essa dupla, a cidade virará uma grande CRACOLÂNCIA, invasão de domicílios privados será a regra... vai vendo. </t>
  </si>
  <si>
    <t>Marta sempre sugando o poder publico</t>
  </si>
  <si>
    <t>Martaxa confirmando a pecha de traidora, que sempre teve, visto que traiu Dilma, Haddad e agora Nunes.</t>
  </si>
  <si>
    <t>Nada de novo....ela é vermelha até na alma</t>
  </si>
  <si>
    <t>Por que todo este aue para Marta? É só + uma petista.....</t>
  </si>
  <si>
    <t>Marta vai juntar aos porcos-comunistas ????</t>
  </si>
  <si>
    <t>Ela e igual a todos político sem palavras</t>
  </si>
  <si>
    <t>Os políticos brasileiros se vendem por pouco o último pingo de dignidade da Marta se foi</t>
  </si>
  <si>
    <t>E brincadeira o Brasil realmente e uma grande piada. Fez p administração so a esquerda que acredita que ela fez algo bom .A pior prefeita, Haddad o pior prefeito. Deus tem que livra o Brasil dessa doença chamada PT</t>
  </si>
  <si>
    <t>Se a Martaxa se juntar com o Boulos fecais, vai dar uma galeria de esgoto completa.</t>
  </si>
  <si>
    <t>Como prefeita foi lixo</t>
  </si>
  <si>
    <t>ESSA MARTA NÃO VALE PORRA NENHUMA,TEM QUE SE JUNTAR A OUTRO IGUAL A ELA..LIXO IGUAL..</t>
  </si>
  <si>
    <t>Ahhh agora ela apareceu??? Deus nos live dessa dupla…ela que vá cuidar dos problemas dos outros não é sexóloga?</t>
  </si>
  <si>
    <t>Nunes vc é uma piada, foi traído pela Marta😂😂😂😂</t>
  </si>
  <si>
    <t>NEM MARTA... NEM BOULOS!!! SÃO PAULO NÃO MERECE ESSE CASTIGO</t>
  </si>
  <si>
    <t>Afffff que chapa esquisita 😢😢😢😢 Deus nos livre desses aí 😢😢😢</t>
  </si>
  <si>
    <t>Amart vai pro esgoto cam bolos leite etudo mais</t>
  </si>
  <si>
    <t>Show de horrores!</t>
  </si>
  <si>
    <t>Um pior quê o outro, insuportáveis esses "candidatos"!</t>
  </si>
  <si>
    <t>PT não se renova, so tem mumia. No ultimo governo Lula é foi desastrosa, para caada vez que abria a boca saia 2 merdas.</t>
  </si>
  <si>
    <t>MEU PAI!!! DOIS LIXO...</t>
  </si>
  <si>
    <t>O L, del, f9i monte de cargo, é não resolve nada estar dando prejuízos essa de trajetória já era! Marta, vai capinar. Ela não trabalha para o povo trabalha para bicho.</t>
  </si>
  <si>
    <t>Marta e boulos juntos? é a mesma coisa que: o Demônio e o Capeta juntos😢Acorda São Paulo!😮</t>
  </si>
  <si>
    <t>Deus proteja SP desta chapa, ninguém merece.</t>
  </si>
  <si>
    <t>Meus DEUS! Marta e bolos juntos? Diga me com quem andas,que te direi que tu és 😢</t>
  </si>
  <si>
    <t>SE JÁ NÃO VOLTARIA EM BOULOS, AGORA PIOROU COM A MARTA, MEU VOTO É DO SALLES</t>
  </si>
  <si>
    <t>Marta pior prefeita de São Paulo até o Pita foi melhor</t>
  </si>
  <si>
    <t>Kkkkk se o boulos já péssimo agora com Marta Suplicy sendo sua vice vocês do estado de São Paulo veja bem na hora de escolher essas pessoas se não vão pagar muito caro</t>
  </si>
  <si>
    <t>Chapa Marta Suplicy e Boulos é chapa do capeta,o povo de São Paulo vai querer.</t>
  </si>
  <si>
    <t>#Sampa estamos perdidos #Boulos&amp;MartaSuplicy, mais 4 anos jogados fora, #Paulistanos precisamos libertar da esquerda</t>
  </si>
  <si>
    <t>Duas bosta junto</t>
  </si>
  <si>
    <t>Marta + Boulos = Roubo de dinheiro público.</t>
  </si>
  <si>
    <t>São Paulo não merece Boulos e Marta.🤮🤮</t>
  </si>
  <si>
    <t>Dois zeros a esquerda 😅😅😅</t>
  </si>
  <si>
    <t>Marta Suplicy está na hora de fazer um balanço na vida falar com Deus procurar uma vida próximo as pessoas verdadeiras mais procurar pessoas que ela mesmo atacou porque são ladrões agora faz aliança com a esquerda 🔥👿🔥</t>
  </si>
  <si>
    <t>Que horror politicos só corruptos</t>
  </si>
  <si>
    <t>A Marta será a cereja do Boulos ou a mosca?</t>
  </si>
  <si>
    <t>A Marta mais o grilheirobolos tão fu kkkkkkkkkk</t>
  </si>
  <si>
    <t>Bolos e marta 2 corruptos</t>
  </si>
  <si>
    <t>O povo paulista tem que da o troco para traíra, da o troco nas urnas, fora Marta!</t>
  </si>
  <si>
    <t>2 LIXOS JUNTOS KKK DA LIXÃO 😂😂😂</t>
  </si>
  <si>
    <t>Sao Paulo tá laskada.</t>
  </si>
  <si>
    <t>Vao perder na certa ! PT nunca mais!!! Dois tranbiqueiro.</t>
  </si>
  <si>
    <t>Será dois inúteis terão alguma força só c for para invadir terras alheias</t>
  </si>
  <si>
    <t>Aff, um pior que o outro. Que aliança é essa. Coitados dos paulistas.</t>
  </si>
  <si>
    <t>esses dois não pode volta pra governar são Paulo se isso acontecer são Paulo já era são dois bandidos</t>
  </si>
  <si>
    <t>ALIANÇA OU QUADRILHA?</t>
  </si>
  <si>
    <t>A cidade de SP merece uma dupla desta... O povo merece se quebrar</t>
  </si>
  <si>
    <t>MARTA. E BOULOS..JUNTOS.. SÓ TEM COISAS RUIM PELA FRENTE.. ELEITOR DE SÃO PAULO. ABRAM O OLHO.... SOFRIMENTOS É SO ISSO.. E PIOR BOULOS. BURRO......</t>
  </si>
  <si>
    <t>Esta chapa é o caos ,pobre da Cidade de SP com estes dois!</t>
  </si>
  <si>
    <t>Quem tiver vergonha na cara não vota nesses esquerdistas canalhas. O bolos um invasor de terra</t>
  </si>
  <si>
    <t>E duas carniça do pt</t>
  </si>
  <si>
    <t>A vergonha nacional marta e bolos quanto pior melhor ,viva o pt</t>
  </si>
  <si>
    <t>A VERDADE É QUE SÃO DOIS IMUNDOS SEM CARACTER PODRES E HIPÓCRITAS: BOULOS E MARTA.</t>
  </si>
  <si>
    <t>Infelizmente tem mocorongos demais acoplado nesse Brasil</t>
  </si>
  <si>
    <t>Essa dupla é a continuação do reinado Lula acorda idiotas deixem de serem imbecis acreditando no comunismo</t>
  </si>
  <si>
    <t>Deus nos livre dessa desgraça!!</t>
  </si>
  <si>
    <t>Chapa pesadelo🤬</t>
  </si>
  <si>
    <t>Isso é tipo uma pr@g@ para São Paulo, um pesadelo</t>
  </si>
  <si>
    <t>MARTA SUPLICY E BOULOS SE MERECEM....OS IGUAIS SE ATRAEM....DOIS LIXOS....KKKKKK</t>
  </si>
  <si>
    <t>Q VERGONHA DONA MARTA SE MISTURAR COM BOULOS, Q DECADÊNCIA E FALTA DE CARÁTER</t>
  </si>
  <si>
    <t>Força nenhuma! Essa chapa é uma desastre, com a marta atrapalhando o bolos. Mas, quem conta os votos das caixas mágicas não precisam dessa bobagem de "uma pessoa, 1 voto", então...</t>
  </si>
  <si>
    <t>Duas malas juntas.....vão afundar.......</t>
  </si>
  <si>
    <t>Pelo menos para mim as chances são muito pequenas. É uma dupla falida!</t>
  </si>
  <si>
    <t>Isso não tem força, tem mal cheiro! Lixos e tranqueiras!</t>
  </si>
  <si>
    <t>Pobres paulistas ..... 2 bo$t@$</t>
  </si>
  <si>
    <t>Dois estrupícios</t>
  </si>
  <si>
    <t>Deus livre SP desses dois comunistas ! Acorda paulistanos</t>
  </si>
  <si>
    <t>São dois corruptos que só almejam dinheiro e poder</t>
  </si>
  <si>
    <t>Dois inúteis quem merece isso?</t>
  </si>
  <si>
    <t>Um safado e uma trambiqueira se êles forem eleitos São Paulo tá ferrado,Boulos invasor de bens públicos e Marta um 0 ( zero ) a esquerda ou seja nada .</t>
  </si>
  <si>
    <t>Eleição cada dia mais insegura com essa CHAPA PRA LÁ DE INSIGNIFICANTE !!! A CIDADE DE SÃO PAULO, MERECE ALGO MELHOR.</t>
  </si>
  <si>
    <t>A marta fez um acordo com o luladrao , se nao ganhar tera um ministerio. A quadrilha sempre querendo mamar msmar</t>
  </si>
  <si>
    <t>Todos nós sabemos quem e pt uma vez sempre será pt e quem trai uma vez sempre será traidor asim e a marta alguém tem alguma dúvida ?</t>
  </si>
  <si>
    <t>Meu Deus, uma mulher branca, olhos claros, hétero e rica com o Guiverme roubos 😱, quanta hipocrisia e falcatrua.</t>
  </si>
  <si>
    <t>Essa Chapa não tem Força. Um vai engolir o outro . PÉSSIMO. PAULISTAS SE DEFENDAM.</t>
  </si>
  <si>
    <t>Seria um retrocesso!! DEUS nos livre dessa dupla!! Não merecemos!</t>
  </si>
  <si>
    <t>Nesta chapa esta pcc cv e todos cpx inclusive lule kkkk sera que o paulista e tão burru assim</t>
  </si>
  <si>
    <t>Martha ? Uma inútil ! Bolsonaro o melhor Presidente que o Brasil já teve. MITO !</t>
  </si>
  <si>
    <t>Mais uma ladrona do PT</t>
  </si>
  <si>
    <t>A Marta na verdade ela é um se caracter</t>
  </si>
  <si>
    <t>Aqui em S.P seu invasor de terras do MST junto com Marta Suplicy processada por improbabilidade administrativa, nao tem a menor chance. S.P è terra da garoa, do trabalho, vai mentir no Nordeste, lá acreditam em vc, depois vem pedir emprego no sudeste.😅😅😅😅😅😅😅😅</t>
  </si>
  <si>
    <t>Pessoal de São Paulo não vote em que invade terra o boulos e essa ladrona que só aparece nas eleições</t>
  </si>
  <si>
    <t>MARTA FOI EXECRADA PELO PT E VOLTA COMO UMA CORDEIRINHA .. É LAMENTÁVEL QUE TENHAMOS ESSE TIPO DE GENTE NA POLÍTICA 🤬🤬🤬</t>
  </si>
  <si>
    <t>A Marta está defasada, precisamos de gente da mente arejada.</t>
  </si>
  <si>
    <t>Duas pessoas que não serve nem para sindico de Predio PT esta.fudido não tem Politicos a cargo da Prefeitura de São Paulo Merece Prefeitoz com mais capacidade Marta Suplecir é Autoritaria Cuca quente fui</t>
  </si>
  <si>
    <t>MARTA TRAIU O SUPLICI, O PT . E AGORA TRAIU O RICARDO NUNES.</t>
  </si>
  <si>
    <t>Marta não chega de escorpião traíra de 2cabeca tão querendo comparar Marta com Geraldo alckimim Geraldo no traiu o partido ele foi traído Geraldo somos muitos na chapa com lula presidente lula teve 44'77% no estado de sp</t>
  </si>
  <si>
    <t>Essa Marta e aquele Cristovam Buarque são dois lixos, responsáveis pela ascensão do fascista genocida.E o Sarney outro omisso,lavou as mãos e deixou o canalha do Temer dar o golpe.</t>
  </si>
  <si>
    <t>Marta, é um Aldo Rebello, de saia! JUDAS</t>
  </si>
  <si>
    <t>Sou contra, ela traiu o PT.....Lula quer enfraquecer o Ricardo prefeito.....mas se marta sair com Boulos, não voto boulos mais..... Com marta TRAIDORA não dá.</t>
  </si>
  <si>
    <t>Me poupem deste discurso!!! Foi a msm desculpa p eleger o #Lula c o Alckmin e fazer alianças espúrias c o Centrão!!! E pergunto: KD a governabilidade??? Temos um governo refém, isto sim!!!! #Martraira e alianças espúrias #NUNCA MAIS!!!</t>
  </si>
  <si>
    <t>Engolem qualquer bosta para gnaahr eleiçao, e incrível com não tem compromisso nenhum com o povo</t>
  </si>
  <si>
    <t>Ivan vcs estão aceitando uma golpista</t>
  </si>
  <si>
    <t>Boulos NÃO deve Aceitar Essa " Traíra Marta " Como Vice dele NUNCA .</t>
  </si>
  <si>
    <t>O compa comprou briga com a família, acabou com amizades de infância, arranjou treta no trampo... para no final o Lulão anistiar a martraíra... Kkkkk Ser corno da martraíra não é fácil, não 😂</t>
  </si>
  <si>
    <t>Marta não PRESTA.</t>
  </si>
  <si>
    <t>Sr.Rui Falcão, atual Dep Est., em Coletiva reunião do DN-17/05/2016, declarou, sobre as políticas de aliança : "Fazemos a seguinte afirmação, o PT não apoiará candidatas ou candidatos que votaram pelo impeachment e/ou que apoiaram publicamente o impeachment ". Outra questão, q me causa dúvidas. O fato do atual marido da Marta, o empresário Márcio Toledo, lançou, agora agorinha, em OUTUBRO/2023 a ARMAZENE (Assoc. Bras. de Armazenamento de Energia). Surfou em matérias associadas a COP28 e tem como Presidente do Conselho o sr.Arnaldo Jardim. Para quem não se lembra, Arnaldo votou pelo impeachment após discurso infame.Os falsos ativistas climáticos de olho nos recursos. Marta traiu Suplicy, traiu PT, traiu Dilma, traiu Haddah, agora traiu Ricardo Nunes, bem, esse q se dane, resta saber se ela tem algum princípio além da vaidade.</t>
  </si>
  <si>
    <t>Não gosto da Marta, Ela é traíra...</t>
  </si>
  <si>
    <t>Golpista não dá! Todo mundo era adulto, sabia q era golpe, e se apoiou ou se calou é pq é mau caráter!</t>
  </si>
  <si>
    <t>Exoneração a pedido ela q pediu já Martaxa é jogo sujo até taxa de lixo essa mulher implantou não foi só maravilhas não.</t>
  </si>
  <si>
    <t>MAIS UMA TRAIÇAO DA MARTA! VIROU SUA ESPECIALIDADE! 😱👿😡🤡🤑🤑</t>
  </si>
  <si>
    <t>***A MILITÂNCIA PETISTA NÃO SÓ NÃO VAI APOIAR ESSA PILANTRAGEM DO LULA DE TER UMA CHAPA BOULOS COM A GOLPISTA MARTA SUPLICY, E MAIS: A MILITÂNCIA AINDA VAI FAZER CAMPANHA CONTRA ESSA CHAPA E VAI APOIAR OUTRA CHAPA DE ESQUERDA, ATÉ.MESMO A CHAPA DA TABATA AMARAL SE ELA TIVER UM VICE DE ESQUERDA.***</t>
  </si>
  <si>
    <t>Não deveria nem ter colocado essa petista no governo. Só fez caquinhas, quando estava na prefeitura de São Paulo. Ou esse prefeito é muito burro ou é petralha de carteirinha, escondido.</t>
  </si>
  <si>
    <t>Deus nós livre dessa corja petista.</t>
  </si>
  <si>
    <t>A capital paulista tem que se livrar desses ladrões comunistas, Essa , víbora tava escondida no governo do Ricardo Nunes, que lixo esse Ricardo Nunes também</t>
  </si>
  <si>
    <t>A dupla perfeita para assaltos: Ele invade e ela rouba....</t>
  </si>
  <si>
    <t>ESSA SENHORA SEMPRE MAMANDO EM CARGO POLITICO.</t>
  </si>
  <si>
    <t>Essa figura não é aquela da greve dos aeroportos que falou "relaxa e goza"?. É claro que é da esquerda. Só podia ser. Com o catiaceiro no poder os velhos abutres estão saindo das catacumbas pra vir ajudar o chefe a sangrar mais rápido essa pobre nação. Que venha o palocci José Dirceu Os irmãos batista O Jean Willis A cambada que ainda espreita nas sombras. Esperando serem chamados pra atacar também. Só Deus na causa porque o Apocalipse está completo.</t>
  </si>
  <si>
    <t>Marta suplício que apoiou o impeachment da Dilma uma baita oportunista... tinha que ser demitida mesmo.</t>
  </si>
  <si>
    <t>Um ladrão no Planalto e um invasor na Prefeitura junto com a Dama da taxa do LIxo, Brasil piada pronta até pros Jumentos.</t>
  </si>
  <si>
    <t>é um idiota mesmo...e ele esperava o que de um bando de bandidos?é ladrão roubando ladrão...kkkkk</t>
  </si>
  <si>
    <t>O LOBO PODE ATÉ PERDER O PÉLO, MAS, JÁ MAIS PERDERÁ O VÍCIO, no CASO Aí, A LOBA!!! Kkkkk</t>
  </si>
  <si>
    <t>Que dupla péssima roubos e suplício ninguém merece</t>
  </si>
  <si>
    <t>não se engane uma petista, sempre será petista, tá no sangue kkkk</t>
  </si>
  <si>
    <t>o lobo pede o pélo más não perde o vício, ou seja a loba, a loba marta kkkk</t>
  </si>
  <si>
    <t>MARTA TRAIU OS TRABALHADORES AO VOTAR FAVORÁVEL À DEFORMA TRABALHISTA DE TEMER E DEFORMA DA PREVIDÊNCIA DE BOLSONARO-GUEDES!!!</t>
  </si>
  <si>
    <t>IMENSA M! Essa aí e nada é a mesma coisa!</t>
  </si>
  <si>
    <t>Sem herdeiros políticos, a esquerda busca no passado os esqueletos nos armários... O futuro são sementes da direita.</t>
  </si>
  <si>
    <t>LULA BOTA ESSA TRAIDORA NA RUA . E UMA BANDIDA</t>
  </si>
  <si>
    <t>Essa mulher é uma safada também, afastou-se, falou mal, e agora se vende novamente a esquerdalha; oportunista.</t>
  </si>
  <si>
    <t>É pra rir só pode Affff e ainda tem gente que vota nessa merda</t>
  </si>
  <si>
    <t>Marta é parte da organização criminosa. Pobre Brasil Brasilia é o próprio inferno 😈 👿 😈 👿 😈</t>
  </si>
  <si>
    <t>VAI HUNTAR A MERDA C/ PORCARIA.</t>
  </si>
  <si>
    <t>É a b●$t@ junto com a M€rd@ !!!!!!</t>
  </si>
  <si>
    <t>Os comparsas não se separam .</t>
  </si>
  <si>
    <t>Mais um integrante para formar a quadrilha</t>
  </si>
  <si>
    <t>Que monte de lixo comunista que apodrecam</t>
  </si>
  <si>
    <t>CAMBADA DE FDP</t>
  </si>
  <si>
    <t>Pt. 3s4a. Cancelado SSS NAZISTAS 🤘👿👿👿😭 cancelado SSS stalinista covardes...nem. Viva. Nemm...martas...un. TRAIDORAs...sao. Banana's..🤘💩🤡☠️🦂🦂🦂🦂</t>
  </si>
  <si>
    <t>A volta e união dos corruptos, que só fizeram mal a este país, que tristeza.</t>
  </si>
  <si>
    <t>Que vergonha, é o cão se voltando para o que vomitou.</t>
  </si>
  <si>
    <t>" martaxa "........ Lembra porque desse .......nome....?????????¿</t>
  </si>
  <si>
    <t>Sampa seus filhinhos estão seguros aí 😂 ? Boulos e Marta Cracolândia e assaltantes agradece, liberação , drogas,roubo, aborto, cartilha ideologia de gênero 😂</t>
  </si>
  <si>
    <t>Cracolândia em peso e os furteiros votara em Boulos e Marta projeto belezura. Vc foi assaltado aí 😂</t>
  </si>
  <si>
    <t>Essa Marta deve ter uns 90 anos</t>
  </si>
  <si>
    <t>Coloca DILMA de vice ... Ela e a Marta sao idênticas.... Amebas em coma !</t>
  </si>
  <si>
    <t>É piada. Um aproveitador de bens alheios e a pior prefeita que Sao Paulo ja teve . Em um lugar normal, se tivessem 1% dos votos já seria motivo de vergonha para a população. Mas no Brasil, vergonha na cara é para poucos .....</t>
  </si>
  <si>
    <t>Tem ratazana que abandona o navio quando ele afunda. Aí quando ela vê outro navio também cheio de ratos ela não vacila embarca até esse também afundar. Marta e Boulos; Senhor tenha piedade dos Paulistanos</t>
  </si>
  <si>
    <t>Nunes sendo traído pela petista Hamas para aprender</t>
  </si>
  <si>
    <t>Nojo dessa foto!! A NATA da escória da politica: Lula e Marta Suplício!!! Que nojento!!! ASCO!!!</t>
  </si>
  <si>
    <t>Os lixos se amontoado, lula, boulos, marta juntos, trocados por uma lata de M perde -se a lata.</t>
  </si>
  <si>
    <t>Fora marta i bolos ou bolo do bosta eu sou contra tem q ser preso todos eles q voltar a sena Du crimo</t>
  </si>
  <si>
    <t>É RUIM, EM ⁉️ JUNTOU A FOME COM A VONTADE DE COMER❗ OS DOIS MAL FEITORES DA SOCIEDADE BRASILEIRA. "MARTAXA" INVENTOU ATÉ IMPOSTO SOBRE O ESPAÇO OCUPADO PELO POSTE DE ENERGIA ELÉTRICA, QUANDO FOI PREFEITURA DE SÃO PAULO. MAIS O MAIOR INVASOR DE TERRAS PRIVADAS DA HISTÓRIA, BOULOS, SERÁ A DUPLA "METRALHA" MAIS EXPLORADORA DOS BOLSOS DOS CIDADÃOS HONESTOS E TRABALHADORES DESTE ESTADO, CREDO ❗ VADE RETRO ❗</t>
  </si>
  <si>
    <t>Marta vai afundar o boulos em sp hahahahaha</t>
  </si>
  <si>
    <t>MARTA EMPOLGA SÓ OS VERMES TIPO ...CNN.</t>
  </si>
  <si>
    <t>Boulos mentiroso como sempre, e Marta já cansamos de você fazendo merda</t>
  </si>
  <si>
    <t>Esse é um charlatão descarado, e essa aí o Brasil conhece ela e a prole dela</t>
  </si>
  <si>
    <t>Eu nunca na minha vida voto em um montão de merda desta mulher tô fora fora fora fora fora fora fora</t>
  </si>
  <si>
    <t>Aí e da facção andando de celtinha vai engana quem seu ladrão juntando todos vcs são merda pura pt Boulos e marta todos só engana o povo mais um dia vcs vão ter que acertar as contas no juízo final aguardem</t>
  </si>
  <si>
    <t>São não merece esse castigo..dessa dupla.</t>
  </si>
  <si>
    <t>Esses.dois Pilantras Nao Ganham Nem Pra Sindico De Predio Dois Vaganbudos</t>
  </si>
  <si>
    <t>Dupla de BANDIDOS, SÃO PAULO NÃO MERECE ISSO. NINGUÉM ENGANA A TODOS O TEMPO TODO</t>
  </si>
  <si>
    <t>Duas caca 🍉💩</t>
  </si>
  <si>
    <t>Vai perde os 2 lixo. Marta e boulos</t>
  </si>
  <si>
    <t>Marta/Boulos! Qual dos dois é mais vulgar? ??????????</t>
  </si>
  <si>
    <t>Esses dois incompetentes consegue governar a bonita cidade são Paulo</t>
  </si>
  <si>
    <t>CRUZES QUE DUPLINHA MISERÁVEL ESSA</t>
  </si>
  <si>
    <t>Martha Suplecy e o Boulos cobra engolindo cobra na prefeitura de São Paulo, acho que não da certo não.</t>
  </si>
  <si>
    <t>Boulos e Marta duas bostas.</t>
  </si>
  <si>
    <t>Quatro é uma quadrilha, Bolos e Marta é o que? Tudo bandido S Paulo abre o olho não de os votos para esses ladrões.</t>
  </si>
  <si>
    <t>Se a maior cidade do estado votar neste converssa macia do Boulos vamos ter 2 lulas a diferença é só a cachaça,qto a Martaxa venha aqui em Itaquera pedir votos o povo esta ansioso por te rever ...maldita</t>
  </si>
  <si>
    <t>Aldo Rebelo tem classe, tem norte e direção defenido, marta sem carater, gentinha.</t>
  </si>
  <si>
    <t>O Boulos está muito contente de ter a Martha Suplecy como vice dele.agora é torcer para o povo Paulista ficar de olhos abertos e não votarem nesses vagabundos do PT no Brasil.</t>
  </si>
  <si>
    <t>😂😂😂😂mais ladrão no desgoverno Lula</t>
  </si>
  <si>
    <t>SO VÃO GANHAR PARA SÍNDICOS E OLHE LÁ PRÉDIO DE DOIS ANDAR NÃO TEM COPETENCIA</t>
  </si>
  <si>
    <t>Que triste ! Nem sabia que essa mulher tava nesse governo! Que sujeira pra todo lado!</t>
  </si>
  <si>
    <t>Pensei que fose a difunta Marisa ao lado do Ladrãooooo mas é a Marta Suplicy que bagaço que ela está.</t>
  </si>
  <si>
    <t>Marta a traira</t>
  </si>
  <si>
    <t>FAÇO IDÉIA DOIS TRASTES JUNTOS.QUE DEUS NOS LIVRE E GUARDE DESTA DESGRAÇA.</t>
  </si>
  <si>
    <t>Cambada de ladrões, fora</t>
  </si>
  <si>
    <t>A política é uma sujeira!!! A mulher vai de um lado pra outro...tipo...quem dá mais...quem dá mais !!!</t>
  </si>
  <si>
    <t>Duas pragas pra São Paulo.</t>
  </si>
  <si>
    <t>Chapa da hipocrisia . Incrivel como se vendem em nome do poder.</t>
  </si>
  <si>
    <t>Que vergonha essa política o ladrão voltou a Sena do crime a Marta falou mal do PT e é vice do invasor de propriedade alheias nosso país está nas mãos de bandidos</t>
  </si>
  <si>
    <t>Essa e Doida marta fora brasil</t>
  </si>
  <si>
    <t>Só me lembro de uma Marta sem noção brigando com pessoas comum.</t>
  </si>
  <si>
    <t>FOI UM ENCONTRO DE BANDIDOS !!!!!!!</t>
  </si>
  <si>
    <t>#Fora MartaSuplicyTraíra#</t>
  </si>
  <si>
    <t>Dupla perfeita para assalto: Ele invade e ela rouba .</t>
  </si>
  <si>
    <t>Juntando o ruim com o Pior 🦊🐺</t>
  </si>
  <si>
    <t>MARTA FOI A MAIS CORRUPTA QUE EXISTIU EM SP!</t>
  </si>
  <si>
    <t>OS FINS JUSTIFICAM OS MEIOS É COISA DE CANALHA. E nesse caso do Lula querer impor a GOLPISTA Marta Suplicy como vice É COISA DE IMBECIL, porque a GOLPISTA Marta Suplicy não agrega nada porque está morta pra política. E PORTANTO SE O PT ACEITAR SE TRANSFORMAR EM VIRA-LATA PARA PARTICIPAR DESSA PATIFARIA DO LULA QUE TEM COMO ÚNICO OBJETIVO APROXIMAR DONA JANJA DA SOCIALITE MARTA SUPLICY, PARA QUE DONA JANJA CONSIGA ESPAÇO PARA APARECER EM COLUNAS SOCIAIS; o BOULOS vai correr o risco de sequer ir pro segundo turno, pois A MILITÂNCIA DO PT ALÉM DE NÃO FAZER CAMPANHA NUMA CHAPA DA GOLPISTA MARTA SUPLICY, AINDA VAI FAZER CAMPANHA CONTRA ESSA CHAPA E A FAVOR DE OUTRA CHAPA QUE REPRESENTE MELHOR O PT E A ESQUERDA, até mesmo da TÁBATA AMARAL TENDO UM VICE DE ESQUERDA COMO O ORLANDO SILVA</t>
  </si>
  <si>
    <t>Acho uma vergonha o PT receber Marta Suplicy de volta. Essa mulher TRAIU seus eleitores e o partido. Com muito vigor. Entregou flores a Janaína Pascoal. Essa mulher é inaceitável. Marta Suplicy NÃO!</t>
  </si>
  <si>
    <t>Falar que o convite a Marta é uma estratégia de Lula é o mesmo que admitir o Centrão no governo. Político é uma merda, seja Lula ou lá quem for. Marta é uma cascavel traiçoeira e oportunista. Se fosse eleitor em São Paulo, Boulos não teria o meu voto.</t>
  </si>
  <si>
    <t>Que análise ruim a do Chico Sá. A Marta é traíra, falou mal da Dilma mesmo tendo sido parte do governo Dilma, falou mal do Haddad como prefeito, criticou o PT e saiu falando que o PT era corrupto, se juntou ao Temer e agora faz parte do governo Ricardo Nunes. Aonde que essa pessoa é capacitada e merece coisas maiores que ser secretária de assuntos internacionais do Ricardo Nunes? Tenha santa paciência, Chico Sá.</t>
  </si>
  <si>
    <t>Boulos e marta kkkkkkkkk Vai acabar com tudo Corja de bandidos</t>
  </si>
  <si>
    <t>Ela foi uma traidora e sempre será</t>
  </si>
  <si>
    <t>Marta GOLPISTA. Nojenta! Boulos que se cuide</t>
  </si>
  <si>
    <t>Marta traira</t>
  </si>
  <si>
    <t>Meu Deus, a política nesse país cada dia é um flash! 🤦🤦🤦 A Marta foi uma grande prefeita, mas o que ela fez com a Dilma não me desce! Fora o fato de debandar para o lado do Ricardo Nunes, o pior prefeito que SP já teve e ainda é bolsonarista enrustido! 🤮🤮🤮</t>
  </si>
  <si>
    <t>Traíraaaa! Fora Marta Traìraaaa!</t>
  </si>
  <si>
    <t>O lugar da Marta Suplicy traíra é no PL! FORA TRAÍRA</t>
  </si>
  <si>
    <t>Fora Marta Suplicy traíra!....</t>
  </si>
  <si>
    <t>Marta é uma oportunista! Marta golpeou Dilma Rousseff pelas costas! Continuamos andando de lado!</t>
  </si>
  <si>
    <t>Humildade zero, sequer admitiu que traiu o partido, é de uma arrogância sem tamanho.</t>
  </si>
  <si>
    <t>Traidora, pulou do barco no momento mais difícil do PT, foi a favor do golpe e agora que a tempestade passou ela voltou como se nada tivesse acontecido. Se dependesse de mim jamais uma traíra dessa voltava.</t>
  </si>
  <si>
    <t>Mulher vigarista !!!!</t>
  </si>
  <si>
    <t>Na minha opinião Marta foi uma excelente prefeita. Até por isso votei nela para o Senado. Mas a minha decepção foi gigante quando ela votou pelo impedimento da Dilma sem dar satisfação para seus eleitores. Sendo pragmática, não acho que o Boulos perde com Marta como vice, mas sem dúvida estes dois não dão liga, não combinam.</t>
  </si>
  <si>
    <t>O PT e Psol, são as piores coisas que podem acontecer em São Paulo, são criminosos como o MST. São Paulo precisa acordar para votar nos conservadores.</t>
  </si>
  <si>
    <t>Boulo...غخترؤ$$😭,.. so m. Martatarr,.ja. Ja. ,,ja.,ha. Era..nai. Te, m.. ora. Ladronasss., desgoverno SSS stalinista 🦂🦂💩💩👺</t>
  </si>
  <si>
    <t>Marta e adad, difícil saber quem foi o pior prefeito de São Paulo.</t>
  </si>
  <si>
    <t>UM COMUNISTA E UMA BURGUESA UNIDOS , RESPOSTA QUE CALA OS RIDICULOS 🤣🤣🤣🤣🤣🤣🤣🤣🤣🤣</t>
  </si>
  <si>
    <t>Este. Marta. Terror</t>
  </si>
  <si>
    <t>Quem apoia o impeachment de luladrão nao vota nessa dupla de ladrão para a prefeitura de SP!!!</t>
  </si>
  <si>
    <t>ENTÃO TA TUDO CERTO... BOULOS E TCHUTCHUCA DO MOLUSCO</t>
  </si>
  <si>
    <t>Boulos é um esquerdista raiz: incompetente e improdutivo, senão vejamos: não conseguiu ser eleito prefeito e presidente; com muito custo, conseguiu ser eleito deputado que não faz absolutamente nada para o Brasil. Vocês são tão hipócritas que não lançam uma mulher como prefeita e sim como vice né? Cadê a igualdade que tanto pregam? Foi Erundina e agora Marta. Vocês não têm vergonha na cara?</t>
  </si>
  <si>
    <t>Retorno de Marta à Cena do Crime? Esperar o que da nossa Esquerda</t>
  </si>
  <si>
    <t>Cambada de vagabundos comunistas, vão arder no fogo do inferno</t>
  </si>
  <si>
    <t>Deus nos livre dessa praga aí. E do chefe dos sem teto</t>
  </si>
  <si>
    <t>Só pra lembrar na época da reforma da previdência ela como congressista na época do Bolsonaro ela assinou a favor a reforma, indo contra os princípios do partido na época que ela pertencia o PDT, e foi expulsa, pois é, como confiar , não tem a mínima credibilidade até alguns dias atrás estava com o prefeito Nunes, agora faz críticas, ou seja, vamos abrir os olhos.</t>
  </si>
  <si>
    <t>Essa marta saiu do PT e volta para o PT tem mosquito nesse angu fica pra lá e pra cá não dá pra confiar</t>
  </si>
  <si>
    <t>É muita humilhação para Marta , ser vice de um pra nada é o pior fim de carreira que um proficinal gostaria</t>
  </si>
  <si>
    <t>A Bost* vice da merd*, perfeito.</t>
  </si>
  <si>
    <t>O eleitor paulista vai receber o certificado de burrro se eleger um líder de invasões e uma senhora que já provou não ser de confiança.</t>
  </si>
  <si>
    <t>Vai destruir o estado de São Paulo a capital de São Paulo é meu Deus do céu ver que ela não nunca deu certo de coisa nenhuma eles vão destruir a capital de São Paulo comunista vai partida os comunista enchendo o saco aí os depoimentos dela o depoimento dela misericórdia misericórdia Senhor ninguém vai votar nesse pessoal aí não</t>
  </si>
  <si>
    <t>Espero que o povo paulistano não seja burro em votar nestas imundices! O Problema principal será as urnas eletrônicas! Temos que ter o voto impresso auditável! Senão o STF e o TSE vai colocar o Boulos em São Paulo! Fiquem atentos!</t>
  </si>
  <si>
    <t>Eita dupla q não vale NADA! Bolo c/Martha qual o ingrediente! Bolo so serve p/incentivar os s/terra! Tudo Articulado,!</t>
  </si>
  <si>
    <t>Belas desculpas para passear! Incompetente que é, não vai absorver nada que presta! Pobre capital paulista, se essa chapa vencer as eleições!</t>
  </si>
  <si>
    <t>Tem que caçar a legenda e por na cadeia...😅😅😅</t>
  </si>
  <si>
    <t>GOLPISTAS MARTA...BOULUS E ALIADOS DITADORES COMUNAS TRAÍRAS DO BRASIL 👹👺👿 PRISÃO PERPÉTUA</t>
  </si>
  <si>
    <t>Chapa do crime organizado</t>
  </si>
  <si>
    <t>Marta é uma oportunista,se perder quer um ministério ou o lugar do Lula ou Haddad kkk! mais comparar Alkimem com Marta ? Alkimem tem mto votos na direita e Marta não tem voto nenhum da direita! Alkimem era mto votado no interior sai perdeu feio no interior ! Para o Bozo cadê os votos do Alkimem em SP</t>
  </si>
  <si>
    <t>Comparar Geraldo alckimim com Marta e a mesma coisas de comparar jesus c capeta</t>
  </si>
  <si>
    <t>Não dá para a creditar Marta Suplicy escorpião mais uma vez para trai o PT ela traiu Suplicy traiu o partido traiu a Dilma o pior traiu todos petista que depositor confiança nesta mulher tipo 🦂 eu já mais voto no canidato com Marta de você</t>
  </si>
  <si>
    <t>MARTA NÃO ACEITOU,MISTURAR SE COM O CRAMUNHAO.</t>
  </si>
  <si>
    <t>Ela vai fazer 79 anos, este povo não larga o osso.</t>
  </si>
  <si>
    <t>A marta fura fila esta voltando</t>
  </si>
  <si>
    <t>Se fosse receita de "bolos"ja nascia azedada,dois nada somando da nada</t>
  </si>
  <si>
    <t>Boulos X Marta uma dupla de porcaria. São Paulo não merece 2 bestas como essa.</t>
  </si>
  <si>
    <t>SÓ IGNORASNTES IDIOTAS, VOTARÃO EM MARTA SUPLICI COM BOULOS!!! ACORDE, POVO DE SÃO PAULO!!!</t>
  </si>
  <si>
    <t>Que dupla pra bater carteira,bate e roubar,duas bostas.</t>
  </si>
  <si>
    <t>LAMENTÁVELMENTE 🤘💩👹 canceladas, os,,, 🤡🐀🦂... NÃO. Vejo. Nenhuma novidade...só. TRAIDORA,..ao. PoVO Brasileiro 🤘😭🤡💩 covardemente RATO 🐁</t>
  </si>
  <si>
    <t>Não vai acrescentar nada, ninguém confia mais na Marta e tampouco no invasor de propriedades alheia</t>
  </si>
  <si>
    <t>Qual o exemplo de administração estes candidatos tem marta e boulos sao incompetentes sp não merece.</t>
  </si>
  <si>
    <t>Pra mim e muitos paulistanos de bem, não nos interessa essa corja se aliarem. Jamais vou votar em um invasor de propriedades, jamais!</t>
  </si>
  <si>
    <t>Marta e Boulos é o pior que podem oferecer ao povo de São Paulo</t>
  </si>
  <si>
    <t>2 pilantras</t>
  </si>
  <si>
    <t>O povo pailistano sabe que essa dupla de bandidos,nunca mais terá chance.</t>
  </si>
  <si>
    <t>DOIS BANDIDOS NA DISPUTA PRA PREFITURA DE SÃO PAULO. VAMOS PRA CIMA PATRIOTAS DESSA TURMA DE BANDIDOS!!</t>
  </si>
  <si>
    <t>A pior coisa para são paulo seria se o seu cidadadãos elegecem essa dupla ,nao valem o chão que eles pisam ,o povo tem que fugir dessa esquerda maldita ,ou o brasil nao decola .</t>
  </si>
  <si>
    <t>São Paulo não merece dois incompetentes.</t>
  </si>
  <si>
    <t>Cocô e bosta unidos</t>
  </si>
  <si>
    <t>Sou contra, ela traiu o PT.....Lula quer ajeitar.... Mas com Marta Traidora junto, mudo meu voto</t>
  </si>
  <si>
    <t>Boulos corre o risco de perder pela burrice de colocar Marta ou estão aposta no esquecimento do povo ou conta com eleitores desinformados há hei aí sim .</t>
  </si>
  <si>
    <t>Impacto e que Boulos fez um mal negócio se caso os eleitores saberem analisar o passado. A Burrice já começou pois é preciso renovar os cabeças da política os próximo a ser dizimado da política devem ser o PT, PL com Lula e Bolsonaro. No mesmo saco 💰 da dispensa de não votar mais nestes .</t>
  </si>
  <si>
    <t>o demônio e a imprestável. esse prefeito é um bosta das mais fedidas.</t>
  </si>
  <si>
    <t>Deus me livre eu ea minha familhas nao votamos.pro Boulos.nen pra marta e nem pro sPetistas Deus me livre demoio</t>
  </si>
  <si>
    <t>Eles querem enfiar a Marta guelra a baixo encima rebolo ou seja o bolos eles tiram ele ela assumi</t>
  </si>
  <si>
    <t>Nada juntando MERDAS com Bosta não é nada...</t>
  </si>
  <si>
    <t>#MARTAeBOULOSformaçãoQUADRILHA</t>
  </si>
  <si>
    <t>*Fácil Fácil responder, Mai uma facção Criminosa PTista nascendo.*</t>
  </si>
  <si>
    <t>povo paulistanos 🗣não votem neste INVASOR de propriedades particulares 🌚 esta mulher sem qualificação nenhuma não merece respeito pelo povo paulistano 🤥👎</t>
  </si>
  <si>
    <t>OS DOIS JUNTOS É MESMO QUE AJUNTAR O DEMÔNIO COM SATANÁS OU SEJA DOIS VERMES JUNTOS SE OS PAULISTAS ELEGER ESTES VERMES EMBECIS</t>
  </si>
  <si>
    <t>Pode vim bolos marta o prefeito eleito e o que esta ai porque o povo nao e idiota pra votar nesses dois canditado</t>
  </si>
  <si>
    <t>Isso é a união do capeta com diabo!</t>
  </si>
  <si>
    <t>O eleitor paulistano é quem deve responder sobre essa candidatura desgraça que quer se apossar dos💰ds capital paulista e não dar atenção a pesquisa meia boca comprada.</t>
  </si>
  <si>
    <t>Marta. Traira. E gente ela e pior que judas</t>
  </si>
  <si>
    <t>Marta Suplicy nojenta da pior espécie mau caráter acredito que o povo de São Paulo não vota nessa dupla maldita será o fim de São Paulo elegendo esses comunistas.</t>
  </si>
  <si>
    <t>Duas merdas juntos Marta e Boulos .</t>
  </si>
  <si>
    <t>Essa " dupla " é a q implodirá a esquerdalha fedida em Sampa, 🤣</t>
  </si>
  <si>
    <t>Deus me livre esse lixo ganhar em São Paulo</t>
  </si>
  <si>
    <t>Os bandidos e os mau caráter sempre se unem e se defendem . E juntar o ruim com opior . Depois relaxa e gosa.</t>
  </si>
  <si>
    <t>É o mesmo "impacto" de um inseto e uma ameba!!!</t>
  </si>
  <si>
    <t>Deus o livre de Boulos e Marta, ela PT e ele psol partidos perigosos para a nação brasileira Deus nos livre deste que só querem o poder nada fazem pelo povo Brasileiro, o povo Brasileiro trabalhador só serve pra pagar Salários altos pra alguns políticos corruptos sem caráter.esses partidos só pensam neles, no poder e de apoiar o comunismo a ditadura.</t>
  </si>
  <si>
    <t>Dois trastes comunistas, um é criminoso, que não valem w comida que comem! Imaginem, um comunista, criminoso, prefeito do município de São Paulo! Que desgraça!</t>
  </si>
  <si>
    <t>Relaxa e goza 2 LIXOS AUTOMATICAMENTE OS PAULISTANOS DESCARTAM</t>
  </si>
  <si>
    <t>Caio foi perfeito nesse comentário 👏👏 Marta uma nova "Alkimin" fazendo pacto com o Demo pra ganhar dinheiro.</t>
  </si>
  <si>
    <t>Marta Suplicy e Boulos são farinha do mesmo saco os paulistanos não podem acreditar em conversas mirabolantes de políticos sem caráter.</t>
  </si>
  <si>
    <t>Misericórdia.....nem brinca....aqui em SP não queremos ban did@s não!!!!!</t>
  </si>
  <si>
    <t>É a tentativa de acabar com São Paulo. É a união da fome e a vontade de comer. São Paulo é a mola propulsora do país e se essa aliança for eleita será o caos total.</t>
  </si>
  <si>
    <t>são Paulo não merece esses lixos</t>
  </si>
  <si>
    <t>São Paulo tá fudido nas mãos desses dois corruptos o crime vai dobra se eles for eleitos</t>
  </si>
  <si>
    <t>Dois defuntos políticos!</t>
  </si>
  <si>
    <t>Aliança do suprassumo do lixo, com o ralo do esgoto.</t>
  </si>
  <si>
    <t>TENHO FÉ QUE A PREFEITURA DE SÃO PAULO NÃO SERÁ TOMADA DE ASSALTO POR ESSA DUPLA DE MARGINAIS.</t>
  </si>
  <si>
    <t>SERIA UM DUPLA DE VERMES🤮🤮🤮🤮🤮</t>
  </si>
  <si>
    <t>Essa Dobradinha é sinal de derrota kk ,Deus nos Livre desse povo ,São Paulo merece um prefeito melhor ,e tenhamos certeza que esses 2 não são referência pra esse cargo importante.</t>
  </si>
  <si>
    <t>MARTA SUPRICI FAZ UM MAL NEGOCIO APOIANDO. BOA LOSNUMA GE GONHA LULA DWVE TER RECEBI DO UMA BOA BOLADA💰💰🕺</t>
  </si>
  <si>
    <t>Martha e Boulos não sei qual o pior dos dois! Uma Bomba eita povo paulista p/gostar de PORCARIA!</t>
  </si>
  <si>
    <t>A Marta não tem mas apelo que teve a 20 anos o ideal seria uma chapa com Boulos e tabata</t>
  </si>
  <si>
    <t>Boulos/Marta Suplici, desastroso para SP</t>
  </si>
  <si>
    <t>Dois inúteis !</t>
  </si>
  <si>
    <t>Agora lascou, bandidos se aliando é porque o negócio tá feio.</t>
  </si>
  <si>
    <t>Marta e Boulos duas merdas. Jamais</t>
  </si>
  <si>
    <t>ESSA MISTURA TRANSFORMA A POLÍTICA EM NITRATO DE PÓ DE PEIDO E LIXO PODRE</t>
  </si>
  <si>
    <t>Boulos e Martha, é a combinação do saco com o lixo, o saco e o lixo , tudo é lixo, o eleitor Paulista, não pode votar nessa gente, seria o fim da maior capital do Brasil</t>
  </si>
  <si>
    <t>Você vota boulo vota a cadrila do PT Marta lula cuidado povo de são Paulo</t>
  </si>
  <si>
    <t>Enquanto o ex-presidiário Lula desmonta a nossa economia, essa dupla que pleiteiam a prefeitura de São Paulo, irão quebra-la em poucos meses. Será uma burrice dos paulistas se elegeram essa dupla!!😢😢😢😢😮😮😮😮</t>
  </si>
  <si>
    <t>muito gente conhece um peixes, que fica no fundo da água que é chamada de Traíra, acho que o nome Traíra, é apelido, e esse apelido cai bem na Marta Traíra Suplici, uma Traíra de ceva, foi cevada ao longo de década, no PT, saiu ficou fora , agora voltando a sena do crime, isso é uma doença, o Lula, alkimin, agora a Martha voltando a sena do crime, o governo de São Paulo é sempre da direita, a esquerda não ganha nunca,</t>
  </si>
  <si>
    <t>Já pensou essas duas desgraças candidatos a prefeitura de São Paulo. Socorro</t>
  </si>
  <si>
    <t>A mafa tá feito povo de são Paulo a cadrila tá feito matas boulo lula Gleice cuidado não vota no grupo cadrila boulo lula matar manho chefe de cadrila do Brasil</t>
  </si>
  <si>
    <t>Povo de São pelo amor de Deus não votem mais nesses dóis mentirosos q mais uma vez querem enganar o povo com suas mentiras e promessas q nunca cumperm</t>
  </si>
  <si>
    <t>Um casal ideal dois traidores e idiotas kkkkk</t>
  </si>
  <si>
    <t>Nenhuma importância: todos os dois São pilantras.</t>
  </si>
  <si>
    <t>Marta a pior prefeita do Estado, essa chapa já nasceu morta.</t>
  </si>
  <si>
    <t>Bolos e Marta juntos é mesma coisa que juntar o que há de ruim com o que há de pior.</t>
  </si>
  <si>
    <t>ESSA ALIANÇA É PODRE ESTRAGA JÁ É UM JOGO DE CARTA MARCADA SÃO DESTRUIDORES DO BRASÍL MARTA E O SEU COMPANHEIRO SÃO MENTIROSOS ENGANADORES</t>
  </si>
  <si>
    <t>Marta e Boulos vão cair juntos a esquerda e suja o povo paulista não e bobo</t>
  </si>
  <si>
    <t>Isso e pura verdade.que vergonhas.? Marta já foi prefeito muito ruim. Esse turma de ladrão.volts.com tudo Até governo federal , junto com STF,StE..</t>
  </si>
  <si>
    <t>Marta suplicy tocava 🎻 🎻 junto com Lula Ela não tem credibilidade nenhuma está senhora!!!</t>
  </si>
  <si>
    <t>Marta suplicy, e Boulos sam terroristas Revolucionário perigoso para saciedade Brasileira</t>
  </si>
  <si>
    <t>sao paulo nao merece esses lixos .... Paulistanos abram os olhos, nao façam pra Sao Paulo, o que um bando de idiotas fizeram para o brasil</t>
  </si>
  <si>
    <t>NUNCA ESSES JUMENTOS VÂO GANHAR S. PAULO NÂO VÂO ENTRAR NESSA</t>
  </si>
  <si>
    <t>É bom que ela se candidate fica mais fácil saber ao eleitor separar o joio do trigo. Boulos x Marta fracasso total .</t>
  </si>
  <si>
    <t>Marta e boulos 2 incompetentes</t>
  </si>
  <si>
    <t>Que Saco essa dupla ..... Lamentável</t>
  </si>
  <si>
    <t>Tem muita mulher mais preparada pra ser prefeita do que essa moça aí.</t>
  </si>
  <si>
    <t>Tabata Amaral e Bebê Arumar Bico Você Chupar. OK</t>
  </si>
  <si>
    <t>MEU PAI DO CÉU, O QUE UMA PIRRALINHA DESSAS COMEU E SURTOU ? ALGUÉM POR FAVOR CHAME O PAI DESSA MENINA E DIGA PRA ELA FAZER E BRINCAR EM OUTRO LUGAR POR FAVOR....O MEU PAI DO CÉU, UMA PIRRALHA QUERENDO RESOLVER O PROBLEMA DE SÃO PAULO COM O PCC, JÁ PENSOU ? A PELO AMOR DE DEUS, O POVO PRECISA CRESCER, AQUI NÃO É GRÊMIO ESTUDANTIL CARA....PARA COM ISSO, ALGUÉM PRECISA LEVAR AS COISAS A SÉRIO CARA, ESSA MENINA NÃO DEVIA NEM TER CORAGEM DE SE CANDIDATAR..</t>
  </si>
  <si>
    <t>Tabata Amaral e gatinha uma pena ela ser esquerdista e comunista 😖😖😖😖Passo longe de mulher esquerdista 😤😤</t>
  </si>
  <si>
    <t>Tábata e centro ? Só se for centro do Comunismo .</t>
  </si>
  <si>
    <t>Boulos e Tábata são patrocinados pelos grandes grupos financeiros, acho que se entendem. O Kataguria também, mas acho que ficaria feio pro MBL, então ele deve ir pro Nunes.</t>
  </si>
  <si>
    <t>Tabata NÃO é de Centro! Tabata é de esquerda e covarde! A bonequinha da esquerda e nunca de Centro! É PSB comunista!</t>
  </si>
  <si>
    <t>1 milhão de vezes a Marta do que a Tatibitate Amaral.</t>
  </si>
  <si>
    <t>BOULOS E TABATA são paulo pedindo pra espandir a cracolandia.</t>
  </si>
  <si>
    <t>NOJO DA TÁBATA NEOLIBERAL. Votou a favor da Reforma da Previdência do Bolsonaro. Loba em pele de cordeiro. Só engana os desavisados.</t>
  </si>
  <si>
    <t>Essa é Tabata Amaral que esperamos. A Tabata do estelionato eleitoral, que vota a favor da reforma previdência pra que as pessoas morram trabalhando e retirada de direitos básicos trabalhistas, em favor da pauta farsante do empresariado brasileiro e retomada dos empregos. Aquela Tabata escolada na Fundação Lemann, do tal Renova Br, patrocinado pelo Luciano Hulk (descarado que votou na dobradinha genocida/posto Ipiranga), que agora entoa o coro da extrema direita de lei e ordem. Quem confundir-se é trouxa que busca heróis na política.</t>
  </si>
  <si>
    <t>Já fica o aviso, vc q é Paulistano saiba q se votar nele vc será culpado e terá SANGUE NAS MÃOS de tão ruim q vc deixará SP, Tabata é 100% partidária da msma causa q Lula com o PT e td o PSOL defende, q é trata td q e qlqr bandido, seja um psicopata ou trombadinha, estuprador ou traficante, tds são vítima para eles q ñ merecem penas severas, SP se tornará um refúgio dos criminosos com Tabata como prefeita, msmo depois de ser assaltada no carro e até ter ficado ferida, ela ainda teve a ousadi de votar contra a PL do pacote anti crime do Kim q visava aumentar TODAS as penas, CERTEZA q o bandido q assaltou ela e até já feriu parente dela já tinha passagem, SE estivesse preso ela ñ teria sofrido, esse ato dela de votar contra a PL depois do q ela sofreu revela totalmente qm é ela, alguém q quer bandidos nas ruas assaltando, matando e estuprando ainda q ela msma seja vítima, na vdd para ela será bom ganhar pq ele ficará bem protegida por segurança as nossas custas enquanto o povo só se ferra nas ruas. NUNCA q Tabata fará algo qnto aos problemas de segurança publica de SP e nem msmo vai mexer com a cracolândia NADA, tds os últimos prefeitos de esquerda falaram a msma coisa, prometeram resolver mas a cada ano o tráfico e a cracolância só aumentou, é só discurso feito para enganar, ela ñ vai cumprir metade do q fala o q já ñ é muita coisa útil o q ela promete, é assim q funciona o jogo político, vc convence o gado q votar e depois q está no poder o gado só pode assistir a bagunça e a corrupção sem fazer nd, pq o gado é INCAPAZ de admitir q errou q é melhor apoiar o erro e deixar o política destruir o país e a cidade.</t>
  </si>
  <si>
    <t>Se eu fosse dono de comunidade terapêutica ou de clínica particular, eu JAMAIS aceitaria fazer parceria com quem quer que fosse dessa canhotada DITADORA, como essa mocinha "bem intencionada" aí, por exemplo. Essa "conversinha doce" tem cara é de ENGODO às vésperas de eleições para prefeitos no país. Trabalhei muitos anos em comunidade terapêutica, e conheço bem esse povinho que vem com essas conversinhas floreadinhas, ainda mais quando se é de esquerda. 👍</t>
  </si>
  <si>
    <t>Tabata vai querer liber o crack..! Ela segue a cartilha de Lula de liberar as drogas e aborto.. 🇧🇷</t>
  </si>
  <si>
    <t>Essa Tabata é mais falsa e traiçoeira do que nota de 3 reais.</t>
  </si>
  <si>
    <t>Tomara que tire essa traira ela é perigosa e não tem condições de ser política já se queimou no começo da carreira Fora Tabata.</t>
  </si>
  <si>
    <t>Jornalismo sem futuro Sem credibilidade Aff Tábata Amaral kkkkkkkkkkk Gasta boneca</t>
  </si>
  <si>
    <t>Fraca e sem posicionamento, serio que tem gente que acha que um politico assim vai guiar a maior cidade do pais? Acorda povo, não é sobre ideologia, é sobre administrar uma capital gigantesca. Pelamorrrrrrr</t>
  </si>
  <si>
    <t>Ela critica o tempo todo políticos que usam redes sociais e priorizam isso. Já viram o tik tok do namorado dela que é prefeito em Recife? kkk.. que hipócrita</t>
  </si>
  <si>
    <t>Deus do Céu! ela não responde nada. A reporter " como você vê o atual governo, qual sua avaliação" Resposta: "A população está muito dividida. Metade aprova, metade não aprova. O desafio do governo é unir as pessoas" CARALHO. Não foi isso que foi perguntado. SE POSICIONA, porra!</t>
  </si>
  <si>
    <t>Fala, fala, fala e não fala nada. A reporter faz perguntas concretas, e ela foge com superficialidades, falando muita coisa sem dizer nada. E tem gente ignorante que acha ela forte ainda. Acha que é política nova</t>
  </si>
  <si>
    <t>Muito fraquinha</t>
  </si>
  <si>
    <t>Fraca</t>
  </si>
  <si>
    <t>Por volta do minuto 2 as palavras da Tábata são lindas e adocicadas,mas são de uma tirania perversa. Fala que quer enfrentar a "polarização da periferia vs centro" , mas conclui que quer deixar o pobre na periferia (que é sinônimo de esgoto a céu aberto, insegurança e sofrimento). Parafraseando Paulo Freire," a oprimida que sonhou ser opressora" hoje quer manter seus pares cativos na miséria com o pseudo discurso de combate as desigualdades.</t>
  </si>
  <si>
    <t>Argumentos superficiais, não tem solidez suficiente para cargo executivo. Não chega a dois dígitos.</t>
  </si>
  <si>
    <t>Falsa e medíocre se acha sempre atirando pedras em todos se Deus quiser você não chega lá com certeza</t>
  </si>
  <si>
    <t>Eu voto em São Paulo tabata e boulos e um câncer</t>
  </si>
  <si>
    <t>ESA tabata e uma vergonha lulista</t>
  </si>
  <si>
    <t>Tabata Lula vai puxar teu Tapete na Campanha</t>
  </si>
  <si>
    <t>a FEDELHA.................... .............................e o aventureiro DATENA...... ainda tem que comer muito feijão, ........... e esse , o pateta de sempre .</t>
  </si>
  <si>
    <t>Essa tabata é ridícula não ganha nada</t>
  </si>
  <si>
    <t>@ QUEBRA DA PREFEITURA MAIS LADRÕES A VISTA...PAULISTAS Q SE CUIDEM</t>
  </si>
  <si>
    <t>Quem assiste as entrevistas dos pré candidatos e mesmo assim acha que boulos ou tabata é melhor do que Kim, tem problemas. O cara cara fala sobre tudo, diz como vai fazer e como vai melhorar.</t>
  </si>
  <si>
    <t>Quem vai dizer é o povo...Deusnos livre do boulos e Tabata. 🤮🤮🤮🤮</t>
  </si>
  <si>
    <t>Essa batata liberal vai ser candidata?</t>
  </si>
  <si>
    <t>essa não é a primeira dama de Recife? Como vai administrar SP ao mesmo tempo cumprir suas funções no PE?</t>
  </si>
  <si>
    <t>Todos estao vendo que eles sabe do problema mas N ajuda a resolve e sim que esta no poder oravresolve essa é a extrema esquerda 😂😂😂😂 mentirosos e hipócrita tudo juntos</t>
  </si>
  <si>
    <t>ESTA MULHERZINHA É MUITA KRA DE PAU, ALIADA DO MBL+MONARK, E SE DIZ CENTRO-ESQUERDA KKKK KRA DE PAU</t>
  </si>
  <si>
    <t>Se a tabata ganhar eu desisto do Brasil, Vou pra Cuba ou Venezuela que são países mais democráticos.</t>
  </si>
  <si>
    <t>Só narrativas, ela vai fazer oque 😅😅😅😅😅</t>
  </si>
  <si>
    <t>a Marina Silva em nova versão com toda a sua energia vai ser uma ótima prefeita KKKKKKKKKKKKKKKKKKKKKK</t>
  </si>
  <si>
    <t>Falou a progressista que votou na reforma da previdência.Fala bonito a PATRICINHA DE BEVERLY HILLS. 🤮</t>
  </si>
  <si>
    <t>Eu não consigo vê um horizonte límpido nessa moça, ela tem alguma coisa nebulosa que me deixa estranho, até esmo o som de sua voz me grila...rsrsss</t>
  </si>
  <si>
    <t>Kkkkkkk ohhhhh dona tabata , só agora a sra. Enxergou a Cracolândia????😮😮😮😂😂😂</t>
  </si>
  <si>
    <t>Sentar junto não é projeto, mocinha</t>
  </si>
  <si>
    <t>É essa daí q votou " SIM" pra reforma trabalhista do TEMER ? Agora te falo, imagina uma patricinha dessa na prefeitura ??😅 Uma menina dessa nunca veio aqui em Itaquera, zona leste 😅.</t>
  </si>
  <si>
    <t>Essa Tá bata , Ama mal,é uma víbora,surgiu na política com uma conversinha que a arrastou para política mas como paulista vota mal,víde Tarcísio,é perigoso que roube votos do Boulos!</t>
  </si>
  <si>
    <t>A batata coxinha não conseguiria fazer nada por sp</t>
  </si>
  <si>
    <t>Tabata e apenas alguns votos pingados, e ser ministra?😢😢😢😢😢😢😢😢😢😢😢😢😢 hoje ja lancaram micheq cand. a presidencia , senadora, bananinha ser embaixador no EUA. Hoje todos sao lancados mesmo srn rer competência politica. Senhores, voces sao de direita, e Lula e o maior pilitico brasileiro e desponta para o mundo. Tabata tambem cabdidata a presidente, onde chegaremos? 😂😂😂😂😂😂😂😂😅😅😅😅😅😅😅😅😅😅😅😅😅😅😅😅😅😅😅😅😅😅😅😅😅😅😅😅😅😅😅😅😅😊😊😊😊😊😊😊😊😊😊😊 ufa😊😊😊</t>
  </si>
  <si>
    <t>Tenho nada vontra mais se tira essa Talba 😅 🤣 coloca gente comprtente em São Paulo porque o caos estar perigoso</t>
  </si>
  <si>
    <t>Se a Tábata aceitar, logo alí será tirada para dar lugar ao centrão 😂😂😂😂. É sempre assim...</t>
  </si>
  <si>
    <t>Tabata , boulos...que piada....😂</t>
  </si>
  <si>
    <t>Datena e Tabata 😂</t>
  </si>
  <si>
    <t>Ué, ela comeca a entrevista dizendo que tem apoio do governo nacional e estadual, depois diz que o tarcisio tem muito apoio, e isso ten que ser investigado! Kkk ela tem que ser investigada ou nao?</t>
  </si>
  <si>
    <t>a Tabata conhece mais Recife, cidade do marido dela, do que SP...</t>
  </si>
  <si>
    <t>Proposta zero, só palavrinhas bonitas!</t>
  </si>
  <si>
    <t>ESSA BATATA IMORAL NÃO EMPLACA EM MAIS NADA POIS NÃO PASSA DE UMA BABA OVO CHOCO DE LADRÃO TÃO IMORAL QUANTO ELA TALKEY IIIIIHHHUUUUU!</t>
  </si>
  <si>
    <t>Tabata Amaral.....Affffff</t>
  </si>
  <si>
    <t>Batata Liberal em SP é de Dar Pena</t>
  </si>
  <si>
    <t>Tábata não tem proposta e nem sabe onde fica São Paulo</t>
  </si>
  <si>
    <t>tu é petista tabata ta querendo enganar o povo de SP KKKKKKKKKKKK</t>
  </si>
  <si>
    <t>TABATA até que é bonitinha MAS ...mas DAPENA..e 100% ESQUERDALHA! ..a filhote do LEMAMN dono da AMBEV!</t>
  </si>
  <si>
    <t>Teatro das tesouras 2.0...Tabata e boulos juntinhos e misturados c painho.Vai da pt(perda total)se algum deles "ganhar"eleição em SP.</t>
  </si>
  <si>
    <t>Tabata é a patricinha teleguiada pelo Paulo Leman.</t>
  </si>
  <si>
    <t>Bem... dos nomes que se ouve por aí, ela é a melhor. Boulos e Kim são horríveis. Ela não parece tão ruim, mas também não demonstra força ou atitude. Ela ainda é a melhor, mas me incomodou um pouco ela falando do Zema ou desse prefeito de João e Ville. Em termos bem chulos tive a impressão de que ela estava "gozando com o pau dos outros". É diferente falar eles fizeram isso e nós precisamos fazer igual e a forma como ela fala comemorando as conquistas dos outros.</t>
  </si>
  <si>
    <t>Poha, o canal é seu, faz o que quiser. Também acho que Boulos não deve ser eleito, haja o que houver, mas impulsionar candidato da merd@ do novo, que tem agendas semelhantes ao do Boulos, e sendo ela uma que roubaria votos de direita, não tem proposta relevante, não vai ganhar nada, é tolice. Acho que seu canal serviria a melhores propósitos, deixo de sugestão, apenas.</t>
  </si>
  <si>
    <t>Candidatas de esquerda são representadas</t>
  </si>
  <si>
    <t>Parabéns tem que fazer sim essas mulheres não nos representa são barraqueiras só tumultua as seções querem ganhar no grito desrespeitosas ,depois usam só porque somos mulheres.</t>
  </si>
  <si>
    <t>A esquerda precisa aprender a serem mais educadas , polidas, parar de fazer barraco, a terem princípios de família , barraqueiras !</t>
  </si>
  <si>
    <t>Essas deputadas Comunismo no Brasil não queremos mais homens desonestos no Cenário político brasileiro e não queremos mais homens desonestos do STF Alexandre de Moraes, que não respeita a Democracia Brasileira Liberdade de Expressão e Liberdade da Imprensa no Brasil.</t>
  </si>
  <si>
    <t>OS ESQUERDISTAS DECLAMAR DE DOIS PESOS E DUAS MEDIDAS E POR ISSO O GOLPISTA LULA E PRESIDENTE HOJE</t>
  </si>
  <si>
    <t>Cambada de mulheres rasteiras</t>
  </si>
  <si>
    <t>Faliria,Melquiona,Samia deviam estar em outro lugar,e não no congresso Nenhuma tem classe</t>
  </si>
  <si>
    <t>Parabéns pela coragem de enfrentar essas barraqueiras sem noção e vergonha na cara con narrativas absurdas. Esse tipo de postura é inadimissível elas podem se vitimizar, agredir colegas</t>
  </si>
  <si>
    <t>Está 6 não merece ser parlamentar e um lixo</t>
  </si>
  <si>
    <t>Está deputada não representa ais mulher seria deste paiz</t>
  </si>
  <si>
    <t>Só gente ruim que nos conhece carater desta que invergonha todas mulher um lixo</t>
  </si>
  <si>
    <t>DEPUTADA QUE FUMA MACONHA SÃO CONHECIDAS PELOS DENTES...,. KKKKKKKKKKKK</t>
  </si>
  <si>
    <t>Essa mulherada da esquerda todas são amebas adestrados</t>
  </si>
  <si>
    <t>Fora ratazanas inúteis parasitas tem que ser cassadas sim já.</t>
  </si>
  <si>
    <t>Qual é o problema de ser homem ou mulher? São políticas e pelo jeito umas cretinas</t>
  </si>
  <si>
    <t>ESQUERDISTAS BARRAQUEIRAS</t>
  </si>
  <si>
    <t>NÃO É PORQ É MULHER Q PODE DEFECAR NA MESA E ACUSAR SEM PROVAS!! MIMIMI E VITIMISMO PARA FAZER O Q QUISER COMO SE CONGRESSO FOSSE CASA DE GENTE RETARDADA</t>
  </si>
  <si>
    <t>Sequeladas pela erva maldita.🌿🌿</t>
  </si>
  <si>
    <t>Xora mulheres imundas</t>
  </si>
  <si>
    <t>6 trubufus</t>
  </si>
  <si>
    <t>Eita mulherada feia 🤣🤣🤣🤣🤣🤣🤣🤣🤣</t>
  </si>
  <si>
    <t>Parabéns, tem que caçar as deputadas elas são agitadoras .</t>
  </si>
  <si>
    <t>Kkkkkk...ridiculo este politicos ..começa com esta histerica fantasiada de índio....outra uma professora analfabeta....só dando gargalhadas..kkk</t>
  </si>
  <si>
    <t>Seis picaretas...</t>
  </si>
  <si>
    <t>Aí as mulheres faltam com respeito. E não respeita ou se dá o respeito</t>
  </si>
  <si>
    <t>Só por que é &amp;quot;MULHER&amp;quot;</t>
  </si>
  <si>
    <t>Aí que dó de vces mulheres chamadas de deputadas.kkkkkkk, vão pra casa cuidar de suas famílias, pois vces não servem pra nada Aí. &lt;br&gt;Só atrapalham.</t>
  </si>
  <si>
    <t>Prende estas inúteis!</t>
  </si>
  <si>
    <t>Galinhas</t>
  </si>
  <si>
    <t>Essa mulher do PT só falar besteira ela tem que carta latinha e melhor pra elas</t>
  </si>
  <si>
    <t>Deviam fazer a convenção das bruxas 2 afffff</t>
  </si>
  <si>
    <t>Só lixo! Até os nomes são horrorosos!&lt;br&gt;Que vergonha para as mulheres de verdade!&lt;br&gt;Vcs não nos representam!&lt;br&gt;Tá indignada? Chora no travesseiro idiota!</t>
  </si>
  <si>
    <t>HA É? SO PORQUE SAO MULHERES? SÃO BBANDIDAS DA ESQUERDA QUE SO QUEREM TUMULTAR E PREJUDICAR O PAIS..</t>
  </si>
  <si>
    <t>Certíssimo … sou mulher e fico indignada com a baixaria delas e mais algumas da esquerda.</t>
  </si>
  <si>
    <t>Essas ogras são a nata da sujeira, da imundícia &lt;br&gt;Mulherada nojenta, asquerosa essas Talita um então dá nojo!</t>
  </si>
  <si>
    <t>Estas deputadas aí, são grossas, histéricas, gritam, esbravejam, parece que estão incorporando o espírito da pomba gira, tudo em prol do chefão delas, o belzebu presidente.</t>
  </si>
  <si>
    <t>Esse pessoal quer dizer sem medir as palavras e quando são enquadradas, recorrem ao vitimismo de serem &amp;quot;mulheres&amp;quot; ou &amp;quot;perseguição política&amp;quot;. São cínicos.</t>
  </si>
  <si>
    <t>Vamos remover esses LIXOS SATÂNICO do poder que não pertence a nenhum deles. Só estão aí ganhando o nosso dinheiro pra tumultuar o trabalho dos que o melhor para nosso país.</t>
  </si>
  <si>
    <t>As ANALFABETAS ESQUERDISTAS&lt;br&gt;100%. INCOMPETENTES</t>
  </si>
  <si>
    <t>TEM É QUE CAÇAR ESSAS BANDIDAS</t>
  </si>
  <si>
    <t>Essas mulheres de fazes e um grande retrocesso</t>
  </si>
  <si>
    <t>Essa falsa india, não sabe de nada!</t>
  </si>
  <si>
    <t>Taliria foi carregada bêbada desmaiada e a colocaram num lugar deserto no carro dela.</t>
  </si>
  <si>
    <t>Esse negócio de Vítimismo. É Ridículo. É porquê é mulher.kkkkkk</t>
  </si>
  <si>
    <t>já que a câmara machista ok vocês estão fazendo aí suas incompetente e mentirosas</t>
  </si>
  <si>
    <t>eu teria vergonha de ser deputada porque querem o poder mais todas tem que serem julgadas mesmo só prestam fazerem confusão</t>
  </si>
  <si>
    <t>Bolovregonhaforanojobolomitiroso</t>
  </si>
  <si>
    <t>Cinco mulheres..... e um periquito.</t>
  </si>
  <si>
    <t>Eu só mulher tenho vergonha de essa turma do mimimimimi xingar a outro e depois de vitimiza porque são mulheres que nojo 🤮</t>
  </si>
  <si>
    <t>Não é por serem mulheres,mais sim por serem hipócritas nas atitudes tomadas por elas. Agora se fazem de vítimas.</t>
  </si>
  <si>
    <t>Estas mulheres ESQUERDISTAS acham que são donas do &amp;quot;&amp;quot;&amp;quot;pedaço &amp;quot;&amp;quot;&amp;quot;&amp;quot;</t>
  </si>
  <si>
    <t>Essas deputadas da esquerda podem falar o que quiser? São uma verdadeira piada .Não cansam de passar vergonha kkk</t>
  </si>
  <si>
    <t>Não sei como esses povo vota nessa Esquerdista não faz nada são barraqueira não trabalha pelo povo</t>
  </si>
  <si>
    <t>Essa moça do PSOL e chata p caramba fala dimais se acha no direito de falar o qui pensa tem qui ser punida sim todas as seis tinha qui ser mais pós si acham as poderosas</t>
  </si>
  <si>
    <t>Essas deputadas da esquerda são todas pilantra.</t>
  </si>
  <si>
    <t>Que sejam casadas, só porque é mulher PSOL pt tem tudo que se fude</t>
  </si>
  <si>
    <t>Essas deputadas de esquerda não servem pra nada</t>
  </si>
  <si>
    <t>Falam o que quer respondam agora e acusando e mulheres horríveis sem educação nivel baixo.</t>
  </si>
  <si>
    <t>Paú n😊stas doídas, malucas, transtornadas....... Kkkkkkk</t>
  </si>
  <si>
    <t>A pepa Fica doida</t>
  </si>
  <si>
    <t>Essas deputadas do PT psol e</t>
  </si>
  <si>
    <t>Esse partido lixo chamado PSOL,eu fico pensando,que tipo de gente vota nessas tranqueiras do PSOL,PT e outros.</t>
  </si>
  <si>
    <t>Essa maluca fantasiada de INDIA coisa que ela não tem ideia do que é vivem como indigina</t>
  </si>
  <si>
    <t>tem votos pra todos os tipo de político essas não são deputadas e sim baderneiras</t>
  </si>
  <si>
    <t>Estas múmias nem poderiam estar deputadas! Mas infelizmente tem gente pior que vermes que viram nestas pessoas!</t>
  </si>
  <si>
    <t>Tem que ser assim mesmo,mal educadas,desrespeitosas, muito confiantes,tem que responder pelo seus atos !</t>
  </si>
  <si>
    <t>&amp;quot;Partidos&amp;quot; de esquerda é só lixos e retrocessos no Brasil</t>
  </si>
  <si>
    <t>Eta mulherada feia....</t>
  </si>
  <si>
    <t>Como pode esses seres abjetos representar uma nação!! O que pensam esses eleitores elegendo essas idiotas.</t>
  </si>
  <si>
    <t>Suas mulherada nojenta</t>
  </si>
  <si>
    <t>cambada de petralhas da nojo</t>
  </si>
  <si>
    <t>Estas mulheres envergonha as mulheres.</t>
  </si>
  <si>
    <t>Querem igualdade, mas se colocam como 6 MULHERES...&lt;br&gt;Mi mi mi.</t>
  </si>
  <si>
    <t>Deputadas esquerdistas são a versão feminina do Randolfinho Rodrigues, só que piorada.</t>
  </si>
  <si>
    <t>Não voto em mulher um bando de histéricas</t>
  </si>
  <si>
    <t>Ganham dinheiro para fazer barraco e prejudicar o povo.</t>
  </si>
  <si>
    <t>Sou mulher mãe e avô e nenhuma dessas deputadas me representam</t>
  </si>
  <si>
    <t>Três pragas pg com nosso dinheiro!&lt;br&gt;Vão p Cuba, Venezuela e parem de encher o saco de quem trabalha!!.&lt;br&gt;Isso não faz falta nem no cemitério!!</t>
  </si>
  <si>
    <t>Fernanda Fiona está sempre contra o povo honesto. Vergonha dessa gaúcha</t>
  </si>
  <si>
    <t>a deputada Julia zanatta falou tudo é muito mais. &lt;br&gt;essas ariranhas mal amadas se juntam pra ofender os colegas e querem sair ilesas</t>
  </si>
  <si>
    <t>essas lambisgoias esquerdistas e feias precisam ser punidas. não adianta usar o sexo feminino pra saírem ilesas</t>
  </si>
  <si>
    <t>Mulherada feia</t>
  </si>
  <si>
    <t>DEPUTADAS???? Essas drogadas coitadas são escravas do narcotráfico internacional</t>
  </si>
  <si>
    <t>Mas e normal 6 deputadas totalmente incapazes e sem argumentos vindo tambem de quais partidos pt e psol kkkkk</t>
  </si>
  <si>
    <t>Agora na responsabilização são &amp;quot;mulheres, mas na hora de cometerem crimes são iguais.&lt;br&gt;Queria ver se um deputado bolsonarista, chamasse eelas de PROSTITUTAS, que nem é crime.</t>
  </si>
  <si>
    <t>Já está na hora de limpar o lixo no congresso</t>
  </si>
  <si>
    <t>Deputatas.&lt;br&gt;Barraqueiras, militantes sem crrebro e muito vulgar.&lt;br&gt;Quem vota nesse tipo de aproveitadoras ???</t>
  </si>
  <si>
    <t>As mulheres da esqyerdalha têm que parar de mi-mi-mi. Têm que ter responsabilidade do que fala. Assumam as consequências.</t>
  </si>
  <si>
    <t>Esses esquerdistas! São todos mal educados. Não sabem ouvir. Só querem serem ouvidos.</t>
  </si>
  <si>
    <t>Ser mulher não dá esse direito.</t>
  </si>
  <si>
    <t>Parabéns Sra. Deputada Julia. Fala equilibrada.</t>
  </si>
  <si>
    <t>Será uma glória, nos livrarmos dessa quadrilha feminista!</t>
  </si>
  <si>
    <t>Nuh a samia ta gigantesca</t>
  </si>
  <si>
    <t>Não é contra maritacas que só sabe tumultuar</t>
  </si>
  <si>
    <t>Eliminar 6 pragas sem vergonhas. Defensoras de vagabadundo.&lt;br&gt;Só servem para sugar o dinheiro do contribuinte.</t>
  </si>
  <si>
    <t>E um bando de desqualificadas. Nao trabalham para o bem da nossa nacao. Usam somente o dinheiro os quais o povo pagam os impostos. Mesmo assim, os pobres sacrificados, ganhando uma misseria de salario, pagam impostos, para manterem estas inuteis, corruptos, mentirosas, comunistas, sem educacao. So vao para a camara para fazerem ABROBRINHAS. Barulhos, gritarem, e falarem sem sentido.&lt;br&gt;Que tristeza. Quem votaram nestas desqualificadas, sao piores que elas.&lt;br&gt;Deus tenha pidade de nos.&lt;br&gt;Deus ver tudo.</t>
  </si>
  <si>
    <t>Lixo da pior espece</t>
  </si>
  <si>
    <t>Essa esquerda dá nojo pela sua hipocrisia</t>
  </si>
  <si>
    <t>A melhor parte foi a fala final da deputada julia .</t>
  </si>
  <si>
    <t>Que 💩 ser comunista. Todes vítimas 🎃🎃🎃🎃</t>
  </si>
  <si>
    <t>Essas deputadas não me representa!</t>
  </si>
  <si>
    <t>Comentários poucos em defesa , então elas são barraqueiras, feias , e indesejáveis</t>
  </si>
  <si>
    <t>Porque a petista tem que ser feia cabelo oleoso ou desalinhado é tremendamente agressivas</t>
  </si>
  <si>
    <t>Esta CPI, parece uma gaiola daa loucas com esta turma do PSOL. Muito horrivel estas comunistas. Falam mentem, calúniam, ofende a moral dos outros e depois ficam dizendo “ Só porque só mulher” “negras” “ Pobres”. Esta turma são um lixos</t>
  </si>
  <si>
    <t>Elas nāo têm mesmo argumentos e ai coloca no meio sempre o preconceito. Nāo sāo competentes e dignas e nāo me representam Como mulher..</t>
  </si>
  <si>
    <t>Mulheres cara de pau que querem fazer e acontecer e depois vem as consequências. Aguentem e assumam suas responsabilidades. Chamaram os deputados de assasinos então provem suas palavras. Não se façam de vítimas feministas do psol. A câmara não é machista é realista. Assumam suas broncas.</t>
  </si>
  <si>
    <t>TEM QUE TIRAR ESSAS MULHERES DAI , NAO SERVEM PRA NADA, A NAO SER FICAR CRIANDO CONFUSAO, BARRAQUEIRAS DO PT PSOL PCDOB</t>
  </si>
  <si>
    <t>Tem que limpar o congresso destes lixos🤷🏻‍♂️🤷🏻‍♂️🤷🏻‍♂️🤷🏻‍♂️ e ainda tem uma índia trans, sou mais índio do que ela🤔agora a Samia Pepa fica pianinha😁😁😁</t>
  </si>
  <si>
    <t>É preciso moralizar. Essas mulheres não nos representam. Se acham as donas do pedaço e não o são.</t>
  </si>
  <si>
    <t>Deputadas &amp;quot;Barraqueiras&amp;quot;</t>
  </si>
  <si>
    <t>Essas esquerdalhas endemoniadas tem que sair daí e que vão morar na Korea do norte. Bem longe daqui. Sai satanás.</t>
  </si>
  <si>
    <t>Da pra levar sério essas deputadas não vi nenhuma delas defendendo jornalista globo a não vi nenhuma e era fã globo jornalista onde está a defesa da mulher lamentável ato machista violento feito por amiguinho ditador assasino de Lula e a sim a esquerda pode dar soco credo as mulheres merecem ser representadas por mulheres melhores e não militantes aliás já pensou se fosse uma delas tomado soco ...er pra essas deputadas estarem pedindo punição ao agressor da jornalista mais o propósito dele na câmara acho que é outro</t>
  </si>
  <si>
    <t>06 deputadas que trabalha contra a NAÇÃO!! Esquerdalhas CÂNCERES da PÁTRIA.</t>
  </si>
  <si>
    <t>Nojo dessas feministas asquerosas . Horrorosas 🤬👊👹👹👹</t>
  </si>
  <si>
    <t>Essas 6mulheres deveriam estar numa cocheira</t>
  </si>
  <si>
    <t>😂😂😂na hora AS FEMINISTAS chorando</t>
  </si>
  <si>
    <t>Essa mulher é narcisista....essa tal de Samia</t>
  </si>
  <si>
    <t>Parabéns em representar esta deputadas são muitas desrespeitosas e esta de parabéns 😅😅😅😅😅😅</t>
  </si>
  <si>
    <t>Essas mulheres só fazem vergonha. Se for pra votar nessas mulheres é melhor votar em homens. Não me representam.</t>
  </si>
  <si>
    <t>Essa doidas desvairadas não deveria nem estar aí tudo sem noção e sem ideia nenhuma</t>
  </si>
  <si>
    <t>Essas mulheres são uma vergonha que vergonha precisa fazer uma faxina</t>
  </si>
  <si>
    <t>Só tirar o DE de DEPUTADAS, que é oq essas pilantra são.</t>
  </si>
  <si>
    <t>Olha os partidos dessas desqualificadas, como pode pessoas votarem nessas coisas !!</t>
  </si>
  <si>
    <t>Gente, essas mulheres só fazem barraco e se vitimizam.</t>
  </si>
  <si>
    <t>Só deputadas 🐍🐍🐍💩💩💩</t>
  </si>
  <si>
    <t>Essas deputadas não tem respeito por ninguém!!</t>
  </si>
  <si>
    <t>Essas deputadas são a vergonha do congresso. Barraqueiras, sem moral. tem que ser cassadas. A câmara merece coisa melhor.</t>
  </si>
  <si>
    <t>Essa gente da esquerda toda, as mulheres então vixi, são muito ridículas, burras, imbecís, nem sabem o que falam...</t>
  </si>
  <si>
    <t>RIDÍCULO ESSAS MULHERES SE VITIMIZAR AFFFF O TEMPO ELAS SE VITIMIZAM .</t>
  </si>
  <si>
    <t>Seis barraqueiras</t>
  </si>
  <si>
    <t>523 anos????? O fato de ser mulher nunca foi carta branca e nem lei permissiva para esculhambação. Pra mim são barraqueiras imaturas que decoraram a lição do ativismo pra passar de ano, nada mais. Não são completas e causam vergonha. Não me representam. Acho excesso de feminismo e é covardia ficar se escondendo atrás disso.</t>
  </si>
  <si>
    <t>O stf tá em cima dos deputados e senadores homens, como são de partidos opositores, tudo bem. Querem igualdade, mentem e ofendem, paguem igualmente, o ‘feminismo’ NÃO É PARA PROTEGER A GAIOLA DAS LOUCAS! Essas BARRAQUEIRAS só querem holofotes, são subnitrato de pó de mer*@, não me representam! BOTA PRA TORAR 🧨🧨🧨</t>
  </si>
  <si>
    <t>Não representam as mulheres de bem, barraqueiras, tumultuam ,tudo é motivo de gritaria histérica, são descontroladas emocionalmente, a cassação é uma limpeza no Parlamento !!!</t>
  </si>
  <si>
    <t>São simplesmente barraqueiras😡</t>
  </si>
  <si>
    <t>EU numca vi umas mulheres tao nojenta e ridicula iguais essas COMUNISTA! A fala delas e de autoritarismo! Parece que vai bater! Deus me live dessas barraqueiras! FORA loucas!!!</t>
  </si>
  <si>
    <t>Cara estas mulheres são de mau caratê e está também Jandira fegare tem que ser também tem que cai no Conselho e ética também pois quem acusa tem que prova e ser não prova tem que ser casada ai não é casa de zona</t>
  </si>
  <si>
    <t>Essa Fegare, e uma velha que so fala fake news e gosta de ACUSAR. FORA loucas do PT</t>
  </si>
  <si>
    <t>Essas mulheres nao vale nada..so quer bagunca..mas emprega familiares de bandidos nao entendo como tem gente que tem coragem de votar nestas mulheres.</t>
  </si>
  <si>
    <t>Cambadas de idiotas de esquerda , só abrem a boca pra falar &amp;quot;M&amp;quot;&amp;#39;, só tem canhão juntas 😂😂😂</t>
  </si>
  <si>
    <t>Vou continuar sonhando com o dia que essa corja vitimistas serem rejeitados pela sociedade.&lt;br&gt;São igual pardais só barulho e sujeira.</t>
  </si>
  <si>
    <t>Na politica mulher é parlamentar,não é a sua casa o pau que em chico tambem è do grancisco.</t>
  </si>
  <si>
    <t>Só pela misericórdia elas podem chamar os colegas de assassinos e ficar por isso mesmo.Além de serem feias viu .</t>
  </si>
  <si>
    <t>A beleza passou muito longe dessas corjas malditas 😊</t>
  </si>
  <si>
    <t>Pena que foram só três né!!!Eu não sabia que por ser mulher elas podem pintar e bordar.Pra cima delas e pronto!!!!😂😂😂</t>
  </si>
  <si>
    <t>As 3 barangas do apocalipse 🤣....</t>
  </si>
  <si>
    <t>ESSA gente não vale nada mulherada nojenta</t>
  </si>
  <si>
    <t>ESSA mulherada pilantra picareta nessa Câmara dos deputados</t>
  </si>
  <si>
    <t>Quando Pedem O Direito de Ter Mais Vagas pata Mulheres Elas Nao Sabem Expor Os Que as Mulheres Guerreiras Do Dia A Dia Querem Para que Luutem Por Essas Guerreiras, Uma Cousa Que Poderiam Votar e Se O Salario de Deputados Federais Fosse 3.000 Teais sera que alguem Queria Ser Kkkkkkk Volta Mito, Nikolas Nosso Vice Presidente..</t>
  </si>
  <si>
    <t>Joga esses lixos humanos, no seu devido lixoes.</t>
  </si>
  <si>
    <t>06 mulheres que só sabem criar confusão e desacatar todo mundo! Merecem é cadeia.</t>
  </si>
  <si>
    <t>Essas mulheres são loucas</t>
  </si>
  <si>
    <t>Show de horror e analfabetismo.&lt;br&gt;Para se filiar a esses partidos é necessário ser horrível, cretina e nojenta?</t>
  </si>
  <si>
    <t>As bruxas</t>
  </si>
  <si>
    <t>São histéricas ! Não têm educação e não são discretas . Enfim , envergonham as mulheres normais !</t>
  </si>
  <si>
    <t>São uns LIXOS, esses parlamentares do PT e PSOL. &lt;br&gt;São PARLAMENTARES!!! Não importa se é homem ou mulher. Têm que arcar com as consequências dos seus atos.</t>
  </si>
  <si>
    <t>É impressão ou todas mulheres da esquerda são barangas ?? Será coincidência ou prá ser comunista tem q ser baranga?..🤔🤔</t>
  </si>
  <si>
    <t>Eu não sabia, que ser mulher dá direito a ser hipócritas!</t>
  </si>
  <si>
    <t>FERNANDA, BOCAO, E OUTRAS NAO DEFEBBDERAM AS. MULHERES AGREDIDAS.</t>
  </si>
  <si>
    <t>ESSA MULHER FERNANDA SE VIITIMIZA COMO MULHER. MMASS NAO SE LIMITA A TER RESPEITO DENTRO DO CONGRESSO. ELAS ABREM A BOCA IMUNDA CHAMANDO DIFAMANDO PESSOAS COMO ASSASSINOS.....ELAS TEM QUE SEREM CASSADAS. ELAS SAO.PARLAENTARES NAO APENAS MULHERES E NAO SE. COMPORTAM COMO TAL.</t>
  </si>
  <si>
    <t>Essas mulheres só fazem arruaças, barulho e baixarias. Como mulher fico constrangida com as falas,posturas e comportamento delas no plenário.Temos poucas representantes mulheres e ainda aparecem essas que se comportam de forma transloucadas. TEM QUE DAR UM PRESTA ATENÇÃO .</t>
  </si>
  <si>
    <t>Essas comunistas não fazem nem o que elas próprias pregam. Bando de esquerdalha doutrinada</t>
  </si>
  <si>
    <t>Só se fazem de vítimas.💩💩🤮🤮🤮🤮</t>
  </si>
  <si>
    <t>ESSAS MULHERES NAO TEM EDUCACAO GRITAM CALUNIAM PARECEM ESTAO NO GALINHEIRO, E UMA VERGONHA TRATA PESSOAS MAL BARRAQUEIRAS KKK😂😂😅PAU NELAS ELAS TEM CAIR. FORA NAO TEM MORAL !!-SE ACHAM??? BAIXA BOLA DESSA CAMBADAS FORA !!!</t>
  </si>
  <si>
    <t>Não é por ser mulher, e sim por fazerem cagadas.</t>
  </si>
  <si>
    <t>A maioria dos índios vivem sustentados com os impostos de quem trabalha. Para que precisam de tanta terra? Está aumentando o número de pessoas para serem alimentadas. Ninguém segura esse trem desgovernado.</t>
  </si>
  <si>
    <t>É por falar em Cultura tirem esses organizações criminosas evangélicas do meio dos índios preserve a linda Cultura de vocês</t>
  </si>
  <si>
    <t>Hahahahah.... hahahahah já é Carnaval...ou está na moda se fantasiar a baianada se fantasiar de índias da Galeria Page em São Paulo</t>
  </si>
  <si>
    <t>QUANTA IGNORÂNCIA.</t>
  </si>
  <si>
    <t>lixo</t>
  </si>
  <si>
    <t>Índio não trabalha não produs nada...&lt;br&gt;Pra que eles querem tanta terra...</t>
  </si>
  <si>
    <t>Todos canalhas narcisista.Tenho nojo do parlamento e de Brasília&lt;br&gt;Demarcação eterna!😢😢❤❤❤</t>
  </si>
  <si>
    <t>Kkkkkk. E só fazer O L. Que passar. O choro é livre. Como dizia uma lacradora da globo lixo...</t>
  </si>
  <si>
    <t>Isso aí é o quê? Perturbada, doente mental? Interna essa mulher, ela é doente. Como fala merda.</t>
  </si>
  <si>
    <t>A safadeza não tem fim, não existe justiça pra mulher no Brasil, aqui estuprador é cidadão de bens, uma esculhambação com o Direito esse abuso &lt;a href="http://www.youtube.com/results?search_query=%23tocomjuliene"&gt;#ToComJuliene&lt;/a&gt; &lt;a href="http://www.youtube.com/results?search_query=%23tocomicl"&gt;#ToComICL&lt;/a&gt; &lt;a href="http://www.youtube.com/results?search_query=%23liracovarde"&gt;#LiraCovarde&lt;/a&gt; &lt;a href="http://www.youtube.com/results?search_query=%23elasmerepresentam"&gt;#ElasMeRepresentam&lt;/a&gt; &lt;a href="http://www.youtube.com/results?search_query=%23respeitaelas"&gt;#RespeitaElas&lt;/a&gt;</t>
  </si>
  <si>
    <t>E as mulheres mães de família que foram presas injustamente pelo o Alexandre de Moraes, estas não merecem vista né sua hipoclita!</t>
  </si>
  <si>
    <t>Faltou colocar outra bruxa a que está falando, justiça tem que ser pra homens e mulheres.</t>
  </si>
  <si>
    <t>Ela não é progressista, votou ontem contra a reforma da previdência que irá tirar os impostos dos alimentos da cesta básica. Isso é ser progressista? Ferrando os mais pobres? Esquerda de araque,e não é a primeira vez que eles fazem isso não. Votaram na reforma do Bozo para os aposentados e os que vão se aposentar. Ela, um outro lá que esqueci da Sâmia Bonfim. &amp;quot;Traidores&amp;quot;!</t>
  </si>
  <si>
    <t>Tadinha da mimizenta! Se fosse mulher paraíba não seria tão chorona e babona! 😭</t>
  </si>
  <si>
    <t>De onde saiu a eroina defensora dos povos originário kkkkk !!! a teta tá gorda ganhando bem né! Defendendo seu emprego .</t>
  </si>
  <si>
    <t>Vejam o vitimismo, essa é a mulher de esquerda, fedorenta, com suba o cabeludo, podre por dentro e sem nenhuma gota de caráter.</t>
  </si>
  <si>
    <t>Kkkkkkkk, chamar deputados de assassinos e acusar pessoas sem nenhum embasamento e a cara da esquerda, e depois se fazer de vítimas.</t>
  </si>
  <si>
    <t>Vcs não me representam com essas atitudes agressivas e de ódio.</t>
  </si>
  <si>
    <t>Seis inúteis no parlamento, nada de mais....</t>
  </si>
  <si>
    <t>Quando é em cima de vcs, é misoginia, qdo é com os outros, justiça a caça as bruxas!!! Minha filha, o sol ☀️ que dá em Chico, bate em Francisco tá 😉!!! Hipócritas!</t>
  </si>
  <si>
    <t>TÃO PROVANDO DO PRÓPRIO VENENO LEI DE RETORNO IGUAL AO BUMERANG VAI E VOLTA MULHERES DO GRELO DURO</t>
  </si>
  <si>
    <t>E uma caça as bruxas mesmos😂😂😂😂😂😂 são o que são! Bruxas mesmo😅😅😅😅😅</t>
  </si>
  <si>
    <t>Achei bem interessante a hipocrisia dessa deputada que aponta o dedo aos colegas mais enfiaram a cabeça entre as pernas quando uma jornalista da Globo foi atacada por um segurança do ditador maduro e não foi só ele mais os seguranças do escondendo também feriram os reportes e até agora ninguém abriu o bico pra defender a jornalista cadê vocês. Suas covardes?</t>
  </si>
  <si>
    <t>Essaxdepyrada e doida foi só mulheres q firam caçadas na inquisição.</t>
  </si>
  <si>
    <t>Quem escolhe.o&lt;br&gt;Lado errado homem ou.mulher tem que ser tratado como tal...certas mulheres que defendem aborto...ditadores de terceiro mundo e escravagistas como a china..deveriam ter vergonha de dizerem que defendem direito das mulheres...falando em historia...procure saber como são tratadas as mulheres na China e países esquerdistas...sabe nada de história! Parabéns Arthur lira...</t>
  </si>
  <si>
    <t>Muito bem Arthur Lira, palhaçada dessas esquerdistas nojentas, igualdade para todos,para com essa palhaçada.</t>
  </si>
  <si>
    <t>PARABÉNS LIRA. ESSAS MULHERES FICAM QUERENDO TRATAMENTO ESPECIAL O TEMPO INTEIRO. QUEREM ACUSAR OS OUTROS DE ASSASSINOS E NÃO ARCAR COM AS CONSEQUÊNCIAS.</t>
  </si>
  <si>
    <t>Está mulher é uma vergonha para os gaúchos</t>
  </si>
  <si>
    <t>A não é igual a caça as bruxas quem dera fosse né&lt;br&gt;Político dos dois lados queimados em praça pública</t>
  </si>
  <si>
    <t>Sou mulher mas essas asquerosas não me representam</t>
  </si>
  <si>
    <t>A cara da descarada tudo é mulher negro gay pobre o raça de escrotos</t>
  </si>
  <si>
    <t>ANTA GORDA não é só uma cidade.😂😂😂😂</t>
  </si>
  <si>
    <t>Verdade. Caça as bruxas e taca fogo.</t>
  </si>
  <si>
    <t>Essa turma de deputadas dizer que é cassa as Bruxas? Não pode falar assim, muito triste😊</t>
  </si>
  <si>
    <t>Bruxas. Esse termo é o mais adequado para as seis mulheres em questão. Fico feliz porque as Fadas são preservadas.</t>
  </si>
  <si>
    <t>As feministas querem a extinção dos homens atacam de morte é não querem sefrer retaliação alguma . Vai pra merda</t>
  </si>
  <si>
    <t>Èta, lasqueira. Essa mulher é braba. KKKKKKKKKKKK</t>
  </si>
  <si>
    <t>A lei é igual para todos, a falta de decoro e o desrespeito é flagrante, quem olha o embate politico se vê que certas deputadas se manifestam muito agressivas, aos berros, trazendo assuntos desconexos com a discussão com a finalidade de enxovalhar publicamente seu adversário politico e isto é flagrante e agora querem se fragilizar com o gênero de serem mulheres.</t>
  </si>
  <si>
    <t>Cara,o que entrou de mulher ruim nessa política atual é algo surreal.</t>
  </si>
  <si>
    <t>PSOL e PT só lixo</t>
  </si>
  <si>
    <t>feminista dos infernos</t>
  </si>
  <si>
    <t>Bota pra quebrar.&lt;br&gt;Quebrar pedra. Abrir valeta. Limpar fossa. Carregar caminhão. Plantar batata. Esses machista merece</t>
  </si>
  <si>
    <t>Sai pra la comunista nojenta 😅</t>
  </si>
  <si>
    <t>Na verdade essas mulheres que tentam qualificar todos os homens como machistas não respeitam a ninguém ficam gritando chamando palavrões falando palavras de baixo calão aí quando se sente ofendido usa a palavra machista para desqualificar qualquer homem que discorde da sua opinião</t>
  </si>
  <si>
    <t>@helena cadê as deputadas cobrando do segurança do ditador maduro que agrediu uma mulher 🤔🤔🤔🤔🤔</t>
  </si>
  <si>
    <t>Quanta mediocridade, só pode ser esquerdista tentando esfumaçar .&lt;br&gt;Me engana que eu gosto!!!!!</t>
  </si>
  <si>
    <t>O PONTO CHAVE É O SEGUINTE: Muitas DEPUTADAS QUEREREM TUMULTUAR AS SESSÕES e TEM QUE TER PUNIÇÃO.&lt;br&gt;Não tem essa de ser MULHER aguentem as reações contra as ações abusivas que fazem..</t>
  </si>
  <si>
    <t>Verdade eu assisto, só pq säo mulheres se acham no direito de ofender, espezinhar os outros, daí qdo rebatem elas se colocam como vítimas, bem típico da esquerda! Só quem assiste vê a real!</t>
  </si>
  <si>
    <t>OUTRO DIA ASSISTI TAL CENA LAMENTÁVEL, DUAS DEPUTADAS ESCORRAÇANDO UM DEPUTADO da DIREITA QUE PASSOU ao LADO DAS DUAS DEPUTADAS.&lt;br&gt;TOTAL FALTA DE DECORO. CENA LAMENTÁVEL.</t>
  </si>
  <si>
    <t>PARABÉNS PRESIDENTE ARTHUR LIRA!! JUSTIÇA é PARA HOMENS e MULHERES. 🇧🇷🇧🇷🇧🇷🇧🇷🇧🇷🇧🇷🇧🇷🇧🇷🇧🇷🇧🇷🇧🇷🇧🇷🇧🇷🇧🇷🇧🇷🇧🇷🇧🇷🇧🇷🇧🇷🇧🇷</t>
  </si>
  <si>
    <t>A MAIORIA das MULHERES com cargos POLÍTICOS USAM e ABUSAM pelo fato de ser MULHER.&lt;br&gt;TEM QUE SER TRATADAS CONFORME OS ABUSOS QUE COMETEM.&lt;br&gt;( Os machistas não passarão) frase altamente FEMINISTA.</t>
  </si>
  <si>
    <t>Que coisa ridícula discutir política pelo sexo.Sou um ser humano e tenho um cérebro. Só sou mulher na cama e quando menstruo. Covardia e falta de competência. Por isso exploram tais recursos. Vamos discutir o que realmente interessa. Como fazer a grana</t>
  </si>
  <si>
    <t>Nunca foi progressista. Votou ontem contra a reforma da previdência que vai cair os impostos da cesta básica. Ela, Sâmia Bonfim e um que esqueci o nome. Traidores! Não é a primeira vez que fazem isso não. Votaram na previdência do Bozo para ferrar os trabalhadores e aposentados. Cara de pau essa falsa esquerda!</t>
  </si>
  <si>
    <t>@Patricia Leite e quando vcs progressistas querem ditar normas de como os pais tem que criar e educar seus folhos, isso não é entrar no pessoal? Existem pessoas, seres humanos e vcs dividem por gênero, cor, classe. So existem DOIS GÊNEROS, masculino e feminino.</t>
  </si>
  <si>
    <t>@Patricia Leite esquerda da maconha, prostituição, safadeza,desonestidade,lingua oficial dilmês,ensacar vento, feminismo é doença</t>
  </si>
  <si>
    <t>@Sebastião Gonçalves Nascimento a maconha estava no avião do tio, pastor, conservador...bela associação.</t>
  </si>
  <si>
    <t>Esquerda, maconhaa, maconha</t>
  </si>
  <si>
    <t>Esquerdistas acabaram com o país e as crianças, Anita prostituta</t>
  </si>
  <si>
    <t>​@ale jrESSAS PARLAMENTARES SEMPRE SE ESCONDEM ATRÁS DA CONDIÇÃO DE MULHER PARA FALAREM AS MAIORES BARBARIDADES E DEPOIS TEREM TRATAMENTO ESPECIAL.... ACUSAM O CARA DE ASSASSINO E QUEREM FICAR IMPUNES...</t>
  </si>
  <si>
    <t>@Patricia Leite é só olhar a maioria das sessões todas a senhorita Samia faz auê e não deixa nada ser debatido! Se essa é a visão democrática eu me envergonho dms</t>
  </si>
  <si>
    <t>não vi ninguém partindo pra cima do segurança do Nicolas maduro que agrediu a socos uma jornalista "MULHER".</t>
  </si>
  <si>
    <t>Não me representam, bando de inúteis!!!</t>
  </si>
  <si>
    <t>Gente não passou nem 5 segundos do vídeo e ela já mordeu a direita neo-liberal do congresso. Habla mais querida🙏🏽🙏🏽</t>
  </si>
  <si>
    <t>Está deputada é uma sem moral e sem escrúpulos.</t>
  </si>
  <si>
    <t>O lixo presente nesta nação está bem representados por este outro lixo.</t>
  </si>
  <si>
    <t>Essa deputada é uma vergonha</t>
  </si>
  <si>
    <t>Pense numa deputada DOUTRINADA? Essa Sâmia é o maior exemplo.. idiotizada ao extremo! Aff</t>
  </si>
  <si>
    <t>Lacrolândia 😂😂</t>
  </si>
  <si>
    <t>@Catarse esquerda e direita dois lados da republic@ m@c0nica da 0. Nú para desunir a humanidade. Ou vc está com bolchevismo jud@ 1co utópico de Lenin ou na mãos do capitalismo materialista sionista dos bancos. E quando o povo briga e s divide eles s divertem usando a engenharia $0cial e a p$iol0gia reserva p não s usar o pensamento e lógica, agindo apenas na emoção. Livro Protocolos dos $@bios d $iã0 d Gustavo Barroso me libertou, baseado em documentos e vasta bibliografia, livro considerado falso pela 1 instância d Justiça Suíça, na sequência anulado pela corte superior e sendo confirmado como vdd. Ref. Brasil Colônia d Banqueiros, e Maç0 nar@ Seit@ jud41ca d Gustavo B@rroso</t>
  </si>
  <si>
    <t>Num dianta sua narrativa não viu ? Sabemos MT bem QUEM é essa vadhy@ comunista .👹🔥☠️🇨🇳 13 e 65 são a extrema - esquerda destrutiva .</t>
  </si>
  <si>
    <t>essa mulher é maluka.</t>
  </si>
  <si>
    <t>Povo mas perigosos do Brasil tanta terra não pranta nada o Brasil desmoralizado</t>
  </si>
  <si>
    <t>Tbèm sou mulher mas nem por isto sou a favor do sadismo destas mulheres! Infelizmente em prol dos seus eleitores se utilizam de falas autoritárias prepotentes, colocando seus colegas em desvantagens por serem homens e não poder reagir da mesma forma! Vimos um verdadeiro ataque destas cinco mulheres derrespeitando seus oponentes de forma totalmente vulgar! 😅</t>
  </si>
  <si>
    <t>😂😂😂😂loucas barraqueiras estéricas isto mesmo que vcs são Samia resumiu tudo o que vcs são esqueceu de mencionar inúteis 🤔</t>
  </si>
  <si>
    <t>As DePUTAdas não podem devem ser cassadas.</t>
  </si>
  <si>
    <t>&lt;a href="https://www.youtube.com/watch?v=-7K3HZYgkwA&amp;amp;t=1m18s"&gt;1:18&lt;/a&gt; - &lt;a href="https://www.youtube.com/watch?v=-7K3HZYgkwA&amp;amp;t=1m21s"&gt;1:21&lt;/a&gt; a mulher mostra os seios. Estas mulheres pensam que estao na balada.</t>
  </si>
  <si>
    <t>Mulheres sem educacao</t>
  </si>
  <si>
    <t>O fato não é discussão acalorada mas a falta de respeito que essas deputadas se comportam , obstruindo a toda hora o andamento dos trabalhos é uma vergonha !!??</t>
  </si>
  <si>
    <t>Se elas tem este comportamento em um plenario, imagine em suas casas. O barraco pega fogo. Vergonhosa a attitude desta criaturas. Seja homem ou mulher continua sendo vergonhoso.</t>
  </si>
  <si>
    <t>a serão sim barraqueiras</t>
  </si>
  <si>
    <t>Nao mesmo, porque elas nao tem um pingo de educacao. No caso de um empresa ja estariam despedidas, mas no desgoverno quanto mais barraqueira melhor. Sqn</t>
  </si>
  <si>
    <t>@Getulio Soares não vão não essas 6 mulheres nunca Chega de mentiras acabou a mentira.</t>
  </si>
  <si>
    <t>Vão sim gênero é homem e mulher</t>
  </si>
  <si>
    <t>Mas precisam respeitar quem pensa diferente, são totalmente desrespeitosas não possuem nenhum controle emocional, agredindo com ofensas, tumultuando e tentando sempre ganhar com gritaria histérica !</t>
  </si>
  <si>
    <t>Seis mulherws, nao! Seis bagunceiras, desordeiras, indisciplinadas e defraudadoras da boa educação larlamentar, deputada da canisa amarela...</t>
  </si>
  <si>
    <t>Pq será que Todo esquerdista é estranho</t>
  </si>
  <si>
    <t>Taliria voce e filha de imigrantes</t>
  </si>
  <si>
    <t>Atacao a democrcia que ipocrisia dessas deputadas</t>
  </si>
  <si>
    <t>OLHA AI AS. FEMINISTA DO SUVACO CABELUDO</t>
  </si>
  <si>
    <t>OLHA AS QUE DEFENDEM O ABORTO. A MORTE DE CRIANÇA FEMININA&lt;br&gt;AI DEFENDE AS MULHERES</t>
  </si>
  <si>
    <t>&amp;quot;Quando se ataca mulheres se ataca a democria&amp;quot; 😂 que linda a retórica! E quando atacaram a senhora jornalista Delis Ortiz e ninguém da esquerda se pronunciou? Cadê? Deram um soco numa jornalista que estava cumprindo seu papel enquanto imprensa, e levou um soco! Uma mulher que fez mastectomia e ganhou um soco no seio e vocês hipócritas não falaram nada!!!!! Hipócritas! &lt;br&gt;Uma mulher, jornalista, senhora ganhou um soco ao tentar fazer a cobertura jornalística da visita de Maduro e vocês nada fizeram, nada falaram, nada comentaram! Parlamentares hipócritas! Criem vergonha na cara e deixem de ser hipócritas pelo fato do presidente de vocês apoiar o presidente da Venezuela! Deixem de factoides e falsas retóricas!</t>
  </si>
  <si>
    <t>se vitimizando escondendo atras das feministas</t>
  </si>
  <si>
    <t>ue não cassaram deputadas no cerá ai vcs nada falaram so pqe. eram do pl kkkk</t>
  </si>
  <si>
    <t>so ratazanas nesse puxadinho do pt</t>
  </si>
  <si>
    <t>acham que podem falar que querem sem censura so pqe. e mulher para com esse mimim vcs são muita mal educadas e terão que pagar sim para respeitar mais um pouco</t>
  </si>
  <si>
    <t>Agora fazem barraco tumultuado sempre as comissões e agora que sofrem as consequências alegam mimimi</t>
  </si>
  <si>
    <t>SO TRIBUFUS, E PRA MIM ESSA NAO E INDIA</t>
  </si>
  <si>
    <t>India de iphone</t>
  </si>
  <si>
    <t>A Índia fuma maconha estragada e vem cagar regra 😂🤣😂</t>
  </si>
  <si>
    <t>NUNCA MAIS VOTAREI EM MULHER. SÓ VERGONHA, MUITA VERGONHA DESSAS PARLAMENTARES. POBRE BRASIL</t>
  </si>
  <si>
    <t>Engraçado que quando há qualquer consequência das ações dessas esquerdistas, logo é taxado de perseguição contra muié mimimi. Não adoram falar e fazer um monte de abobrinha? Então assumam as consequências, suas tranqueiras.</t>
  </si>
  <si>
    <t>essas deputadas tem mais que ser caçadas.</t>
  </si>
  <si>
    <t>Vão procurar trabalho bando de desocupados aquele que não trabalha que também não coma essa é a lei de Deus pra que que índios quer tantas terras pra vender madeira e se comunar com essas ONGs bandidas</t>
  </si>
  <si>
    <t>Sou o cara que mais gosta de índios, no mundo, mas sou visceralmente contra MAIS TERRAS PRA INDÍGENAS. Aproximadamente 14% do território brasileiro é dos &amp;quot;povos originarios&amp;quot;, e eles não são numerosos e produtivos. Um índio, que não tenha aprendido com &amp;quot;os brancos&amp;quot;, não consegue produzir sua alimentação em 10 hectares, então pra que tanta terra? Todas lideranças indígenas vestem, moram, comem, vestuda m, e curtem a vida como &amp;quot;os invasores&amp;quot;, inclusive têm casas na cidade.</t>
  </si>
  <si>
    <t>ESSES INÚTEIS IMBECIS COMUNISTAS DA ESQUERDA MALDITA DO PT E CRIME ORGANIZADO NO BRASIL INSTALADO EM BRASÍLIA EM BRASÍLIA EM 23 QUEREM ACABAR COM AGRONEGÓCIO BRASILEIRO</t>
  </si>
  <si>
    <t>Chega de demarcações de terras pelo Brasil afora, os supostos índios não precisam vastas terras, precisam é querer trabalhar e produzir e não ser sustentáveis pela Funai , ONGs. A Funai está cadastrando milhares de falsos índios pelo Brasil afora tentando aumentar as áreas de demarcações fraudulentas por antropólogos com laudos falsos e nada éticos. Que nossos representantes votem a favor da PL 490 e devolvam ao Brasil o direito de propriedade privada e a SEGURANÇA JURÍDICA. 👊🇧🇷🇧🇷⚖&lt;br&gt;Somos a favor da PL 490/07, do Marco Temporal SIM contra falsas demarcações de terras, vamos cobrar nossos representantes parlamentares para que votem com os produtores rurais e a favor da segurança jurídica e a favor do direito de propriedade privada.&lt;br&gt;A farra da antropologia oportunista Critérios frouxos para a delimitação de reservas indígenas ajudam a engordar as contas de organizações não governamentais e diminuem ainda mais o território destinado aos brasileiros que querem produzir. Invasão é crime, chega de demarcação fraudulentas. &lt;br&gt;Se não houver Marco Temporal, não há Segurança jurídica pra ninguém. Não é a segurança jurídica do produtor, agricultor. É a segurança jurídica do emprego, da produção de alimentos, das exportações, dos tributos, dos impostos que essa atividade econômica gera para o Brasil. &lt;br&gt;Muita terra para poucos índios. &lt;br&gt;@senadofederal @camaradeputados @fpagro @zetrovaodeputado @pedrolupion @deputadopezenti @domingossavio &lt;br&gt;&lt;a href="http://www.youtube.com/results?search_query=%23pl490sim"&gt;#PL490Sim&lt;/a&gt;&lt;br&gt;&lt;a href="http://www.youtube.com/results?search_query=%23marcotemporalsim"&gt;#MarcoTemporalSIM&lt;/a&gt; &lt;br&gt;&lt;a href="http://www.youtube.com/results?search_query=%23invas%C3%A3o%C3%A9crime"&gt;#Invasãoécrime&lt;/a&gt;&lt;br&gt;&lt;a href="http://www.youtube.com/results?search_query=%23reintegra%C3%A7%C3%A3odeposse"&gt;#ReintegraçãodePosse&lt;/a&gt;&lt;br&gt;&lt;a href="http://www.youtube.com/results?search_query=%23seguran%C3%A7ajur%C3%ADdica"&gt;#Segurançajurídica&lt;/a&gt;&lt;br&gt;&lt;a href="http://www.youtube.com/results?search_query=%23demarca%C3%A7%C3%A3on%C3%A3o"&gt;#DemarcaçãoNÃO&lt;/a&gt;&lt;br&gt;&lt;a href="http://www.youtube.com/results?search_query=%23chegademst"&gt;#ChegadeMST&lt;/a&gt;</t>
  </si>
  <si>
    <t>PQUE ESSA TURM DE VALENTES NAO ENFRENTA OS GUARIMPEIROS MAS NAO DESFILAM COM OURO FAZEM FILHO A VONTADE E A IMPRENSA NAO FALA FIM DOS TEMPOS</t>
  </si>
  <si>
    <t>Os indigenas tem que ser integrados a sociedade, e não segregados, os indigenas precisam produzir, estudar, trabalhar. No meu estado eu vejo a realidade dos indígenas, a grande maioria vive na pobreza, são usados como massa de manobra por ongs e partidos de esquerda. Tem que haver politicas que realmente os ajude a se desenvolver, eles não são animais que vc demarca uma reserva e os deixa lá jogados. São brasileiros que precisam ser integrados a sociedade para que tenham qualidade de vida.</t>
  </si>
  <si>
    <t>Índio ja tem muita terra, eles plantam o que? Eles já tem bolsa família? Eles já vivem bem a vida normal do povão? Meu ponto de vista não tem nada que dar + terras ao índio.</t>
  </si>
  <si>
    <t>Lira está certo tirar dos índios e dar para os ruralista Será a coisa mais linda aquelas terras invadidas e griladas pelos fazendeiros empresários serem todas arrendadas para plantar eucaliptos e detonar os indios e as terras produtivas Parabéns aos deputados pelo avanço ao bem puplico kkkkkkkkkkkkkkkkkkkkkkkk ho Glória</t>
  </si>
  <si>
    <t>Só as tranqueiras comunistas.</t>
  </si>
  <si>
    <t>Mulheres patética</t>
  </si>
  <si>
    <t>Tudo vagaba barraqueiras kkk</t>
  </si>
  <si>
    <t>Pt, psol, essas mulheres gostam de acusar, ofender, pra depois se fazerem de vitimas ! Respeitem para serem respeitadas !</t>
  </si>
  <si>
    <t>Já estava na hora e uma vergonha esse pt PSOL com essa loucas</t>
  </si>
  <si>
    <t>Esquerdalha é poderosa! Quero ver chamarem políticos de ladr4o agora! Aprovaram a lei que incrimina quem disser algo contra políticos e pessoas diretamente ligadas a eles. Famílias e puxadinho. Toma direit4 frouxa. São mal organizados, desorientados... Não fazem ideia de como lidar com a esquerd4. O resultado está aí: chumb0 grosso🤫🤦</t>
  </si>
  <si>
    <t>🙏👏👏👏👏👏CASSEM ÉSSAS CHINELONAS QUE FAZEM CHICANA PENSANDO QUE O CONGRESSO</t>
  </si>
  <si>
    <t>Cada tribufu🤣🤣🤣</t>
  </si>
  <si>
    <t>Logo se VITIMIZAM...Tudo é machismo... - E assim são TODOS os petistas: DESCARADOS, DESRESPEITOSOS, SEM-VERGONHAS, OMISSOS, DISSIMULADOS, APROVEITADORES DO ANONIMATO, CORRUPTOS, LADRÕES, ASSALTANTES DO DINHEIRO PÚBLICO, ASSALTANTES DE REPUTAÇÕES, BANDIDOS DA PIOR ESPÉCIE, ETC., ETC., ETC.... - Isso aí prova que o ESQUERDOPATA, ESQUERDISTA, COMUNISTA, etc... É em sua essência, DÉBIL MENTAL!!! Como já havia dito antes: “” Se você for comunista depois dos 23, ou você não tem cérebro, ou você não tem caráter!” &lt;br&gt;- Estado MINAS GERAIS, acorde por favor!!! NUNCA MAIS VOTEM nesse Rodrigo Pacheco!!! NUNCA MAIS VOTEM nesse Rodrigo Pacheco!!! NUNCA MAIS VOTEM nesse Rodrigo Pacheco!!! NUNCA MAIS VOTEM nesse Rodrigo Pacheco!!! NUNCA MAIS VOTEM nesse Rodrigo Pacheco!!! ELE É O CULPADO PELO O QUE O BRASIL ESTÁ PASSANDO... UM CAOS!!! &lt;br&gt;- O &amp;quot;SISTEMA&amp;quot; reconduziu esse LADRÃO à presidência... Para SALVAR O NOSSO BRASIL, TEMOS que ELEGER MAIS Deputados e Senadores ALINHADOS com o Presidente Bolsonaro e com os Deputados e Senadores que ele ajudou a eleger..</t>
  </si>
  <si>
    <t>É para inglês ver. Nada acontecerá contra essas badeneiras barraqueiras.</t>
  </si>
  <si>
    <t>Essas deputadas quando abrem a boca no parlamento parece que estão na feira da farinha , pisa na ética com uma autoridade hipócrita que me embrulha o estômago.</t>
  </si>
  <si>
    <t>As descontroladas.Vão se tratar loucas.</t>
  </si>
  <si>
    <t>Essa são uma pragas</t>
  </si>
  <si>
    <t>Esquerdalha é uma comédia</t>
  </si>
  <si>
    <t>Só mulher feia representa a esquerda 😂</t>
  </si>
  <si>
    <t>Mulheres de curtiço,barraqueiras.Ganham dinheiro em cima dos trouxas pobres do mst.</t>
  </si>
  <si>
    <t>CASASSÃO jA PRA ESSAS&lt;br&gt;ESQUERDISTA 👹👺👹👹</t>
  </si>
  <si>
    <t>Elas mulheres envergonham as demais mulheres que trabalham no Brasil</t>
  </si>
  <si>
    <t>Esses caras de Bundas,as pessoas precisam escolher melhor em quem vota ta sempre si fazendo de vítima tomar vergonha na cara coitadinhas🤮🤮🤮🤮</t>
  </si>
  <si>
    <t>É querem obrigar as pessoas a fazer o elas querem colocar mulheres pra defender a mulher mais não tá ideologia só isso que tá defendendo</t>
  </si>
  <si>
    <t>Violência é o que essas desqualificadas fazem.</t>
  </si>
  <si>
    <t>Essa bancada feminina é uma vergonha para as mulheres.</t>
  </si>
  <si>
    <t>Querem igualdade de gênero mas não aceitam serem punidas por quebra de decoro como qualquer um seria? Feministas ou arrivistas?</t>
  </si>
  <si>
    <t>Esse tipo de mulher só desmoraliza a ação das mulheres na política. Foi o mesmo com a Dilma, a senhora só envergonhou as mulheres. Mulher competente e com cérebro para que fogem da política e infelizmente só sobram figuras como essas. Deplorável</t>
  </si>
  <si>
    <t>As pilantras comunistas mimizentas só dão chilique quando são contrariados seus interesses. Quando uma mulher de direita é atingida, elas ficam bem caladinhas. Fora esquerdalha corruPTa.</t>
  </si>
  <si>
    <t>Por que ter deputados se não podem nem se manifesta? Cadê a defesa das mulheres? Pra apoiar essas mulheres?</t>
  </si>
  <si>
    <t>Bando de hipócritas. Dá nojo assistir a CPI com essas lacraias. Não dão sossego. São insuportáveis 🤮🤮🤮🤮</t>
  </si>
  <si>
    <t>Quando vejo as mulheres do PT e do PSOL, me leva à acreditar que exista o inferno aqui na terra! Mas pensa numas mulheres feias do capeta!!!</t>
  </si>
  <si>
    <t>Bando de hipócritas essas feministas viu,.</t>
  </si>
  <si>
    <t>6 dePUT@das boazinhas e mutcho injustiçadas !!! Só moça decente de família ,tipo Sâmia CUmunista 🤷..</t>
  </si>
  <si>
    <t>Fora vocês não merece essa vaga para representar nós mulheres</t>
  </si>
  <si>
    <t>Feministas lacradoras.</t>
  </si>
  <si>
    <t>Deus nos livre dessas mulheres.</t>
  </si>
  <si>
    <t>Essas deputadas da ESQUERDA, só sabem apelar pra esses lados de gênero. Essa Samia só fala 🤮🤮🤮💩💩💩💩, COMO o PRESIDIÁRIO...</t>
  </si>
  <si>
    <t>Essas deputadas insuportáveis merecem isso mesmo, pq são cheias de mimimi e gostam de se vitimizar demais. Aguentem chatinhas! Kkkkk</t>
  </si>
  <si>
    <t>As nojentas futebol clube sem sorriso no rosto não tem preço. 😂😂😂</t>
  </si>
  <si>
    <t>Eita mulherezinhas mais ridículas deveria estar era lavando as fraldas dos filhos. Ridículas</t>
  </si>
  <si>
    <t>Isso aí é a bancada feministas nada de feminina isso aí não representa as mulheres do Brasil cambada de ipocritas esse discurso da esquerda não cola mais grande parte da população ja acordou</t>
  </si>
  <si>
    <t>O mulherada feia estás 6 deputadas crendeuspadre E isso só piora a imagem desta casa dos horrores &lt;br&gt;O Brasil não merece isso</t>
  </si>
  <si>
    <t>Coitadinhas! Se fazendo de vítimas.</t>
  </si>
  <si>
    <t>Vtc, contra a esquerda nao pode 🤔 tem que fuder com essas vagabundas mesmo</t>
  </si>
  <si>
    <t>Deputadas Mal “Amadas”, pra não dizer outra coisa. Porém o governo que elas apoiam é misógino e machista. Aliás quem em sã consciência vai querer se deitar com dragões vermelhos?!</t>
  </si>
  <si>
    <t>O partido dessas imundas, cassaram os deputados de todo PL do Ceará....agora estão magoadinhas??</t>
  </si>
  <si>
    <t>Aaai...só pq somos mulheres...misóginos...machista....mulherfobia...</t>
  </si>
  <si>
    <t>Essas porcarias de deputadas esquerdista são mesmo umas merdas 🤬🤬🤬🤬🤮🤮🤮🤮</t>
  </si>
  <si>
    <t>Vocês do psol do pt sao mau exemplo de mulheres na política só sabem lacra destruir reputações não tem decoro parlamentar me sinto envergonhada com deputadas igual a vocês</t>
  </si>
  <si>
    <t>Esse povo e uma vergonha essas mulheres</t>
  </si>
  <si>
    <t>Nojo dessas lacradoras comunistas!!!🤮💩🤮</t>
  </si>
  <si>
    <t>SAMIA JÁ COMEU 15 BIG MAC</t>
  </si>
  <si>
    <t>Essas mulheres não me representa</t>
  </si>
  <si>
    <t>QUEM ACOMPANHA AS REUNIÕES SABE QUE TODAS ATÉ AGORA, TEVE ESSAS DUAS EM INTERFERINDO E ATRAPALHANDO DEPOIMENTOS DOS COLEGAS. NÃO TEVE UMA SESSÃO QUE A SAMIA E A OUTRA QUE NEM SEI O NOME, INTERFERIU E COM ESCÂNDALO, E QUER USAR A FEMINIDADE COMO ESCUDO?!...KKK. MESMA COISA DE FALAR &amp;quot; OLHA EU SOU MULHER E NÃO PRECISO DE PAGAR PASSAGEM DE AVIÃO&amp;quot;...KKKKKK</t>
  </si>
  <si>
    <t>ELES MERECEM É SER CASSSDAS , SÃO BANDO DO MAL, FAZ MUVUCA AGORA FAZEM DE VÍTIMAS.</t>
  </si>
  <si>
    <t>Quando o Lula mandou prender 1.400 pessoas as deputadas aplaudiram. A lei da semeadura.</t>
  </si>
  <si>
    <t>Contra bilionários, Sâmia Bomfim gastou R$ 400 mil dos cofres públicos em 2022&lt;br&gt;&lt;br&gt;Mais de R$ 100 mil se referem à cota parlamentar, enquanto R$ 330 mil são relacionados à verba de gabinete&lt;br&gt;&lt;br&gt;😊😊😊😊😊😊😊😊😊</t>
  </si>
  <si>
    <t>Se eu não me engano, Nicolas ferreira lutou pelos direitos das mulheres no esporte.</t>
  </si>
  <si>
    <t>Mano o Arthur Lira bate na mulher... Imagina se com as deputadas vai ser diferente.</t>
  </si>
  <si>
    <t>Esse lixo de psol deveria ser extinto. Essas figuras são asquerosas🤮.</t>
  </si>
  <si>
    <t>Ê povo bobo não para com tanta bobage</t>
  </si>
  <si>
    <t>Esta deputada é uma desclassificada!🤮</t>
  </si>
  <si>
    <t>Bota essa Sâmia pra fora da política, essa mulher não serve pra representar os eleitores, é uma pessoa barraqueira e errada. Fora estrupicio, para de comer o dinheiro de nós eleitores de graça. Estou com o Lira nesse caso 👍</t>
  </si>
  <si>
    <t>mulherzinha rasteira fileira se acha a última bolacha do pacote</t>
  </si>
  <si>
    <t>E quem não odeia essa mulher? Este partido, pessoa que não é a favor da família tradicional, só a dela</t>
  </si>
  <si>
    <t>Qual político presta no Brasil atualmente? Sem generalizar quse tudo lixo.</t>
  </si>
  <si>
    <t>Quem gosta dessa idiota comunistas .</t>
  </si>
  <si>
    <t>Se focem três homens caro jornalista e mulheres de direita seria tudo normal, para com essa besteira de jogar um contra os outro, essa deputada e chata pra caramba</t>
  </si>
  <si>
    <t>Porque ELES SE CHAMA SAMIA DO MAIFIM.</t>
  </si>
  <si>
    <t>Se as deputadas não passarem por isso elas tem que fazer uma política diferente sem gritaria e narrativas o povo não é mais bobo</t>
  </si>
  <si>
    <t>Fazer punição.pra ele vocês fizeram na frente deles é eles.nao. gostam&lt;br&gt; De mulher</t>
  </si>
  <si>
    <t>Para quem é COMUNISTA, TERRORISTA, ela é realmente boa, mas no Brasil, vivemos, ou venderia viver UMA DEMOCRACIA, O que ela faz pela democracia?????? ACORDA, ESTUDA, LÊ NOTICIAS VERDADEIRAS, esquece a GLOBOLIXO que só mente</t>
  </si>
  <si>
    <t>Samia comprou uma fazenda em Paranapanema em dois ano porque não faz boa ação social &lt;br&gt;De prós sem terras que ela tanto defende ???</t>
  </si>
  <si>
    <t>Essa sujeita crítica um parlamentar por usar uma peruca, alegando que isso se trata de transfobia, mas ao mesmo tempo acha normal chamar alguém de genocida ... Mulher maluca, depois finge que não sabe o porquê de ser pessoa nom grata ... E tudo pra ela é por causa de gênero(sendo que o gênero dela e de todos os que estavam no local, é o gênero humano)....?</t>
  </si>
  <si>
    <t>Samia vai catar coquinhokkkk</t>
  </si>
  <si>
    <t>Coitadinha agora é inocente a mst, chicngar ,chamar os outros de ladrão e fácil ne samea ,qd vhega em voces ,vices sao vitimas mal educadas ,sem educacao</t>
  </si>
  <si>
    <t>Samia ests precisando fazer um regime.</t>
  </si>
  <si>
    <t>Samia cara de pizza de mussarela</t>
  </si>
  <si>
    <t>Ata, uma mediocre metida a feminista, sqn, é simplesmente uma melitante petista. &lt;a href="http://www.youtube.com/results?search_query=%23samiamediocre"&gt;#SamiaMediocre&lt;/a&gt;</t>
  </si>
  <si>
    <t>ESTA SAMIA É MUITO FULEIRA SIMPLES</t>
  </si>
  <si>
    <t>Tá certo Artur Lira, coloca essas deputadas, para vazarem da Câmara Federal...</t>
  </si>
  <si>
    <t>Mulher insuportável Esta tal de Samis Bonfim</t>
  </si>
  <si>
    <t>Não é só o lyra q odeia essa agitadora essa deputada é um pé no saco tem mta gente q não suporta essa má caráter, comunista</t>
  </si>
  <si>
    <t>NÃO A ESTA DEPUTADA QUE FEZ PARTE DOS BLACK DE SÃO PAULO!!!!!!</t>
  </si>
  <si>
    <t>Esquerdalhas!!!</t>
  </si>
  <si>
    <t>Quem é vc deputada para chegar aos pés do Nikolas Ferreira...</t>
  </si>
  <si>
    <t>As BARRAQUEIRAS do PSOL e os Esquerdopatas. Sempre se faz de vítimas principalmente essa churrasqueira mal educada sem moral, sem conduta</t>
  </si>
  <si>
    <t>Odeia porque ela é uma idiota.</t>
  </si>
  <si>
    <t>Essa mulher gosta muito mentir.</t>
  </si>
  <si>
    <t>Como alguém vota nessa samia , q so semea descordia</t>
  </si>
  <si>
    <t>Essa pote fica só faz de vítima da ter vontade de vomitar tanta maldade dessa daí que só que aparecer</t>
  </si>
  <si>
    <t>tem que ser caçada mesmo...parar de tumultuar as sessões que é o praxe delas ficar berrando...mal educadas ...isso independe de ser mulher ou homem eja a Laura carneiro como age, ate mesmo jandira fegali, ainda por cima é a favor do aborto e liberação de drogas....entre outras coisas que não beneficiam a população...</t>
  </si>
  <si>
    <t>Sempre tem uma primeira vez.Gostaria de ver uma posocao menos escandalosa das mulhetes&lt;br&gt;.Agora vc se posiciona menos.escandalosa.Talvez.sirva dr locao para vc e muitos qie gost d😮r tumultuar.Roupa sija se lava casa.Aprimore suas atitudrs para que possamos cpnsiderar nossos votos em mulheres.</t>
  </si>
  <si>
    <t>Concordo que essa deputada seja cassada.</t>
  </si>
  <si>
    <t>Deputada do PSOL tabajara</t>
  </si>
  <si>
    <t>Odeia ela por ser chata ela só presta pra brigar mulher assim é um regaço ao nosso Brasil 🇧🇷🇧🇷🇧🇷🇧🇷🇧🇷 Nicolas não fez nada de errado é um bom Deputado</t>
  </si>
  <si>
    <t>Mas uma covarde mentirosa</t>
  </si>
  <si>
    <t>Realmente esses petistas são todos iguais, deturpam tudo de acordo com o que eles querem que seja, do jeito deles. Essa aí é um lixo, como todos eles. Vergonha que é bom, não existe. Cara de pau.</t>
  </si>
  <si>
    <t>Vocês do PT agridem as pessoas xingam ofendem e depois querem se fazer de vítimas ...são pessoas agressivas que não sabem dialogar. Tudo tem que ser do seu jeito e não é assim...não se façam de Santa p q nao são..quem assiste as sessões pela TV acham ridículo o comportamento de vocês Ptistas que destilam ódio por todos os poros..vergonha desse partido das trevas</t>
  </si>
  <si>
    <t>Porque é insuportável essa esquerdalha</t>
  </si>
  <si>
    <t>Tomara que cassem essas seis deputadas,pois elas não tem a minima condiçao de estar no parlamento,e nem respeitam ninguem,vivem de lacração e se acham donas da verdade!</t>
  </si>
  <si>
    <t>Tadinha da papa hambúrguer esquecerdista defensora de bandido.Sonsa arrogante demais e muito mal educada também</t>
  </si>
  <si>
    <t>VC É MAL EDUCADA IGUAL AO SEU NAMORIDO</t>
  </si>
  <si>
    <t>ESSA MOÇA É UM ATRASO PARA O BRASIL!</t>
  </si>
  <si>
    <t>Mo muljet limpa. Mulher com che3it9.fe priwuoto tem que ir para o lixo</t>
  </si>
  <si>
    <t>Mentirosa</t>
  </si>
  <si>
    <t>FORA QUADRILHA PT LULA NA CADEIA&lt;br&gt;VC VAI SER CASADA PODE TER CERTEZA COMESA ARRUMAR A MALA LIXO NÃOP SERVE PARA NADA</t>
  </si>
  <si>
    <t>Samia vc parece um cabelo encravado.</t>
  </si>
  <si>
    <t>Vai ser cassada em todos os sentidos porque é corrupta ,ladra, bandida, mentirosa,safada, criminosa e usa seu povo com vagabundagem vagabundagem v</t>
  </si>
  <si>
    <t>Inútil vc querida... &lt;a href="http://www.youtube.com/results?search_query=%23fora"&gt;#fora&lt;/a&gt; samia</t>
  </si>
  <si>
    <t>cê é um lixo, so quem te conhece sabe disso, você envergonha a classe feminina</t>
  </si>
  <si>
    <t>Engraçado que essa mulher como deputada não faz nada além de vota contra projetos que seria bom para o Brasil só faz projeto bosta e só entra no site e ver quantos projetos de lei foi aprovado em nome dela vc e uma lesma e a mesma coisa vc só tá aí por que perto de eleição vc emcorpora a Boa moça dos direitos humanos defensora dos movimentos lgbt do MST aí tem trouxa que vota em vc só por isso pois fazer algo pra mudar vida de todos brasileiro vc não faz porra nenhuma</t>
  </si>
  <si>
    <t>Você pior deputada que já ouve</t>
  </si>
  <si>
    <t>já passou da hora dessa deputada sair de sena choraaaaaa</t>
  </si>
  <si>
    <t>Parece o Meme do Pato Doanld. &lt;br&gt;Nikolas de peruca&lt;br&gt;Lira dormindo&lt;br&gt;Parlamentares apoiam movimento golpista&lt;br&gt;Lira dormindo&lt;br&gt;Vamos cassar a Samia e mais 5 deputadas&lt;br&gt;Lira acordou!!!&lt;br&gt;Curioso né?</t>
  </si>
  <si>
    <t>Esquerdopatas 🤦🏼🤢🤮🤮🤮🤮🤮🤮</t>
  </si>
  <si>
    <t>Vcs são uma corja de esquerdalhas safadas.</t>
  </si>
  <si>
    <t>todas as dePUTAdas que essa coisa citou, meressem é peia...</t>
  </si>
  <si>
    <t>Samia você vai cair e sua luta não presta. &lt;a href="http://www.youtube.com/results?search_query=%23luladrao"&gt;#luladrao&lt;/a&gt;, &lt;a href="http://www.youtube.com/results?search_query=%23luladescondenado"&gt;#luladescondenado&lt;/a&gt;, &lt;a href="http://www.youtube.com/results?search_query=%23lulacorrupto"&gt;#lulacorrupto&lt;/a&gt; e não se escreve corrupto sem PT.</t>
  </si>
  <si>
    <t>Lol esta para mentir e muito boa mesmo so sabe fazer isso. O motivo e as acusações que vcs Foseram sem As provas acusar e facil agota provar e outra coisa. Como e que ainda a quem vote Neste Lixo . Bem deve de ser normal para um pais que ja teve a Dilma como Presidente😂😂😂</t>
  </si>
  <si>
    <t>É pouco pra ti sua falsa mentirosa!</t>
  </si>
  <si>
    <t>Siga firme dePUTAda Sâmia Burguer King, querem cassar o mandato da senhora só pq é uma parlamentar inútil e cara aos contribuintes, continue pesando muito nos cofres públicos e na balança!</t>
  </si>
  <si>
    <t>Só vocês podem pedir cassação da direita? Aguenta ai filhota</t>
  </si>
  <si>
    <t>Demorou, vocês só fazem arruaça, são inúteis na totalidade.</t>
  </si>
  <si>
    <t>samia x burger</t>
  </si>
  <si>
    <t>Está mulher vive no capitalismo com iPhone 14 e é uma Comunistinha caviar.</t>
  </si>
  <si>
    <t>Ué ! Votar não é democracia? Em Samia? Não é isso que vcs pregam? Democracia! Respeite a votação!&lt;br&gt;&lt;br&gt;Enfim o amor não venceu?&lt;br&gt;❤❤❤❤❤❤❤❤❤</t>
  </si>
  <si>
    <t>Mulherzinha xarope. Vá lá jantar com o Maduro.</t>
  </si>
  <si>
    <t>Olha ela de novo falando baboseira 😂😂😂😂😂😂, será que ela não sabe que od índios são usados pelo esquerda, é por isso que o Lula tá desesperado, o samia o Lula não ganhou não kirida, pra apelar pra Alexandre de Moraes?? Vocês estão todos perdidos e não sabe mais o que dizer.</t>
  </si>
  <si>
    <t>o que envergonha o brasil é vc samia e toda sua tropa de corruptos. se vc não for, pelo menos os apoia</t>
  </si>
  <si>
    <t>Toma sua nojenta kkkķkk perdeu cambada kkkkkkk</t>
  </si>
  <si>
    <t>deveria ser presa e perder o mandato 👍 sem expressão nenhuma e desqualificada 🤡 só baixaria e imoralidade 🤥🤡👎</t>
  </si>
  <si>
    <t>Samia falando de bolsonarista é basicamente a merda falando da bosta</t>
  </si>
  <si>
    <t>A cassação ainda é pouco para essas histéricas barraqueiras!👏👏👏👏</t>
  </si>
  <si>
    <t>Mulher só faz barraco mesmo</t>
  </si>
  <si>
    <t>Vc não me representa!!! A senhora é uma vergonha para nós mulheres.!</t>
  </si>
  <si>
    <t>Essa é mulher é um atraso.</t>
  </si>
  <si>
    <t>Quem levou os esquerdalhas ao conselho de ética foi a falta de respeito e a falta de educação dessas políticas. Esquerda não representa o Brasil e o povo brasileiro</t>
  </si>
  <si>
    <t>Escutar essa deputada falando e escutar merda. Só de saber que isso aí defende PT Lula, isso não vale nada</t>
  </si>
  <si>
    <t>QUE MULHER FULEIRA</t>
  </si>
  <si>
    <t>Não vai dar em nada. Medo das mulheres. Você e outras vão continuar aí. Ninguém vai derrubar vocês</t>
  </si>
  <si>
    <t>Égua da mulher!❤</t>
  </si>
  <si>
    <t>eh deputada vc ta e no meio de lobistas que atrazam o pais.</t>
  </si>
  <si>
    <t>Hahahahsah esquerdalha sempre c c* na mao !</t>
  </si>
  <si>
    <t>Gente, pelo amor a vossas famílias, párem de discutir ideologias, façam pelo BRASIL. Pelo BRASIL. Chega!!&lt;br&gt;É só briga, gritos, ninguém quer ouvir esses blá blá blá, horror, a família de todos ahi estão maravilhosamente bem as custas dos pagadores de impostos que é o povo que está lascado.&lt;br&gt;Alegam machismo, feminismo, mínimi, ninguém quer saber disso, briguem na rua e ahi, discutam assuntos pelo bem estar do povo que os elegeu.</t>
  </si>
  <si>
    <t>Kkkkkkkkkkk&lt;br&gt;Será porque esquerdalha não quer que convoquem Gdias, e outros...&lt;br&gt;Que vergonha Sâmia, deixa vitimismo , seu discurso envergonhada muitas mulheres, estou dizendo, muitas, não todas...</t>
  </si>
  <si>
    <t>É o time das barraqueiras 🤦🏻</t>
  </si>
  <si>
    <t>Ms o mas engraçado que essas deputadas falam tanta bobagem chingam aí qd chega a esse ponto ficam apavorada porque será? Sou brasileiro pouco estudo mas não sou leigo pra saber que nem deveriam estar como deputada falando tanta coisa errada eu teria vergonha .</t>
  </si>
  <si>
    <t>Samia esta apaixonada pelo bolso ele ja nao esta mais no governo samia para de fazer barraco</t>
  </si>
  <si>
    <t>Essa samia e so mi mi mi e tudo que não presta</t>
  </si>
  <si>
    <t>Ótima como Deputada mas só vota contra o Governo. Lamentável</t>
  </si>
  <si>
    <t>DEPUTADAS DA ESQUERDA NOJENTAS, CHAMAM DEPUTADOS DE ASSASSINOS , CRIMINOSOS SEM NENHUM PROVA</t>
  </si>
  <si>
    <t>Socialistas de merda</t>
  </si>
  <si>
    <t>Nao consigo entender como aparece essas lives esquerdopatas. Essa deputada tem que cuidar muito o que fala. Nem assinou as CPMI e CPI, e esta la atrapalhando e atrasando para que vire em pizza. Tem que ser cassada mesmo, e inelegível! MST é um movimento criminoso, e vc é adepta as estorcoes que os chefes do MST cometem. Quanto ao bolsonarismo , o proprio presidente da República disse em live que gosta de ser comunista e é comunista, entao essas mulheres estão coniventes com ele! Peço a Deus que voce seja cassada mesmo! Isso que nao sou boldonarista, muito menos dessa esquerda que aceitam o comunismo no Brasil! Quanto a vc ser eleita pelo povo o Deltan tb foi e calaram quase 500 mil votos, coisa que vc nao conseguiu! Acho que agora ja da pra chamar Lula de genocida pois esta morrendo um monte gente morrendo da DENG, existe a vacina só que sonente particular e pasmem 800,00 as duas doses, só a Samia e suas comparsas que andam de bolsas que custam em torno de 10.000,00, mas ai provavelmente o SUS dá! Vcs nao tem valores tem etiqueta na testa com seus valores! Parabéns Lira, tem que cassar mesmo,!</t>
  </si>
  <si>
    <t>Todas folgadas&lt;br&gt;Todis kkkkkl</t>
  </si>
  <si>
    <t>Esta Samia é uma desclassificada mesmo.</t>
  </si>
  <si>
    <t>AMBURGAO</t>
  </si>
  <si>
    <t>Ja vai tarde, alias NEM DEVERIA SER REELEITA, pos graduaçao em armar barracos, ..</t>
  </si>
  <si>
    <t>Vcs esquerdopatas estão alucinados para repetir o episódio Dilma/Cunha com Lira/Luladrao, não vai demorar, primeiro um balaio de deputados quadrilheiros, em seguida o Luladrao. Depois não chorem.</t>
  </si>
  <si>
    <t>Tem que punir estas deputadas que só fala M.</t>
  </si>
  <si>
    <t>CASSADAS ESSAS VAGABUNDAS COMUNISTAS FDP 😂👍🏼</t>
  </si>
  <si>
    <t>Turma esquerdalha só falam impropérios!</t>
  </si>
  <si>
    <t>Já vai tarde samea....vcs e o pt são todos vagabundos!!</t>
  </si>
  <si>
    <t>Nojo mal educada mentirosa defende bandidos afffff</t>
  </si>
  <si>
    <t>Sou fora Samia extrema é você sua papa hambúrguer esquecerdista agressiva feminaze do brejo</t>
  </si>
  <si>
    <t>Alegria será ficar livre dessa corja Esquerdista que só semeia discurso de ódio elas sim fazem isso e não assumem</t>
  </si>
  <si>
    <t>Será perfeito 👏👏👏👏👏 sou mulher e sinto nojo e vergonha do que essas pessoas fazem lá.Berros interrupções grotescas sempre as mesmas ridículas</t>
  </si>
  <si>
    <t>Mulheres perseguidas !!! UEh , não entraram na política , ou são incapazes de lidar com o sistema ??? É melhor ficar em casa !!!</t>
  </si>
  <si>
    <t>Arthur lira está chantageando o governo de Lula 👏👏🏿🙏pressionando as seis deputadas progressistas.</t>
  </si>
  <si>
    <t>Tem que ser caçadas pois só estão tumultuado coisa na cpi deles não tem noção do que fala estão na comicao de éticas e fasendo de vítima muito feio td isso</t>
  </si>
  <si>
    <t>Minhas deputadas,,cuidado se não o Lira vai pegar vocês pelo pescoço dar uns tapas e depois estrupar vocês 😂,,tem que se cuidar dele ele é estrupador de mulher indefesa.</t>
  </si>
  <si>
    <t>A SUPER ALIMENTADA SAMIA BOMFIM DEVERIA DEIXAR UM POUCO DE COMIDA PARA ALIMENTAR OS POBRES!</t>
  </si>
  <si>
    <t>É adoecedor o exercício parlamentar das mulheres de esquerda.</t>
  </si>
  <si>
    <t>VAGABUNDAS 🍉😂👍🏼</t>
  </si>
  <si>
    <t>Parabéns deputada Samia!!!&lt;br&gt;Sou sua admiradora e creio que voce e as outras deputadas ameaçadas sairao vitoriosas com a graca de Deus!!!</t>
  </si>
  <si>
    <t>Estou escrevendo um capítulo chamado O Baile das Loucas para o livro Psique e Cine onde o caso de Samia e as demais está citado 😊</t>
  </si>
  <si>
    <t>Acho que seria uma glória essas deputadas ser causadas. Porque são as que tumultuam nas sessões da Câmara. Elas buscam sempre atingir os adversários, em fatos da vida particular no intento de desmoralizar os adversários.</t>
  </si>
  <si>
    <t>Aumentou pq tinha mulher no governo.. já nesse 😂😂😂 à esquerda é uma piada</t>
  </si>
  <si>
    <t>Essa esquerda e mesmo um lixo da vontade de vomitar vendo esse pessoal falando.</t>
  </si>
  <si>
    <t>Só as deputadas de esquerda é que estão sendo perseguidas?</t>
  </si>
  <si>
    <t>Líder indígena : USP ,tênis Nike ,maconha na cuca ,e petismo total; índio de khuuu é Rola ! 😅🤣🤡🤣😆Kkkkk</t>
  </si>
  <si>
    <t>Esse índio ai e cosplay? Agora ser descendente de índio ta valendo para ter terra ainda que seja com um nype desse mano? O cara ja esta completamente aculturação e quer terra? Índio com direito a terra e índio nu que come o que caça ou que planta. Se aculturou? Vem bater cartao filhão...rs</t>
  </si>
  <si>
    <t>Pelega picareta escurinha. Q nojo dessa raça.</t>
  </si>
  <si>
    <t>principalmente os idiotas ,</t>
  </si>
  <si>
    <t>Essa guajajara é muito feia.</t>
  </si>
  <si>
    <t>Só falou merd@ a deputada do PL</t>
  </si>
  <si>
    <t>Vem outra já amiga do preço! Que preguiça destas mulheres.</t>
  </si>
  <si>
    <t>Ninguém vai corrigir essas deputadas do PL chamando os indígenas de “índio” n foi uma vez, foram várias. N vou nem falar sobre o caráter dos questionamentos que são bizarros ou de alguém q n sabe Oq está falando</t>
  </si>
  <si>
    <t>Está deputada está mentindo como são todos.</t>
  </si>
  <si>
    <t>Pior deputada do nosso parlamento. Infelizmente 😔</t>
  </si>
  <si>
    <t>Qualquer reunião que tenha Boulos, Sâmia Bonfim, Erika kokay, Glauber Rocha, Taliria, tem coisa errada por trás, só &amp;quot;gente boas&amp;quot; kkkk</t>
  </si>
  <si>
    <t>ESSA DEPUTADA Ė UMA VERGONHA COMO PARLAMENTAR, ė a favor do aborto, das drogas e de tudo que nào presta. REVOLTANTE !!</t>
  </si>
  <si>
    <t>ESSA DEPUTADA E MAL EDUCADA. O MARIDO GLAUBER, ATACA OS COLEGAS, AGRIDE COM PALAVRAS. UMA VERGONHA !!</t>
  </si>
  <si>
    <t>😂😂😂😂😂😂😂😂😂 só bandida aí. Mulher de bandido devia estar em casa lavando cueca do macho trafica.</t>
  </si>
  <si>
    <t>essa mulher é mal educada, não merece meu respeito. mal educada.</t>
  </si>
  <si>
    <t>Verdade.... São aguerridas mesmo... Quando a jornalista tomou uma porrada no meio do peito, o que fizeram? NADA! lamberam as bolas do ditador! VOCES ESQUERDISTAS SAO A PIOR LAIA DE IMBECIS DO PLANETA!</t>
  </si>
  <si>
    <t>Que vergonha alheia graças e deus que nem eu e nem minha família nunca vota em mulher. &lt;br&gt;Sou contra o marco temporal mas esse discurso de discordou de eu não posso ser investigada porque sou mulher, ta chamando os brasileiros de crianças.</t>
  </si>
  <si>
    <t>Irregular? Vcs não querem inclusão?&lt;br&gt;Deputadas agora não podem ser processadas? Kkkk&lt;br&gt;Mimimi</t>
  </si>
  <si>
    <t>Tem que cassar essas mulheres não ajudam em porra nenhuma, só querem tumultuar , tem que prender os lideres do movimento que são bandidos doutrinadores</t>
  </si>
  <si>
    <t>Quem fala o que quer, tem que arcar com suas palavras... As femisnistas colocam mulheres, indígenas e outras minorias como escudo, isso é nojento, digno de gente da pior espécie.</t>
  </si>
  <si>
    <t>Essas deputadas de esquerda só atrapalha deveria cassar todas</t>
  </si>
  <si>
    <t>A IMPRENSA RECLAMOU TANTO DO LULA NÃO INDICAR UMA MULHER PRO STF, QUERO VER COMO IRÃO SE POSICIONAR AGORA ! FALA GLOBOOO ...</t>
  </si>
  <si>
    <t>Vices&lt;br&gt;Mulheres&lt;br&gt;Deputadas&lt;br&gt;Nao&lt;br&gt;Valem&lt;br&gt;Nada&lt;br&gt;Vao&lt;br&gt;Lavar&lt;br&gt;Roupas&lt;br&gt;Pilantras</t>
  </si>
  <si>
    <t>Falam bostas todos os dias naquele plenário, são mal educadas, vivem defendendo vagabundos, etc.. , agora querem se fazer de vítimas da sociedade 😂😂😂😂, deveriam todas ter mandato cassado junto também com esses dois inúteis ai do: janones e Glauber 😂😂</t>
  </si>
  <si>
    <t>SE ABRIU PROCESSO É PORQUE TEM IRREGULARIDADES, AGORA PORQUE É MULHER NÃO PODE APURAR? E OUTRA,QUEM NÃO DEVE NÃO TEME, ESTÁ PREOCUPADA COM O QUE? ENTÃO.</t>
  </si>
  <si>
    <t>Voces esquerdistas tomar vergonha na cara fazendo política com o nome dos índios nos já sabemos qual são os ésses interesses</t>
  </si>
  <si>
    <t>😂😂ela fala com uma ênfase que dá pra acreditar nessas palavras tão sinceras e honestas😂😂. Só que não. Tô com tanta dó dessas mulheres indefesas e injustiçadas😂 . Tô não 😂.</t>
  </si>
  <si>
    <t>Essas mulheres tem que ser mais objetivas...falam muito e nao dizem nada</t>
  </si>
  <si>
    <t>Essas deputadas tem cara de malucas</t>
  </si>
  <si>
    <t>OBRIGADO LIRA, demorou muito para isso acontecer, essas barraqueiras fazem o que querem, qdo recebem a resposta a altura, ficam cheias de mimimi, vitimizando , sao baderneiras, mal educadas, acusam os outros sem provas, LIRA O B R I G A D O, espero que no minimo , SUSPENSÃO de uns 6 meses para esse &amp;quot; combo&amp;quot; de baderneiras, quem sabe elas aprendem o que é educaçao e respeito com o proximo..</t>
  </si>
  <si>
    <t>Essas mulheres NÃO REPRESENTAM AS MULHERES. SÃO UMAS BARRAQUEIRAS SÓ QUEREM MÍDIA</t>
  </si>
  <si>
    <t>Essa mulher pura IMUNDICE nojenta IMUNDICE</t>
  </si>
  <si>
    <t>A mulher que abriga uma cr1minosa em seu gabinete. Não merece credibilidade alguma! Cale a boca Sâmia hipócrita!</t>
  </si>
  <si>
    <t>Chega de se fazer de vítima.</t>
  </si>
  <si>
    <t>🤣🤣🤣🤣 Ô esquerda vitimista e dissomulada, viu! meu Deus! &lt;br&gt;Se falou algo desfavorável a um negro, é porque a pessoa é &amp;quot;racista&amp;quot;, se dizem algo desfavorável aos gueis, é: &amp;quot;homofóbico&amp;quot; e se dizem algo desfavorável ou abrem um processo contra deputadas é &amp;quot;machismo&amp;quot;&lt;br&gt;Mas ai fica facil demais né? Quer dizer que NADA pode ser feito, dito ou executado contra alguém que se encaixe naquele grupinho que vocês fingem defender, porque ai, é um ato maldoso? Então quer dizer que se mulheres corruptas ou com má intenção na politica (hipotese) fizerem algo de errado, elas não podem ser investigadas, pois são &amp;quot;santas&amp;quot;, e há na verdade um preconceito contra elas?&lt;br&gt;E como se prova isso? Então vocês querem imunidade de vida! Pra fazer o que quiserem e se esconder atrás do vitimisno? Áaaa, vá te catar, porra! Bando de perturbados!</t>
  </si>
  <si>
    <t>Nem sabe como fico feliz em saber que essas barraqueiras foram parar na COMISSAO ds ETICA da camara, sao muito mal educadss, nao respeitam ninguem, usam de deboche, nao respeitam o tempo dos outros, ZXAMYA, tomara que vc e essas baderneiras, sejam no minimo SUSPENSAS por uns 6 meses, sem direito a recever o salario, so asdim vcs vao aprender a ter respeito com seus colegas ...vcs em nada acrescentam na politica do Brasil, TOMARA QUE VC , TALIRIA, KOKAY e outras desse &amp;quot; combo &amp;quot; sejam PUNIDAS&amp;quot;</t>
  </si>
  <si>
    <t>Tudo agora é violência política de gênero, feministas e comunistas precisam sim ir pra o conselho de etica, pois, então ofendendo a dignidade e a honra dos relatores da mesa.</t>
  </si>
  <si>
    <t>PROCESSO NELAS SIM ESSAS FEMINAZIS MIMIZENTAS VÃO VER QUEM É ASSSASSINOS BANDO DE GENTE FEIAS.</t>
  </si>
  <si>
    <t>Narrativa pura!!!!!!&lt;br&gt;Vcs são as primeiras à pedir cabeças dentro do parlamento ,quando algum comentário passa por cima da política de identitárismo de vcs……&lt;br&gt;Somos todos iguais !!!!!! O que vale para homem ,têm de valer para mulher. Falou besteira ,fez besteira….&lt;br&gt;Independente do sexo ,que seja punido pela mesma régua.&lt;br&gt;E chega!!!!!!! De vitimização!!!!!!&lt;br&gt;Geração fraca .</t>
  </si>
  <si>
    <t>Quantas pessoas o che Guevara matou. Quem fala o que quer sofre o que não quer..</t>
  </si>
  <si>
    <t>Mimimimimimi...&lt;br&gt;Ainnnn... somos mulheres perseguidas...&lt;br&gt;Ainnnn... somos vítimas...&lt;br&gt;Não é de hoje que essas PÉSSIMAS deputadas ultrapassam TODOS os limites de convivência minimamente aceitáveis no parlamento.&lt;br&gt;Falta de decôro não é questão de gênero. No cado elas, é só falta se educação e compostura mesmo. &lt;br&gt;CASSAÇÃO JÁ!</t>
  </si>
  <si>
    <t>Samia Bonfim só sabe tumultuar e todas essas deputadas do Psol</t>
  </si>
  <si>
    <t>Se Fu Samia e Suas Comadres Canhotas</t>
  </si>
  <si>
    <t>Meu deus, só retardadas kkkkkkkkkkkkkkkk 😊</t>
  </si>
  <si>
    <t>​​​​@campo neutro A esquerda é vitimista e dissimulada. Abrem uma investigação contra elas, e como elas não tem uma vírgula valida para se defender da ação, começam a atacar aqueles que abriram o processo, colocando rótulos de "machista" (nesse caso). Se alguém disser que é contra cotas para negros, não pode porque é "racismo". Se alguém tiver uma opinião desfavorável com relação a gueis, é porque é "homofóbico", e assim eles vai indo... Todas as vezes que alguém ataca pautas envolvendo estes grupos que eles fingem defender, eles (esquerdistas) contra-atacam não no assunto debatido, mas sim o argumentador, para fazer juízo de valor da pessoa que proferiu o pensamento de modo que invalide o argumento. Por isso que vemos constantemente palavras como: "homofobia" "machismo", "racismo" a rodo por aí, pois quem vive na mentira não consegue derrotar a verdade, nesse caso, só resta caluniar o cidadão que proferiu a verdade. Em resumo essa é a tática e principal arma da esquerda. Já manjada pela maioria.</t>
  </si>
  <si>
    <t>Pq mulheres não podem ser criticadas ou processadas? Elas são uma categoria de ser humano especial? Tudo agora é violência de genero?</t>
  </si>
  <si>
    <t>VCS SEREM MULHERES NÃO LHES DÃO O DIREITO DE FAZEREM O QUE QUEREM. VCS PRECISAM TER RESPEITO PELOS OUTROS. VC DONA SAMIA QUER SER TRATADA COM IGUALDADE. PORQUE NÃO DEFENDEU A JORNALISTA QIE TOMOU UM EMPURRÃO DOS SEGURANÇAS DO MADURO. E AGORA QUER ESCONDER ATRAS DA SAIA</t>
  </si>
  <si>
    <t>Parabens LIRA. Essas mulheres, não fazem outras coisas senão tumultuar os trabalhos da casa. São defensoras da malandragem do MST.. Devem ser cassadas. O Brasil não quer gente desse tipo no parlamento.</t>
  </si>
  <si>
    <t>Essa deputada se vitimisa.&lt;br&gt;Mas defende MST como massa de manobra.&lt;br&gt;É a favor de transferir psicopadas e assassinos em serie para tratar junto a cidadoes de bem em hospitais.&lt;br&gt;Essa mulher é uma hipocrita manipuladora.&lt;br&gt;Espero que aqueles que a colocaram ali escolham uma mulher que represente melhor as mulheres.</t>
  </si>
  <si>
    <t>Não me representam, são todas barraqueiras, querem ganhar no grito</t>
  </si>
  <si>
    <t>Tchau queridas!</t>
  </si>
  <si>
    <t>ué, é exatamente por isso que foram para o conselho de ética: democracia e - principalmente, igualdade. Não tem que "aliviar" só pq é mulher não, tem que tratar como trata os deputados quando fazem merda.</t>
  </si>
  <si>
    <t>Que vergonha essa mulher, do fala merda.&lt;br&gt;É uma vergonha esse Marco temporal.</t>
  </si>
  <si>
    <t>hahahaha ela nao fez nada a favor da JORNALISTA QUE TOMOU UM SOCO NO PEITO! Voces esquerdistas são hipócritas e imbecis!</t>
  </si>
  <si>
    <t>Claro, TUDO que for dito ou feito contra elas, ela diz: "opa, isto só pode estar acontecendo por machismo" e assim qualquer barbaridade que ela ou qualquer outra deputada mulher supostamente fizer, não pode ser investigada ou processada porque na verdade existe um "machismo" por trás. Mas aí fica bom demais né? Eu vou também "aprontar" algo e depois vou dizer que fui preso porque tiveram preconceito comigo baseado em cor, crença, sexualidade e tudo mais... Tomem vergonha na cara, e saiam dessa mentira e vitimismo que vocês vivem. Todos são investigados, homens, mulheres, cachorros e o diabo! Ninguém é melhor do ninguém nem é santo para não ser investigado ou INVESTIGADA! Cada vez que um deputado (a) esquerdista abre a boca, é só pra passar vergonha.</t>
  </si>
  <si>
    <t>Ela esqueceu que a Lei é para todos, independente de ser mulher, discurso fascista,pura hipocrisia.</t>
  </si>
  <si>
    <t>Essa Deputada Sâmia é baixaria pura, aliás ela é esposa do tal Glauber que quis intimidar Arthur Lira (Presidente da Câmara) e acabou sendo advertido e por sinal lira iria usar o regimento da câmara para tirar do plenário.</t>
  </si>
  <si>
    <t>Fora esquerdalha 🤮🤮🤮</t>
  </si>
  <si>
    <t>Quem são as deputadas?</t>
  </si>
  <si>
    <t>So pq e mulher nao pode?</t>
  </si>
  <si>
    <t>Mulheres do povo brasileiro...rsrsrs Hilário.</t>
  </si>
  <si>
    <t>Vão pra casa , inútils,deputadas inútils,lira cação ja pra essa ordinárias</t>
  </si>
  <si>
    <t>Deputada federal..vai estudar..sabe de nada</t>
  </si>
  <si>
    <t>Cação nessas porcarias já, vão lavar essa boca podre, vão pra casas já,fica em casa porcarias</t>
  </si>
  <si>
    <t>O LULA DISSE QUE AS FEMINISTAS Q LHE APOIA TEM O GRELO DURO</t>
  </si>
  <si>
    <t>Se mulheres estão achando ruim por que não sai elas não estão aí a força vão procurar o que fazer</t>
  </si>
  <si>
    <t>Quanta porcaria junta nessa foto</t>
  </si>
  <si>
    <t>Mimimimimimimi... Já deu essa história... Não fale em nome de todas as mulheres do país pq vocês da esquerda só representam a minoria feminina, a nós maioria da direita não representam mesmo.&lt;br&gt;💩💩💩💩💩🤮🤮🤮🤮🤮</t>
  </si>
  <si>
    <t>Kkkk. Deputadas que so falam merdas</t>
  </si>
  <si>
    <t>É muito idiota essa Samia.</t>
  </si>
  <si>
    <t>Essas deputadas da esquerda adoram dar uma de vitimas mas qdo elas ofendem as pessoas se acham certissimas.</t>
  </si>
  <si>
    <t>Dna Dulce, nem tadinhas, nem delicadas, são apenas mulheres que lutam por um país melhor sendo ameaçadas por políticos machistas...</t>
  </si>
  <si>
    <t>Elas nos representam justamente por isso: não são tadinhas, nem delicadas, nem recalcadas... e antes que me esqueça, F... -se quem não gosta dessa nova mulher!</t>
  </si>
  <si>
    <t>Bando de corruptas, inúteis!</t>
  </si>
  <si>
    <t>Mas outro dia o deputado deu uma encoxada na deputada e elas não falaram nada kkkkkkkkkkkkkkk eita brasil kkkkkkkk o cabaré da chica era mais organizado</t>
  </si>
  <si>
    <t>Só porque são mulheres, não podem ser representadas.&lt;br&gt;Para com essa balela de demarcação,os índios já tem muita terra, vão trabalhar e parem de encher o saco e atrasar o Brasil, hipocritas 🤮🤮🤮🤮🤮🤮🤮🤮</t>
  </si>
  <si>
    <t>Dá um Hambúrguer 🍔 pra essa menina.&lt;br&gt;Da um pinga pra outra esquerdista do PSOL.&lt;br&gt;Parabéns às damas do Lula ladrão 😂😂😂</t>
  </si>
  <si>
    <t>Tomara que vcs seja casadas suas desprezíveis vergonha da crase das mulheres</t>
  </si>
  <si>
    <t>Não da pra montar um lanchonete do Mac Donalds no Congresso Nacional para acalmar essa moça ?</t>
  </si>
  <si>
    <t>Eu queria estar cara a cara com essa descarada comunista da samia oh se queria ..ela ia ouviu umas boas...alguém precisa dar um basta nesses devassos petralhas</t>
  </si>
  <si>
    <t>QUEM É ESSA LOUCA QUE FALA ASNEIRA?</t>
  </si>
  <si>
    <t>Quem dera que essas deputadas semi inúteis perdessem seus mandatos!!</t>
  </si>
  <si>
    <t>Essa Samea é simplesmente RIDICULA!!!!</t>
  </si>
  <si>
    <t>Vcs não representam as mulheres brasileiras!!! Vcs da esquerda são uma vergonha!</t>
  </si>
  <si>
    <t>Só parasitas sugando o Brasil só defendem bandidos.</t>
  </si>
  <si>
    <t>Samia tu vai cair e todo esse gov mentiroso!!!</t>
  </si>
  <si>
    <t>Crlh , só satanás nessa porra de política Brasileira lixo!!!</t>
  </si>
  <si>
    <t>Voces PT ja era nao adianta esconde a sujera do baixo do tapete o pacheco ta certo ele tem que orra o cargo que ele tem a corda vai estora dos 2 lado quem tiver mentindo a verdade vai aparecer</t>
  </si>
  <si>
    <t>ESTA DEPUTADA SAMIA SÓ SABE TUMULTUAR E JOGAR CONTRA O BRASIL</t>
  </si>
  <si>
    <t>Não e contra as mulheres. contra a suas atitude só porque vocês e deputada mulher vocês acham que pode atacar todo mundo dar o respeito pra ser respeitadas</t>
  </si>
  <si>
    <t>TÁ CADA VEZ MAIS DIFÍCIL RESPEITAR PARLAMENTARES. NUNCA VI TANTA PILANTRAGEM</t>
  </si>
  <si>
    <t>Essas mulheres agridem os outros e inclusive contra mulheres da direita , bando de hipócritas</t>
  </si>
  <si>
    <t>Vamos lá: não vi nenhuma palavra dessas deputadas sobre a falta de representatividade feminina no atual governo, o que ouço e assisto delas dizendo não encontro na realidade respaldo, é fácil quando sou pego no flagrante alegar uma nova categoria de violência e sobre ela discursar tal qual quem discursa sobre o túmulo da decência que ajudou a sepultar l.</t>
  </si>
  <si>
    <t>ESSA BRAVESA SO VALE PRAS MULHERES QUE PENSAM COMO ELA, MAS SE AS MULHERES FOREM DA OPOSIÇÃO ELA APOIA ATÉ ESTUPRO CONTRA SUAS OPOSITORAS, NÃO PASSA DE UMA HIPÓCRITA FARSANTE E MANIPULADORA DE OTARIOS</t>
  </si>
  <si>
    <t>Vcs uza os indio pra fazer política sai samia</t>
  </si>
  <si>
    <t>As mulheres são iguais aos homens então devem ser julgadas também</t>
  </si>
  <si>
    <t>Deputada Sâmia você defende ideologia de gênero, defende a retirada de pais e mãe do RG. Você é a favor de expor crianças na passeata gay, com faixas &amp;quot; Crianças trans &amp;quot; você terá que pagar diante do senhor Jesus. Quando Deus criou Adão ele ficou feliz, porém percebeu que Adão se sentia só, então Deus fez para Adão uma companheira, uma mulher ( E disse Deus assim fez Macho e Fêmea o que passar disso é uma aberração criada pelas mentes perversas que destroem a crianção de Deus. &lt;a href="http://www.youtube.com/results?search_query=%23sameahipocrita"&gt;#sameahipocrita&lt;/a&gt; &lt;a href="http://www.youtube.com/results?search_query=%23sameamediocre"&gt;#sameamediocre&lt;/a&gt;</t>
  </si>
  <si>
    <t>Quando não tem competência, se recorre ao vitimismo ! Essa tática é velha, todos já estão cansados saber como são essas deputadas do PSOL, PT e PCdoB. Se mandar elas para o conselho de ética é perseguição a mulher, então serve para as deputadas da direita também, que vêem sofrendo perseguição faz tempo.</t>
  </si>
  <si>
    <t>Invadir terras dos outros,massacrar animais,desabrigar, velhos idosos e crianças não e violência e nem genocídio né Samia?</t>
  </si>
  <si>
    <t>Lei é pra todas (os) as deputadas não são anjos.</t>
  </si>
  <si>
    <t>Mimimimimimimimi mulheres insuportáveis não me representa🙄</t>
  </si>
  <si>
    <t>Essas aí são as verdadeiras bandidas da esquerda , só Deus na causa ! 🇧🇷💪</t>
  </si>
  <si>
    <t>Essas Deputadas são muito arrogantes</t>
  </si>
  <si>
    <t>Todos que falam a VERDADE, os esquerdalhas levam para o conselho de ética. Estão acostumados a falar MENTIRAS.&lt;br&gt; QUE PALHAÇADA!</t>
  </si>
  <si>
    <t>Vocês acham que porque são mulheres podem fazer o que querem vão achar o que fazer</t>
  </si>
  <si>
    <t>Essa Samia é uma piada ! Comunista e autoritária !</t>
  </si>
  <si>
    <t>Existem mulheres realmente altivas pra se respeitar.&lt;br&gt;Não é o caso.</t>
  </si>
  <si>
    <t>NOSSA EU VENHO ACOMPAMHANDO A CPI E NÃO VI ISSO VC ESTÁ MENTINDO E PEGANDO ESSA PAUTA PARA JUSTIFICAR SUA INCOMPETENCIA,QUE NOJO DE PESSOAS COMO VC SOU MULHER E VC NÃO ME REPRESENTA</t>
  </si>
  <si>
    <t>NÃO BAIXEM A CABEÇA DEPUTADAS!</t>
  </si>
  <si>
    <t>Mulheres brancas pseudo lacrando p índios nao me convence tem parlamentares indígenas, tem índios por ai tentando ser ouvido e elas gritando me poupe.</t>
  </si>
  <si>
    <t>Tem muitos trouxas votando nesse tipo de gente que não soma nada para o país, essas deputadas são uma vergonha nacional.</t>
  </si>
  <si>
    <t>Sâmia não seja Frágil, vocês merecem, não por serem mulheres, por serem idiotas, fique com a boca fechada que não acontece nada, você é a unica culpada pelo que estão passando perrengue, enquanto o LULE viaja o povo passa fome assim como os índios, não consegue nem se defender sozinha e diz defender os outros. E VIVA O PTI, É UM PTI ATRÁS DO OUTRO. O PAU QUE DEU NO CHICO,IRIA ATINGIR TAMBÉM O FRANCISCO: FICA ADICA.</t>
  </si>
  <si>
    <t>Essas malas sem alça que agridem e tentam impor o que querem além proferirem ofensas, agora se fazem de vítima. Têm que serem todas processadas pela comissão de ética sim e para melhorar o nível, devem ser cassadas.</t>
  </si>
  <si>
    <t>Essa Samia não conhece os povos indígenas, nao sabe o q eles desejam, o q eles querem. Genocida é querer segregar os índios sem perguntar p eles, sem levá-los. Tem muita gente, muita ONG ganhando dinheiro v terras indígenas e segregação dos mesmos. Deixem os índios viverem e se desenvolverem, estudarem. Menos estado na vida deles</t>
  </si>
  <si>
    <t>Sou mulher,hoje já classificada como idosa e concordo com essa medida tomada contra essas parlamentares., que acham que tudo podem por ser mulher.E querem ganhar na gritaria,agressão verbal e sem noção nenhuma. Agora se fazem de vítimas. Ah! Façam um BOM TRABALHO E PAREM SE NOS ENVERGONHAREM COM OS RIDICULOS CHILIQUES,parecendo crianças barrentas sem educação alguma. UMA VERGONHA PARA NÓS MULHERES.</t>
  </si>
  <si>
    <t>Suas barraqueiras e mentirosas .</t>
  </si>
  <si>
    <t>Só porque é mulher , acha que pode fazer e falar tudo .</t>
  </si>
  <si>
    <t>É so mulher que sofre violência politica ?</t>
  </si>
  <si>
    <t>ESTA SAMEA TA PRECISANDO DE VAR... NA XECA, ATE AGORA SÓ PREDERAM CANDIDATOS DE DIREITA SUA BURR...</t>
  </si>
  <si>
    <t>Para de CAOO Samia... o teu problema é que você come BIGMAC demais.... este é o ponto.....</t>
  </si>
  <si>
    <t>A tua ignorância é bem gorda! Golpistas!</t>
  </si>
  <si>
    <t>Se fosse uma mulher de direita aí elas diriam que ela não representa a mulher, a esquerda assim vítimas são todos eles agora de direita e genocida e não representa, vítimas somos nós o povo brasileiro dessa quadrilha que faz arrastão nos cofres públicos assaltando todos nós. Fora Lula Fora Pt Fora Psol e pra acabar o responsável pela volta dessa quadrilha chamado Jair Bolsonaro na cadeia !</t>
  </si>
  <si>
    <t>Quanto lixo junto</t>
  </si>
  <si>
    <t>VOCÊS FIZERAM POR ONDE, EU VI ! PRINCIPALMENTE VOCÊ SAMIA, (QUE NÃO TEM RESPEITO AO OPOSTO). PORQUE NÃO TEM ELEGÂNCIA E ARGUMENTOS COMO A GLEISE ? 👿👎</t>
  </si>
  <si>
    <t>Só porque é mulher quer fazer fala tudo que quer</t>
  </si>
  <si>
    <t>Cadeia, nessas esquerdista, pagam de feministas mas apóiam só coisa que não presta</t>
  </si>
  <si>
    <t>Só loucas</t>
  </si>
  <si>
    <t>Essa Deputada é louca</t>
  </si>
  <si>
    <t>Doente de mentirosa</t>
  </si>
  <si>
    <t>O time das malucas..... Sempre reclamando e destilando ódio</t>
  </si>
  <si>
    <t>Verdade só ódio nos olhos dessas loucas</t>
  </si>
  <si>
    <t>O absurdo é vocês fazerem baixaria nos debates!!!! Pensam que estão lavando roupa suja!!</t>
  </si>
  <si>
    <t>Desequilibradas por que? Qual foi a falta de decoro parlamentar delas? Agora gente que apoia ditadura e xinga mulheres não quebram decoro?</t>
  </si>
  <si>
    <t>Militantes sem noção, encrencreiras e inúteis.</t>
  </si>
  <si>
    <t>É uma babaca essa mulher</t>
  </si>
  <si>
    <t>Povo brasileiro estas são as maiores vagabundas da face da terra. Estes lixos não teriam vaga nem na guaicurus. La so tem profissionais honestas.</t>
  </si>
  <si>
    <t>Força meninas, vcs vão ser cassadas kkkkkkk</t>
  </si>
  <si>
    <t>Isso aí meninas, não é pq as coleguinhas são meninas que podem fazer o que quzerem</t>
  </si>
  <si>
    <t>claro que pode, se pode com os homens, pode com as mulheres. Isso se chama IGUALDADE</t>
  </si>
  <si>
    <t>você é muito mentirosa petulante arrogante e outras que estão na política só pra berrar que nem cabrita ponha nos seus lugares</t>
  </si>
  <si>
    <t>Que mulher pra falar besteira kkkkk</t>
  </si>
  <si>
    <t>Ahhhh para com isso, muito Mimimi dessas aí, que chamaram os que votaram contra de Assassinos!!! Coisas da Esquerdalha</t>
  </si>
  <si>
    <t>Vamos às ruas pelas deputadas... É uma caça às representantes das mulheres e do país</t>
  </si>
  <si>
    <t>Essas loucas não me representa</t>
  </si>
  <si>
    <t>se o chefe da quadrilha (luladrão) não mobiliza as massas imagina essas desmioladas.</t>
  </si>
  <si>
    <t>VOCÊ É TAO LINDA, MAS TÊM A LÍNGUA GRANDE MERECE SER PUNIDAS. COMO SERÁ DENTRO DE CASA.</t>
  </si>
  <si>
    <t>Sempre a mesma ladainha de vitimização, usam os pobres os negros os índios como massa de manobra e nunca fazem nada efetivo em prol desses povos entra ano e sai ano e sempre a mesma conversa .tem que punir com cassação todas que apareceram nesse vídeo não fazem nada de útil pelo povo brasileiro. Essa deputada do P Sol do Rio de Janeiro parece o coalhada do Chico Anísio</t>
  </si>
  <si>
    <t>Eu não posso defender uma mulher,mãe que quer criar lei que proíbe nome de pai e mãe nas certidões de nascimento dos seus filhos. Ela não me representa. Sou mãe e avó e temo pelo futuro dos nossos netos.Ela é uma deputada e foi eleita por defender pautas contra a família .Sinto muito por ela,mas sinto mais ainda por aqueles que ela engana quando defende causas que ela certamente não vive na prática. Se ela pode defender os direitos dela,nós também temos o direito e o dever de defender os nossos direitos.</t>
  </si>
  <si>
    <t>Porque o silêncio quando bateram na delis ortiz??? Pq ninguém abriu a boca qdo lula chamou as mulheres de grelo duro??? Deliz ortiz foi agredida por esse governo.. UOL se calou... Essas &amp;quot;deputadas&amp;quot; se calaram</t>
  </si>
  <si>
    <t>e as deputadas precisam ficar espertas , lira não custa nada pra agredir elas fisicamente ! Lira bateria nelas sem problemas se soubesse que ninguém esta olhando e ele tem milicias do rio pra mandar matar elas a hora que ele quiser</t>
  </si>
  <si>
    <t>Fora estas deputadas porque não se dão respeito fora as deputadas</t>
  </si>
  <si>
    <t>Gostam de carterada só por ser mulheres e nunca vi elas defenderem as outras mulheres de outros espectro políticos desde de que não sigam a cartilha delas e muita hipocrisia dessas revoltadinhas a própria constituição diz todos somos iguais perante a lei</t>
  </si>
  <si>
    <t>Todas santas, dá até medo de tanta santidade,</t>
  </si>
  <si>
    <t>Ten q perder os mandatos essas deputadas e ficar 8 anos inelegível 😂😂😂</t>
  </si>
  <si>
    <t>Fabio elas não foram representadas por nada acusaram outros parlamentares de assassinos sem provas e justificativas, mas tão somente porque pessam diferente delas. Pau que da em chico da em Francisco. Ser mulher não é passaporte para o direito de serem levianas.</t>
  </si>
  <si>
    <t>ESSAS AMOSTRAS GRATIS DE MULHER , DEVEM TODAS IR PRO HOSPÍCIO FEDERAL FAZ TEMPO VERMELHAS RIDÍCULAS.</t>
  </si>
  <si>
    <t>ESSA EXTREMISTA DE ESQUERDA DO PSOL É COMPLETAMENTE PIRADA. A MULHER SÓ VIVE PRA BRIGAR.</t>
  </si>
  <si>
    <t>🦊🦊&lt;br&gt;Bando de paranóicas petistas, ficam só barulhando na câmara e nada faz em prol do país.&lt;br&gt;🫵😅</t>
  </si>
  <si>
    <t>Essas mulheres não respeitam ninguém, fazem badernas interropem e atacam os opositores !</t>
  </si>
  <si>
    <t>Insania maufim é barraqueira, mal educada, folgada e ofende todoas os colegas. As berranteiras di psol. Só merda</t>
  </si>
  <si>
    <t>BEM FEITO P VCS...QDO VCS MENTEM..OFENDEM...PODE....COLHAM O QUE PLANTARAM... SUAS INÚTEIS</t>
  </si>
  <si>
    <t>Por Q só as Mulheres Deputadas Q tem que ser Cassada . Nicolas André Fernandes Amauri aquele de santa Catarina tem mais eles também tem ir p conselho de Ética.</t>
  </si>
  <si>
    <t>A velha vitimização de sempre mulher também comete crime o que dizer Elise matsunaga</t>
  </si>
  <si>
    <t>Gostaria de saber quem vota nessa mulher?? É pura hipócritas !! Torce pelo atraso do país</t>
  </si>
  <si>
    <t>Rrrr parabéns bando de esquerdista podres</t>
  </si>
  <si>
    <t>Como pode ter mulheres tão burras e desinformadas que vergonha para com as mulheres que raciocinam em nosso país.</t>
  </si>
  <si>
    <t>Kkkkkk elas estão achando que estão imunes ao conselho de ética??? Vai dar a cartada por ser mulher??? Kkk</t>
  </si>
  <si>
    <t>Estão certas! Só porque são feias não podem discriminar.</t>
  </si>
  <si>
    <t>Kkkkkkkkkkkkkkkkk e são muito feias</t>
  </si>
  <si>
    <t>Vocês do PSOL e pt principalmente essa sania mentirosa e sem vergonha na cara deixam de mim mim nas urnas vocês vão se lascar</t>
  </si>
  <si>
    <t>Essas mulheres tem que ser chamado atenção sim , provocam tumulto, são desordeiras , mau educadas e violentas.</t>
  </si>
  <si>
    <t>Se vc tivesse realmente fazendo sua obrigação não estaria neste situação, fale menos, escute mais, trabalhe mais e embreme menos. A esqueci esquerdista e alérgico a trabalho.</t>
  </si>
  <si>
    <t>Bando de maconheiros inúteis</t>
  </si>
  <si>
    <t>Verdade cadê as deputadas do grelo duro do.Lula?</t>
  </si>
  <si>
    <t>Vcs são nojo com essas hipocresias, tenham vergonha na cara, PSOL PT são malignos e corruptos.</t>
  </si>
  <si>
    <t>não existe diferença entre homens e mulheres. o que existe é algumas deputadas que se dizem mulheres e nunca foi mulher. são mulheres do sovaco cabeludo. que morrem de ódio das mulheres verdadeiras</t>
  </si>
  <si>
    <t>Samia Burger king e seu material político no acampamento dos criminosos de três letras? &lt;br&gt;&lt;br&gt;Só sabem fazer barraco acham que o congresso é esbornia, não tem um projeto só tumultua.&lt;br&gt;&lt;br&gt;ZÉ RAINHA MANDA LEMBRANÇAS E MUITO MAIS NÉ</t>
  </si>
  <si>
    <t>Sou mulher mas este tipo de deputada não me representa são umas ratazana🐀🐀🐀🐀💩💩💩💩💩🤮🤮🤮</t>
  </si>
  <si>
    <t>Espero que casse todas, nao é a questão de ser mulher, mas, por mentir,caluniar e tentar incriminar pessoas que nao cometeram nenhum crime.</t>
  </si>
  <si>
    <t>Tem que cassar mesmo essas deputadas que não acrescentam em nada só sabem fazer baderna e defenderem pautas negati as .Cassação já</t>
  </si>
  <si>
    <t>da escória esquerdista ninguém precisa, pelo contrário se constituem em entraves ao progresso do País.</t>
  </si>
  <si>
    <t>TODAS VAGABUNDAS PODRES VERMELHAS , PARABÉNS LIRA .</t>
  </si>
  <si>
    <t>Deputada esqnertoupata &lt;br&gt;Vaou fazer oqne?</t>
  </si>
  <si>
    <t>Mentirosa com vitimismo</t>
  </si>
  <si>
    <t>TUDO FARINHA DO MESMO SACO. DEIXA DE MENTIR POIS OS POVOS INDIGENAS TEM MILHAS E MILHAS DE TERRA PRESERVADA E QUE NADA PODEM PLANTAR PRA COMER! COMO A TERRA É DOS INDIGENAS SE OS PROPRIOS SÃO PROIBIDOS DE DE VIVER DA TERRA COMO SEUS ANTEPASSADOS MAS ESSE GOVERNO SAFADO TA RIFANDO PROS EUROPEUS O PETROLEO DOCE DEBAIXO DA AMAZONIA... SAMIA É HIPOCRITA COMO TODA A ESQUERDA. CONSEGUE SER PIOR QUE QUALQUER OUTRO GRUPO POLITICO</t>
  </si>
  <si>
    <t>Samia cagando de medo de perder o mandato kk</t>
  </si>
  <si>
    <t>Sai daí sua louca tem vergonha na cara nau não</t>
  </si>
  <si>
    <t>Esse povo da esquerda so vive de processo contranquem quernver o brasil avante essas deputada que estao ai so pra fazer chantagem trabalhar que e bom nada</t>
  </si>
  <si>
    <t>Engraçado quando elas chamam p ex presidente de genocida e tantas outras coisas quando ficam aos berros com a maior falta de educação para com os colegas aí pode rapaz essas moças são mais chatas que o próprio chato vivem se fazendo de vítima já deu coisa chata</t>
  </si>
  <si>
    <t>Lira podia processar essa Sâmia retardada também, que não faz nada, só vive atrapalhando nas comissões das CPI´s.</t>
  </si>
  <si>
    <t>@Frankie Jey essas são deputadas lacradoras e defendem pautas progressistas e por elas inventam narrativas e criam celeumas. Com elas NÃO há debate democrático, nao têm argumentos pois pertencem a classe politica q costuma se formar através de panfletagem desde os anos 60, analfabetos distribuindo folhetos doutrinatarios . Em um momento são contra o orçamento secreto e no outro são a favor. Pq nao se trata do.orçamento e sim de quem esta se beneficiando do fato de ser secreto. ENTENDEU?</t>
  </si>
  <si>
    <t>@Léa Antônio verdade essas deputadas é só lacração a vergonha.</t>
  </si>
  <si>
    <t>Pesquisadora</t>
  </si>
  <si>
    <t>Yasmin</t>
  </si>
  <si>
    <t xml:space="preserve">Fernanda </t>
  </si>
  <si>
    <t>Giullia</t>
  </si>
  <si>
    <t>77 mil, pra isso...</t>
  </si>
  <si>
    <t>Hana</t>
  </si>
  <si>
    <r>
      <rPr>
        <rFont val="Arial"/>
        <b/>
        <color rgb="FF1155CC"/>
        <u/>
      </rPr>
      <t>https://www.instagram.com/p/C6rxLinJxQT/</t>
    </r>
    <r>
      <rPr>
        <rFont val="Arial"/>
        <b/>
        <color rgb="FF000000"/>
      </rPr>
      <t xml:space="preserve"> (POST SEM LEGENDA)</t>
    </r>
  </si>
  <si>
    <t>Fernanda</t>
  </si>
  <si>
    <r>
      <rPr>
        <rFont val="Arial"/>
        <b/>
        <color rgb="FF1155CC"/>
        <u/>
      </rPr>
      <t>https://www.instagram.com/p/C6rxLinJxQT/</t>
    </r>
    <r>
      <rPr>
        <rFont val="Arial"/>
        <b/>
        <color rgb="FF000000"/>
      </rPr>
      <t xml:space="preserve"> (POST SEM LEGENDA)</t>
    </r>
  </si>
  <si>
    <t>VOL Pré-campanha SP</t>
  </si>
  <si>
    <t>o mamãe falei, vai ocupar a secretaria das Ucranianas pobres, logico</t>
  </si>
  <si>
    <t>Chega a assustar a quantidade de incautos que sao enganados por uma narrativa que agrade aos olhos. Este sujeito, pra quem não sabe, foi parido pelo MBL organização de traidores a procura de cargos. Pesquisem.</t>
  </si>
  <si>
    <t>Desde quando nasceu foi uma massa amorfa e continua sendo, apenas dourou a pílula pra enganar os trouxas.</t>
  </si>
  <si>
    <t>Kkkkkkkkkk!</t>
  </si>
  <si>
    <t>Kim katupiry tu não engsna mais NINGUÉM</t>
  </si>
  <si>
    <t>ex MBL é a melhor opção? São Paulo tá é f0did# 😂</t>
  </si>
  <si>
    <t>Kim e boulos não tem diferença nenhuma, se caso os dois venham a um segundo turno vou lembrar de 2022, voto nulo 😂😂😂😂</t>
  </si>
  <si>
    <t>Kim , segurança, vai cobrar quem vc ajudou a eleger, ou seja como insentao, colocou o Lule lá.</t>
  </si>
  <si>
    <t>O mais interessante são os críticos, não tem argumento algum. Só ofensas. Infelizmente o bolsolulismo é uma praga.</t>
  </si>
  <si>
    <t>Kim Katapora não ganha nem pra sindico de prédio vagabundo 🤣 O s eleitores do movimento bumbum livre só conseguiu eleger e mais ninguém, se dividissem os votos ele nem tinha sido eleito pra deputado 🤣</t>
  </si>
  <si>
    <t>Vou ser obrigado a votar no isentão, porque no candidato do covarde jamais.</t>
  </si>
  <si>
    <t>Ou ele paga os apoios, ou tem gente aqui que assiste a Globolixo....esqueceram que esse cidadão fez o L embaixo da mesa</t>
  </si>
  <si>
    <t>Kim e conunista o Lula não aceitou ele daí ele voltou acha que vai se eleger com votos da direita. Kkkk Maus um idiota.</t>
  </si>
  <si>
    <t>Fora Kim katagui!</t>
  </si>
  <si>
    <t>Kim jong ?</t>
  </si>
  <si>
    <t>KKKKKKKKKKKKKKKKKKKKKKKKKKKKKKKKKKKKKKKKKKKKKKKKK</t>
  </si>
  <si>
    <t>kim bosta!</t>
  </si>
  <si>
    <t>Traidor ,moleque! Fora lulista !!!</t>
  </si>
  <si>
    <t>Kim Katacocô 💩é uma das piores COISAS que temos em nossa política. Representa algo pior que a ESQUERDA 🦑declarada. É aquele típico OPORTUNISTA que vai pro lado que lhe der PODER. O que ele mesmo já afirmou ser mais importante que dinheiro. Dá nojo 🤢🤮. Somos é DEUS ✝️, PÁTRIA 🇧🇷,FAMÍLIA E LIBERDADE!!! Eles estão bem distantes de tudo isso. 🤥🤥🤥🤥🤥🤥</t>
  </si>
  <si>
    <t>Piada esse MBL sem noção</t>
  </si>
  <si>
    <t>Ah quanto teatro, este MBL é um palco.</t>
  </si>
  <si>
    <t>Vai ganhar o que Maria preá ganhou😂</t>
  </si>
  <si>
    <t>🤡🤡🤡🤡🤡🤡</t>
  </si>
  <si>
    <t>Bem vindos e bem vindas!😂😂😂😂 Pqp.</t>
  </si>
  <si>
    <t>Psdb junior</t>
  </si>
  <si>
    <t>Katapiroca é uma figura😂😂😂😂</t>
  </si>
  <si>
    <t>Minhas repulsa a esse deputadinho</t>
  </si>
  <si>
    <t>Gaguejou muito ao falar do Mouro.</t>
  </si>
  <si>
    <t>Direita 😂😂😂😂 outro Alkimin da vida que era "oposição" da esquerda e quanda a esquerda precisou voltou a cena do crime. Tesouras 2.0</t>
  </si>
  <si>
    <t>Ainda tem gente que acredita nesse aí?</t>
  </si>
  <si>
    <t>KIM VC NÃO GANHA MESMO.</t>
  </si>
  <si>
    <t>Agora está defendendo o Bolsonaro?</t>
  </si>
  <si>
    <t>Você pediu o impeachment do Bolsonaro,se esqueceu?????</t>
  </si>
  <si>
    <t>BOULOS NA FRENTE ??????</t>
  </si>
  <si>
    <t>😂😂😂😂😂 Esse indivíduo candidato a prefeitura lembremos ( mamãe falei 🆗) são todos da mesma laia</t>
  </si>
  <si>
    <t>Kim é um oportunista politico, kkkkkkkkkkkkk voto nulo</t>
  </si>
  <si>
    <t>O cara que faz campanha pelo voto nulo, agora quer voto?😂</t>
  </si>
  <si>
    <t>O kim quer voto nele, mas na eleição passada pediu voto nulo, o que viabilizou a vitoria do gangster, agora quer voto, vai ter voto nulo</t>
  </si>
  <si>
    <t>São Paulo sempre foi governado pela direita golpista kkkkkkk</t>
  </si>
  <si>
    <t>Né, é so colar igual chiclete em Bolsonaro. Para conseguir eleger uma boa bancada.</t>
  </si>
  <si>
    <t>Você vai passar vergonha cpMo sempre...</t>
  </si>
  <si>
    <t>os menininhos dó MBL empurrou o 9 dedos nas nossas costas e é a falsa direita</t>
  </si>
  <si>
    <t>Bem Vindes também 😂😂😂</t>
  </si>
  <si>
    <t>😂😂😂😂</t>
  </si>
  <si>
    <t>Viajando igual o getu lula . Só converseiro. Vai fazer?como , quando e com que dinheiro?catagril?</t>
  </si>
  <si>
    <t>Preço do Catavento tá falando é muito bonito para todo ouvido ouvir mas ele não como Deputado não tão fazendo lei esquentar tá vendo como é que anda com o prefeito vai conseguir e o governo aquele que ele quer porque é derrubado aquele projeto dele como é que era como Prefeito vai conseguir isso é papo se ele quer ajudar você quer ir para prefeitura Primeiro ela ajuda a fazer lei boa lista de papo furado que essa conversa para de candidatos quando chega no poder é outra papo</t>
  </si>
  <si>
    <t>cataguille, sai do armário.</t>
  </si>
  <si>
    <t>kkkkkkkkkk besta é quem acredita nisso kkkk</t>
  </si>
  <si>
    <t>Kkkk kkkk kkkk kkkk 😅 ..</t>
  </si>
  <si>
    <t>Kkkkk</t>
  </si>
  <si>
    <t>Ohhhh dó</t>
  </si>
  <si>
    <t>Vai não, vc Prefeito? Kkkkkk vai nao</t>
  </si>
  <si>
    <t>E o mamãe caguei mbl molecada</t>
  </si>
  <si>
    <t>Se o kim for eleito ele vai administrar ou vai ficar fazendo lacraçao na internet? Precisamos de politicos e nao youtubers</t>
  </si>
  <si>
    <t>Kim kataguiri faz parte do mesmo sistema de sempre,😂😂😂😂 o povo cai em cada conversa, entendam se nao esta proximo ao bolsonaro é parte do sistemas, esse cidadao acima é centrao e centrao é sistema, corrupto a parte light dos esquerdopatas, ele so está faze do loby com o povo brasileiro acorda povo, ele é do sistema e qual sistema? Do doria, dos calça apertada e sapatenis, dos veganos da faria lima, dos youtubers de economia que falam pra vc nao comprar sua casa propria que é melhor gastar sua economias alugando imovel que é mais rentavel, esse é o sistema e vc cai nele. Gente falar que é mais rentavel vc alugar um imovel do que comprar é a mesma coisa que a globo fala, aumentar imposto é bom para o cidadão, é falar que aumentar o gás, o alimento é saudavel pro seu bolso, é igualzinho só que falam pra vc nao comprar imoveis que é pra vc de fato nao ter uma estabilidade financeira e ficar na mao dos imvestidores, guardando o seu dinheiro nos imvestimentos pra aumentar o lucro e o bolso dos grandes bancos de investimentos, e os bancos em si, e a maquina politica em si. PELO AMOR DE DEUS ACORDEM.</t>
  </si>
  <si>
    <t>Amiguinho do ladrãozinho de jóias 😂😂😂😂😂</t>
  </si>
  <si>
    <t>So sendo mt imbecil pra votar nesse canalha traidor!😂</t>
  </si>
  <si>
    <t>Kim catupiri este é um Candidato Zero esquerda</t>
  </si>
  <si>
    <t>Quando alguém abre o assunto com benvindos e benvindas, saio do canal. Português é fundamental para um apresentador.</t>
  </si>
  <si>
    <t>😂😂😂😂😂😂😂😂😂😂😂😂😂😂cadeia nesse golpista</t>
  </si>
  <si>
    <t>vote boulos, e ande nas ruas, com seu celular tranquilamente.</t>
  </si>
  <si>
    <t>boulos vai atacar a bandidagem com certeza, pois ele é muito contra os criminósos</t>
  </si>
  <si>
    <t>😂 Kim e Veja tudo a VER! (com o sistema que vocês estão cansados de conhecer) Dia 25 ESTAREI NA FOTO COM O BOLSONARO!</t>
  </si>
  <si>
    <t>Psdb kids!! Engana direita e esquerda!!</t>
  </si>
  <si>
    <t>😂😂😂😂😂😂</t>
  </si>
  <si>
    <t>Com esse bem-vindos e bem-vindas já percebi que é perda de tempo.</t>
  </si>
  <si>
    <t>Esse cara é uma comédia. O partido te apoia o POVO NAO. E quem te elege e o povo🤪</t>
  </si>
  <si>
    <t>🤢🤮🤮🤮🤮🤮🤮</t>
  </si>
  <si>
    <t>A entrevista começa com Bom dia todos e todas... que zuado</t>
  </si>
  <si>
    <t>😂😂</t>
  </si>
  <si>
    <t>Começou com bem vindo e bem vinda, eu ja nem assisto 😂😂</t>
  </si>
  <si>
    <t>Prometer e fácil. Quero ver cumprir😅</t>
  </si>
  <si>
    <t>Ué, não ta mais do ladinho do PT?? Ahh nao, é só qdo é para apoiar perseguiçao ao governo que nao deu carguinho pra vcs!</t>
  </si>
  <si>
    <t>Parem de dizer bem vindas! Verbos não têm gênero.</t>
  </si>
  <si>
    <t>Credo! Kim Boulos. Ele é do PT?</t>
  </si>
  <si>
    <t>Cruzcredo 😊</t>
  </si>
  <si>
    <t>*0:09** Quando se diz "bem vindos" está incluso todos independente do gênero.*</t>
  </si>
  <si>
    <t>E mulher tentando de qualquer jeito pegar o kim em contradição. Kkkk falhando miseravelmente .</t>
  </si>
  <si>
    <t>Boa noite a todos e a todas . Afffff</t>
  </si>
  <si>
    <t>certeza que bolsonarista vai votar no nunes.</t>
  </si>
  <si>
    <t>Esse candidato tem até propostas objetivas ... Que aberração 😅</t>
  </si>
  <si>
    <t>O Guilherme Boulos não vai conseguir debater com o Kim. Esse japa é muito bem preparado e o melhor, tem uma vida honesta ao contrário do Boulos. Aguardando os debates.</t>
  </si>
  <si>
    <t>Bem vindos e bem vindas?👀👀👀🤔</t>
  </si>
  <si>
    <t>não sai dos 5%</t>
  </si>
  <si>
    <t>Kkkkkkkkk o MBL convoca o gado pra vir aqui chupar ovo japonês!! Nada mais artificial que os comentários kkkkkkk se o mbl tivesse essa proporção de aprovação, elegeria governador, mas só tem 10% da prefeitura kkkkkkkkkk</t>
  </si>
  <si>
    <t>Boulos e Marta: O playboy invasor de terras filho de médico da USP e a Rainha do Botox milionária moradora dos Jardins para representar a periferia de SãoPaulo!!!😜🥳🤑</t>
  </si>
  <si>
    <t>Se encontrar uma casa de terceiro, esse cara é capaz de invadir sem pudor algum! Boa sorte SÃO PAULO 😂😂😂😂😂😂😂😂😂😂😂😂</t>
  </si>
  <si>
    <t>Nessa política brasileira eu não duvido de maís nada..</t>
  </si>
  <si>
    <t>Que cara infantil... A claro, Tarcísio vai vir sim. Kkk</t>
  </si>
  <si>
    <t>Mesmo papinho do pai dos ricos 😂 é filho?????</t>
  </si>
  <si>
    <t>Democracia pra eles é ditadura disfarcada kkkkk</t>
  </si>
  <si>
    <t>Resgate ou desgraça safado</t>
  </si>
  <si>
    <t>Este teatro de onde vem , errando sempre com o barba irão afundar para sempre.</t>
  </si>
  <si>
    <t>Só quando a galinha tiver um bebê de proveta 😅</t>
  </si>
  <si>
    <t>Coitados dos Paulistanos!!</t>
  </si>
  <si>
    <t>Kkkkkk Tarcísio tem princípios, coisa que esquerdista nem sabe o que é</t>
  </si>
  <si>
    <t>Kkkkkkkkkkkkkkkkkkkkkkkkkkkkkkkkkkkkkkkkkkkkkkkkkkkkkkkkkkkkkkkkkkkkkkkkkkkkkkkkkkk é uma piada kkkkkkkkkkkkkkkkkkkkkkkkkkkkkkkkkkkkkkkkkkkkkkkkkkkkkkkkkkkkkkkkkkkkkkkkkkkkkkkkkkk você vai ganhar igual eu ganhei na mega sena kkkkkkkkkkk</t>
  </si>
  <si>
    <t>🍺🥴kkkkkk</t>
  </si>
  <si>
    <t>Quanta prepotência desse Boulos ridiculo.Tarciso quer é melhoria pros paulistas nao chupar ovo choco de lula kkkkk</t>
  </si>
  <si>
    <t>Tarcísio não gosta de ladrão kkkk</t>
  </si>
  <si>
    <t>O Tarcísio não se venderia....</t>
  </si>
  <si>
    <t>Esse cara é igual a Globolixo</t>
  </si>
  <si>
    <t>Olha aí o povo que afirma que tem democracia na Venezuela, pedindo democracia no Brasil. 😂😂😂</t>
  </si>
  <si>
    <t>Tarcísio e republicano Tarcísio tem caráter e educação e honestidade e humildade com os paulistanos ( as)..</t>
  </si>
  <si>
    <t>SE O TARCISO TIVER SANGUE DE COMUNISTA, DE NAZISTA, DE LADRÃO E SER SIMPATIZANTE DO TERRORISMO ELE PODE SIM SE JUNTAR A ESSA QUADRILHA, POR QUE NÃO?</t>
  </si>
  <si>
    <t>Tá imitando o Lula kkkkk</t>
  </si>
  <si>
    <t>Tarcísio não e viralata</t>
  </si>
  <si>
    <t>Nocool...🤣🤣🤣</t>
  </si>
  <si>
    <t>Tarcisio jamais se une a bandidos !nosso governador e um homem de bem !</t>
  </si>
  <si>
    <t>Tarcísio não é bandido para entra nessa quadrilha.</t>
  </si>
  <si>
    <t>Tarcisio e vacinado</t>
  </si>
  <si>
    <t>Kkkkkkkkkkkk essa droga tá estragada!!!</t>
  </si>
  <si>
    <t>Tarcísio sabe separar o joio do trigo. É cristão e tem sabedoria.</t>
  </si>
  <si>
    <t>Kkkkkkkkkkkkkkkkk, ata senta lá Boulos kkkkkkkkkkkkkkkkk</t>
  </si>
  <si>
    <t>Tarcisio nunca vai p pt</t>
  </si>
  <si>
    <t>Tarciso tá cobiçado pelo PT hein?! Derepente o bolsonarista ficou bom?😅😅😅</t>
  </si>
  <si>
    <t>Tarcísio é extremista e autoritário?! Kkjk esse discurso da esquerda é melancólico demais, slk 😂😂😂</t>
  </si>
  <si>
    <t>BOULLOS VAI FICAR NO CHINELO, VAI PERDER QUERIDO???? KKKKKK</t>
  </si>
  <si>
    <t>Esse sr. Pensa que o Tarcisio se vende????</t>
  </si>
  <si>
    <t>Tarcisio,jamais trairia Bolsonaro!!!</t>
  </si>
  <si>
    <t>😂😂😂😂😂😂😂😂😂😂😂</t>
  </si>
  <si>
    <t>TÁ SONHANDO O BOULOS ! O TARCISIO É ESTRATEGISTA E TEM CARATER , JAMAIS VAI SE ALIAR AO PT !</t>
  </si>
  <si>
    <t>Discursando igual ao presidiario de noves dedos😂</t>
  </si>
  <si>
    <t>TARCÍSIO É GRANDE TARCÍSIO É GENTE NÃO É NEM NUNCA FOI PETISTA.</t>
  </si>
  <si>
    <t>Tomara que esse 10 dedos e é apoiado pelos 9 dedos...toma um pau nas eleições 😂😂😂😎são Paulo não merece isso ai</t>
  </si>
  <si>
    <t>O governador sabe a sua importância na geo política do país e não se vendera por um mentiroso que em sua campanha abriu um saco de mentira para o povo, e o mesmo candidato a Prefeitura da cidade mais importante do Brasil usa das mesma extrate gia, mentindo. PT partido de mentirosos......</t>
  </si>
  <si>
    <t>Lkkklkkkklkk boulos é uma piada</t>
  </si>
  <si>
    <t>Tarcísio é honesto não vai se sujar com o PT</t>
  </si>
  <si>
    <t>O tolinho não percebeu a jogada genial do Tarcísio, calou a boca da oposição, conseguiu mais verbas, tudo com um sorriso debochado dos tolos, até o Boulos caiu🤣🤣🤣.</t>
  </si>
  <si>
    <t>Imagina o nível do eleitorado do Boulos 😂😂😂😂😂😂😂😂😂😂😂</t>
  </si>
  <si>
    <t>Esse nunca chega lá. É o Russomano II. 😂😂</t>
  </si>
  <si>
    <t>Estão com medo do Tarcísio.</t>
  </si>
  <si>
    <t>Tarcísio jamais se juntará a essa frente !🇧🇷🇧🇷🇧🇷🇧🇷</t>
  </si>
  <si>
    <t>Tarcísio tem juízo ....</t>
  </si>
  <si>
    <t>Kkkkkkkkkk NARRATIVADORES😂🤣😂🤣🤣</t>
  </si>
  <si>
    <t>É impressionante a semelhança com uma lixeira abarrotada que desenvolveu a habilidade humana da fala.</t>
  </si>
  <si>
    <t>"Frente ampla pela democracia". É verdade esse bilhete.</t>
  </si>
  <si>
    <t>Kkkkkkkkkkk fora partido comunista de bosta</t>
  </si>
  <si>
    <t>😂😂😂😂😂😂😂😂😂 esse boulos fala asneira como sempre 😂😂😂 k que ele faz em Brasilia mesmo???? Nao vi nenhum projeto util para a sociedade. Aqueles que votaram nesse mrd. Cobra ele como deputado de trazer recursos as obras to Taxxad pelo menoa que ta virando mato.</t>
  </si>
  <si>
    <t>Kkk</t>
  </si>
  <si>
    <t>Kkkkkkkk doença mental é grave!</t>
  </si>
  <si>
    <t>😂😂😂😂😂😂😂Governador Tarcísio não faz parte da bandidagem!</t>
  </si>
  <si>
    <t>Tarcísio não é Idiota. Sai fora nós temo. 😂</t>
  </si>
  <si>
    <t>Todos esquerdistas falam repetidamente a palavra "democracia" sendo que eles são comunistas / socialistas.</t>
  </si>
  <si>
    <t>É rapaz, isso me lembra de quando Jesus Cristo foi tentado por satanás na parte que dizia " Depois, o Diabo o levou a um monte muito alto e mostrou‑lhe todos os reinos do mundo e a glória deles. Ele disse: ― Tudo isto te darei se, prostrado, me adorares. Então, Jesus lhe disse: ― Retire‑se, Satanás! Pois está escrito: “Adore ao Senhor, o seu Deus, e só a ele preste culto”. Assim, o Diabo o deixou, e imediatamente os anjos vieram e o serviram." Desse jeitinho Lula fez com o Tarcisio mais infelizmente o governador caiu nas garras do diabo.</t>
  </si>
  <si>
    <t>Essa convesa de frente ampla...😅</t>
  </si>
  <si>
    <t>Se eu morresse em sp e um cara desse fosse prefeito eu me mudaria no outro dia.... Deus me livre ser governador por esse cara, não saio do Brasil porque não tenho condições e sou obrigado a ser governado por um bandido</t>
  </si>
  <si>
    <t>Tentando falar igual Lula no ritmo de falar e nas expressões... rs</t>
  </si>
  <si>
    <t>Vocês que tão querendo ficar na sombra do Tarcísio</t>
  </si>
  <si>
    <t>Esta atraindo azar pro Tarcísio 👀</t>
  </si>
  <si>
    <t>O Tarcísio é muito mais inteligente que isso!</t>
  </si>
  <si>
    <t>Essa ladainha ja era TARCISIO O MELHOR GOVERNADOR DE São Pauli</t>
  </si>
  <si>
    <t>Fora boulos😂😂😂😂😂😂</t>
  </si>
  <si>
    <t>Sonha reBoulos!😂😂😂😂</t>
  </si>
  <si>
    <t>Boulos usando o “português” do lula pra chamar atenção do pobre…. Quanta covardia…</t>
  </si>
  <si>
    <t>Derrotar os extremistas somos minuria só faltou fala caru cupanheru</t>
  </si>
  <si>
    <t>Reparem todos que ele copiou o jeito todinho do Lula discursando kkkkkk e o papo é o mesmo usando a pobreza como jargão acorda meu povo</t>
  </si>
  <si>
    <t>Vc vai olhar para o pobre igual o Lula está olhando? Não! Muito obrigado.</t>
  </si>
  <si>
    <t>Coitados kkkkkkkkk</t>
  </si>
  <si>
    <t>Credo! Deus livra os Paulistas 😢</t>
  </si>
  <si>
    <t>Boulos, o garoto das ongs.</t>
  </si>
  <si>
    <t>Discursinho xoxo xoxo antigo...😂🤣🤣🤣</t>
  </si>
  <si>
    <t>Como tem idiota e oportunista na esquerda. São hilários.</t>
  </si>
  <si>
    <t>Esse cara parece filho de Lula</t>
  </si>
  <si>
    <t>JA PENSOU BOULOS PREFEITO DE SP KKKKKKK TÃO FUDIDOS</t>
  </si>
  <si>
    <t>Kkkk...</t>
  </si>
  <si>
    <t>É esse o discurso deles agora ( SALVAR a DEMOCRACIA) é preciso muito cuidado com o lobo em pele de cordeiro...</t>
  </si>
  <si>
    <t>ESTE POVO PENSA QUE NÓS SOMOS BURROS, QUER LEVAR O TARCISIO PRA O LADO DELES, PQ SABE QUE O TARCISIO ESTÁ FAZENDO DE TUDO O QUE PODE NA CIDADE DE SÃO PAULO. QUEREM DEIXAR ELE INÚTIL IGUAL A VCS "PARTIDO DE ESQUERDA"😂😂😂</t>
  </si>
  <si>
    <t>Vai sonhando! Até parece que Tarcísio vai se unir a vcs! Ele é sábio! Não é carniça como o PT.</t>
  </si>
  <si>
    <t>Sonho seu... sonho ceu...</t>
  </si>
  <si>
    <t>Só faltou a voz rouca e o dedo cortado ... De resto, tá igualzinho ao Lula ...</t>
  </si>
  <si>
    <t>😂😂😂😂😂piada</t>
  </si>
  <si>
    <t>Essa frente é fria.</t>
  </si>
  <si>
    <t>Ou coitado. Vai sonhando com o Tarcísio no PT 😂😂😂😂😂</t>
  </si>
  <si>
    <t>Duvido que o tarcisio se engane e nem faça parte desse covil de lama pobre</t>
  </si>
  <si>
    <t>Quando eu imagino que tem gente que vota em um homem desse e aplaudi é um sinal de preocupação, para o país</t>
  </si>
  <si>
    <t>Diretq sempre . Sonha Alice bolsonaro sempre😅😅😅😅</t>
  </si>
  <si>
    <t>Imita bem o lula</t>
  </si>
  <si>
    <t>Tarcísio sabe trabalhar e separar as coisas</t>
  </si>
  <si>
    <t>Pegou a mania do Lula de falar atacando</t>
  </si>
  <si>
    <t>Tarcísio é limpo , não se mistura com os porcos</t>
  </si>
  <si>
    <t>👍😂</t>
  </si>
  <si>
    <t>Este aí está bem ensaiado para as eleições...gente que aluno nota 10.</t>
  </si>
  <si>
    <t>Kkk!</t>
  </si>
  <si>
    <t>Tem que ganhar senão o pcc tá fedido em sampa 😅😅😅😅😅.</t>
  </si>
  <si>
    <t>Palmas para o palhaço do circo</t>
  </si>
  <si>
    <t>Coitado, tá sonhando...</t>
  </si>
  <si>
    <t>Tarcísio não é ladrão para participar de quadrilha.</t>
  </si>
  <si>
    <t>Eu vou dizer uma coisa que muitos não aceitam como verdadeiro , mas é : Tarcísio se não mexer com privatização e o povo tiver certeza que na presidência da república não irá mexer com privatização , ele ganha para presidente da república .</t>
  </si>
  <si>
    <t>Tarcísio virou bode???</t>
  </si>
  <si>
    <t>Cosplay do Lula...</t>
  </si>
  <si>
    <t>"Tráz até Tarcísio" kkk O cara é no mínimo 100 vezes mais competente que o Boulos, ai ai...</t>
  </si>
  <si>
    <t>kkkkk coloquem esse demonio comunista no poder seus idiotas</t>
  </si>
  <si>
    <t>Boa imitação do Lula , como é o nome deste comediante ?</t>
  </si>
  <si>
    <t>O Tarcísio não é invasor de terra não, é um homem de caráter</t>
  </si>
  <si>
    <t>Nois precisa devorve,ou mior intrega de veiz São Paulo pros cumpanheiro do PCC e prós trombadinha.</t>
  </si>
  <si>
    <t>😂😂😂😂😂😂😂😂 caiu de cabeça esse aí.... 😂😂😂😂😂</t>
  </si>
  <si>
    <t>Tarciso é muito honesto jamais vai se misturar com " vocês "</t>
  </si>
  <si>
    <t>Tarcísio e Lula, veja como ele admira o Lula.</t>
  </si>
  <si>
    <t>E ruim que Tarcísio cai nessa</t>
  </si>
  <si>
    <t>Boulos, voce não chega nem nos pés do Tarcísio, que mostrou que seu amor oelo povo vai além de partido, etc.</t>
  </si>
  <si>
    <t>Nunca que o Tarcísio vai se juntar com essas 🐍 🐍</t>
  </si>
  <si>
    <t>Kkkkkkkkkkkk. Querendo usar o Tarcísio para ganhar voto. Nunca serão 🤭🤣</t>
  </si>
  <si>
    <t>Eles querem se alavancar nas costas do Tarcísio, sabemos que o Tarcísio é governador, claro que tem que ter contato com o lula que é presidente, infelizmente, faz parte do protocolo!</t>
  </si>
  <si>
    <t>Tarcísio não e tolo na terra do morcego passarinho dorme dê cabeça pra baixo vai governador easim trabalha sem mudar sua origem</t>
  </si>
  <si>
    <t>Blá blá blá blá blá blá blá blá blá blá blá blá blá blá blá blá blá blá blá blá blá blá 😫</t>
  </si>
  <si>
    <t>Boulos fazendo escola com o nosso amado Lula !!!</t>
  </si>
  <si>
    <t>Usaram tarciso com bode espiatoriokkk e eles entraram no feofo fora p t bandidos</t>
  </si>
  <si>
    <t>Infelizmente tem gente q ainda acredita neste teatro. Discurso de palanque afffff.</t>
  </si>
  <si>
    <t>Tá sonhando Boulos?</t>
  </si>
  <si>
    <t>Fora ladrao bolopodre</t>
  </si>
  <si>
    <t>se o Tarcísio for para o pt ele não vai ser eleito nem pra vereador !</t>
  </si>
  <si>
    <t>Esses caras sao tao burros que pensam que o Tarcísio é burro 😂😂😂😂 o Tarcisio precisa do merda do lula pra liberar recursos, e como quem tá no poder é o Lula então ele precisa ter uma boa relação com o governo federal pra poder receber esses recursos</t>
  </si>
  <si>
    <t>Se Tarcísio entrar nessa onda do PT e desse delinqüente invasor de propriedades, não será reeleito governador, tal qual ocorreu com traidores como Joyce Frota e outras ruminantes ideológicos.</t>
  </si>
  <si>
    <t>Chiiii,,,,, maís não é que este indivíduo está falando igualzinho ao Lula!!!!!!!!!! Kkkkk. Tem a ascensão e tem a queda, maís esse aí não vai decolar.</t>
  </si>
  <si>
    <t>O mula ta penssando k taciso entrou na dele etem mais as verbas tem k gastar benfeitorias nao roubar gastando comos corruptos o mmula tem inveja do mito mito kkkkk kkk fora kdrao</t>
  </si>
  <si>
    <t>Nunca serão aqui hein sp 😂</t>
  </si>
  <si>
    <t>Tarcísio so quer dinheiro do governo federal para realizar seus projetos mas a galera do PT confundiu a sua aproximação como alguém que esta a venda 😅😅😅😅!</t>
  </si>
  <si>
    <t>Legal o cara erra a concordância verbal de propósito pra dizer que é do povão.</t>
  </si>
  <si>
    <t>Sempre esse papinho de frente ampla de democracia.</t>
  </si>
  <si>
    <t>Boulos o senhor está tentando puxar o saco de Tarcísio e isso?😅😅😅</t>
  </si>
  <si>
    <t>Devolver a cidade pra quem? Pra quadrilha do PT, isso sim!</t>
  </si>
  <si>
    <t>Vá invadir uma casa... 😑</t>
  </si>
  <si>
    <t>Só bobo acredita no Boulos!</t>
  </si>
  <si>
    <t>Nunca chegará aos pés Tarcísio nuca 😂😂😂😂😂😂😂😂😂😂</t>
  </si>
  <si>
    <t>Boulus mofado acha que o Tarcísio é idiôta</t>
  </si>
  <si>
    <t>Não acredite nesse segundo Janones.</t>
  </si>
  <si>
    <t>Imaginem esse bosta mole prefeitex de São Paulo kkkkkkkkkkkkkkkkkkkkkkk</t>
  </si>
  <si>
    <t>Eles sempre tem a solução né..rsrsrsrs O Boulos quer resgatar a cidade dos extremistas, repito, o Boulos quer resgatar a cidade dos extremistas, o Boulos...kkkkkkkk</t>
  </si>
  <si>
    <t>Aprendeu mentir diretinho 😂😂😂</t>
  </si>
  <si>
    <t>Após ler o título e ouvir os primeiros segundos do vídeo, vou ter que fazer quimioterapia, esse câncer falando ninguém merece.</t>
  </si>
  <si>
    <t>Boulos lixo se Tarcísio abandonar o Bolsonaro ele não ganha nem pra síndico de prédio mais</t>
  </si>
  <si>
    <t>KKKKKKKKKKKKKKKKKKKKKKKKKK Isso aeee votem nele e terminem de destruir SP.</t>
  </si>
  <si>
    <t>Vai jumentada fazendo o L ! Antes era o povo nordestino que não tinha água, agora, é o bolos que vai te dar casa ,picanha, aaaa e também querem o seu celular, mais isso não da mais cadeia 😅 kkkkk</t>
  </si>
  <si>
    <t>Invasor de terras falando em segurança pública, que loucura.</t>
  </si>
  <si>
    <t>O cara é burguês e invade terras dos outro e vem falar de extremismo!</t>
  </si>
  <si>
    <t>O cara fala de " democracia"....kkkkkk. A palavra é bonita nao é? Kkkkkkk. Fala nada com nada e cita " a democracia". A esquerda mudou o significado desta palavra no dicionario. Ridiculo!!</t>
  </si>
  <si>
    <t>Tarcísio pro lado dê vocês nem a pau juvenal sonhar enquanto não pagar kkkkkk😅.</t>
  </si>
  <si>
    <t>Parece o papai Lula contando mentiras kkk aprendeu bem!</t>
  </si>
  <si>
    <t>Os eleitores eletrônicos que moram nas urnas eletrônicas irão eleger o filho do molusco aqui em São Paulo? A democracia vive e o amor venceu, os pobres de Samoa agora sim serão incluídos no Imposto de Renda.</t>
  </si>
  <si>
    <t>É muito difícil ouvir esse sujeito , ele é muito b... Se esse cara tiver um voto , essa pessoa q votarão nele merece realmente sofrer com esse cara no poder . Se vc colocar um prova de segundo grau , garanto que não tira 5</t>
  </si>
  <si>
    <t>Essa panela fechada do Lula não esquece o Bolsonaro..... esse boulos bem que podia explicar como Lula faz para alegrar tanto$ político$ para seu lado as nossas custas....</t>
  </si>
  <si>
    <t>O BARBA COMPROU A PF O EB O SUPREMO , BOULOS VAI COM TUDO 9 BRASIL JÁ FOI ENTREGUE AOS PORCOS</t>
  </si>
  <si>
    <t>O cara fala de democracia da ate vintade de rir.. Lider de quadrilha de invasão</t>
  </si>
  <si>
    <t>Kkkk discurso sempre o mesmo</t>
  </si>
  <si>
    <t>Que democracia ele tá falando porque no Brasil não tem mais democracia não tem ditadura comunismo é só oque tem</t>
  </si>
  <si>
    <t>Kkkkkkk belo teatro</t>
  </si>
  <si>
    <t>😂😂😂😂😂 esse Roboulos é um comédia mesmo 😂😂😂😂😂😂😂</t>
  </si>
  <si>
    <t>Vai sonhando vagabundo</t>
  </si>
  <si>
    <t>😆😅🤣🤣🤣🤣🤣🤣 esse maluco é uma piada.</t>
  </si>
  <si>
    <t>Kkkkkkk sonha mais querido</t>
  </si>
  <si>
    <t>Misericordia....aonde tem extremismo em sao paulo.....vai se catar....</t>
  </si>
  <si>
    <t>Vira o disco kkkl😅</t>
  </si>
  <si>
    <t>Nós queremo. Lula geracao playmobil invasor de fazenda.</t>
  </si>
  <si>
    <t>O PILANTRA E O LADRÃO...SÓ EXISTEM. PORQUÊ TEM MUITO OTÁRIO QUE AINDA CAEM NESSA LADAINHA! ❤😂❤❤</t>
  </si>
  <si>
    <t>Boulos vai caçar uma inchada Seu Lix#o carteira de trabalho para o Boulos Já</t>
  </si>
  <si>
    <t>olha o tomate, olha o oleo, olha a carne, olha o rombo em 1 ano de governo!!! olha o L!!!</t>
  </si>
  <si>
    <t>Sempre verifico se minha casa está fechado, e com os cadeados.</t>
  </si>
  <si>
    <t>Boulos tem que parar com esses Cigarros</t>
  </si>
  <si>
    <t>O rapaz comunista que ganha 40k por mês (e mais regalias) e anda de Celta, pois é muito humilde.</t>
  </si>
  <si>
    <t>SE O POVO DE SÃO PAULA QUISER SE FUDER. VOTE BOULOS.</t>
  </si>
  <si>
    <t>As urnas do Xandão vão resgatar a democracia. Sei.</t>
  </si>
  <si>
    <t>Pergunta pra bolo 🎂 que mandou matar mariele</t>
  </si>
  <si>
    <t>Que espetáculo legal... Onde fica o teatro da próxima apresentação?</t>
  </si>
  <si>
    <t>Fala pelo cool</t>
  </si>
  <si>
    <t>A gente precisa invadir casas kkkkk</t>
  </si>
  <si>
    <t>Ta de brincadeira o Fanfarrão!</t>
  </si>
  <si>
    <t>Cara de idiota útil já tinha, agora ficou provado...🤭😇🙃🤣😂</t>
  </si>
  <si>
    <t>Porque o seu BOULOS do PSOLISMO só vive com ÓDIO ??, O amor ??, Não venceu o ódio ??, 😂😅😂😅😂 Minha são paulo vamos abrir os olhos, Esse não. 😎</t>
  </si>
  <si>
    <t>ESPERA SENTADO NA TUA CASA, E NAO NA DOS OUTROS, TARCISIO NAO SE MISTURA COM GENTALHA.</t>
  </si>
  <si>
    <t>Invade minha casa, a dolores vai tá te esperando...</t>
  </si>
  <si>
    <t>Toda vida Kim Kataguiri se colocou como terceira via e agora se diz de Direita? 😂</t>
  </si>
  <si>
    <t>AHUAUHAUHAUHAUH PRIMEIRA COISA: SAI DO MBL pra começar o caminho de "direita" kkk nao que eu seja de direita, nao sou, eu nao me limite a direita e esquerda, pra mim tem que pegar o melhor de cada um, somente... e tu eh um esquerdista enrrustido kim</t>
  </si>
  <si>
    <t>MBL de direita? Kkkkkkkkkkkkkkk</t>
  </si>
  <si>
    <t>O Senhor Kim Kataguire de Direita? Agora, ele é de Direita. 😂 Tá. "É verdade esse bilhete"? 😳</t>
  </si>
  <si>
    <t>Qual projeto vai fazer para melhorar a internet para jogar um Dotinha sem ter que ir para Salvador😂😂</t>
  </si>
  <si>
    <t>Você foi útil na luta contra o Bozo 😂😂😂😂</t>
  </si>
  <si>
    <t>Direita kkkkkkkkkkkkkkkkkkkkkkkkkkkk</t>
  </si>
  <si>
    <t>Único candidato da DIREITA ? Menos, né?</t>
  </si>
  <si>
    <t>Direita 😂</t>
  </si>
  <si>
    <t>kim de direita é piada isso?</t>
  </si>
  <si>
    <t>Você da direita? Só na tia cabeça você é de direita</t>
  </si>
  <si>
    <t>Kkkkkkkkkkkkk... Kim acha que somos idiotas. Isso é mais um Teatro das Tesouras.</t>
  </si>
  <si>
    <t>De direita? Não foi você que juntou com uns amiguinhos esquerdistas para pedir impeachment do único presidente de direita que o brasil já teve?</t>
  </si>
  <si>
    <t>Kimcatacoquinho é de direita kkkkkkkkkkk</t>
  </si>
  <si>
    <t>Direita??? Kkkk....</t>
  </si>
  <si>
    <t>KKKKKKKKKKKKKKKKKKKKKKKKKKKKKKKKKKKKKKKKKKKKKKKKKKKKKKKKKKKKKKKKKKKKKKKKKKKKKKKKKKKKKKKKKKKKKKKKKKKKKKKKKKKKKKKKKKK</t>
  </si>
  <si>
    <t>terceira via... HAHAHAHA</t>
  </si>
  <si>
    <t>Kkkkkkkkkkkkkkkkkkkkkkkkkkkkkkkkkkkkkkkkkkkkkkkkkkkkkkkkkkkkkk</t>
  </si>
  <si>
    <t>Parabéns para o Catacoqinho, ganhou uma eleitora</t>
  </si>
  <si>
    <t>De direita não, de centro, liberal é a putinha da esquerda, mas votaria em você só pra ver o lixo do Waldemar se fodendo sem os cargos de São Paulo. Mesmo sabendo que você daria esses cargos.</t>
  </si>
  <si>
    <t>kkkkkkkkkkkkkkkkkkkkkkkkkkkkkkkkkkkkkkkkkkkkkkkkkkkkkkkkkkkkkkkkkkkkkkkkkkkkkkkkkkkkk SP tá lascada mesmo.</t>
  </si>
  <si>
    <t>Vou votar em vc, espero que ganhe. Ja disse isso aqui, dificil fazer campanha, visto que bozonarismo e mulismo se fecham para ideias. Vamos ve..</t>
  </si>
  <si>
    <t>Se perder vai fazer campanha pelo voto em branco dizendo que Boulos e Nunes são iguais?</t>
  </si>
  <si>
    <t>KKKKKK o Kim de direita KKKKK.</t>
  </si>
  <si>
    <t>Votar em Boulos = atestado de idiota</t>
  </si>
  <si>
    <t>É aquela direita moderada chegada no centro que abraça progressistas e que adora assinar cartas da democracia da ditadura, so faltou eu colocar o meme do silvio santos aki</t>
  </si>
  <si>
    <t>Deus abenssoe quem está lendo eça mençaji, que nada falti na çua meza. Estamos com o Quim, o noço salvador, o noço messias... Avante patriotas! MITO, MITO!!!!🤣🤣🤣</t>
  </si>
  <si>
    <t>O ladrão ta comendo boulos?</t>
  </si>
  <si>
    <t>Viva lula viva boulos , nao vejo a hora do boulos ganhar pra mim invadir alguma casa</t>
  </si>
  <si>
    <t>Oh! Coitado jamais o lula ganhará de novo ele é um péssimo presidente NEVER 😅😅😅😅😅.</t>
  </si>
  <si>
    <t>BOLOS, PRA TI, HO!!! KKKKKKKKKKK</t>
  </si>
  <si>
    <t>O puxa saco de Lula, esse bolos fofo será preso juntamente com seu padrinho Lalau... sem moral e invasor de propriedade alheias, vai levar um banho em São Paulo do Tarcísio e cia...</t>
  </si>
  <si>
    <t>Boulos tomou um chute nas bolas, e Elas subiram para às bochechas 😂😂😂😂😂🎉🎉🎉</t>
  </si>
  <si>
    <t>Bolo.badeneiro tu vai ganha um gano bem gundo vagabundo anguista</t>
  </si>
  <si>
    <t>Boulos já vai te preparando pra tu amargar a derrota nas eleições da prefeitura de SP!</t>
  </si>
  <si>
    <t>Prefeitura na mão do Boulos é na mão do povo?? Não me faça rir 😂😂😂 vai falir o município de sampa em dois tempos. Espero que o paulistano não caia nessa roubada. Essa corja é cupim na madeira.</t>
  </si>
  <si>
    <t>Kkkk a piada de 2024</t>
  </si>
  <si>
    <t>Quarto pedido .mais umas casinhas para invadir</t>
  </si>
  <si>
    <t>Sonhar não paga nada idiotas</t>
  </si>
  <si>
    <t>E depois foi roubado. kkkkkkkkkkkkkkkkkkkkkkkkkkkkkk Só tem malaco e bandido nessa filmagem!</t>
  </si>
  <si>
    <t>Nossa!! Tem gente que bebe todas e pega microfones!!!😂😂😂😂😂</t>
  </si>
  <si>
    <t>Do jeito que o Alexandre de Moraes está ajudando prendendo geral botando tentando botar medo tá sujeito o bolo ser prefeito mas prefeito de quê numa rede de esgoto sei lá de alguma coisa mas não de São Paulo😂😂😂😂</t>
  </si>
  <si>
    <t>😂😅 aí está como certas pessoas não aprende realmente tem que ter um jeito de cancelar o título dessa pessoa rapaz sao uns verdadeiros burros 😅</t>
  </si>
  <si>
    <t>Como deve ser difícil pra eles fingir que gosta de pobre</t>
  </si>
  <si>
    <t>Kikikiki kakakakaka kikikiki vai esperando .</t>
  </si>
  <si>
    <t>Kakakakaka kikikiki.</t>
  </si>
  <si>
    <t>Nós também, temos 2 desejos😅 Que consiga um emprego, e se esforce para parar de invadir propriedades alheias.</t>
  </si>
  <si>
    <t>Que paixão, que fixação pelo melhor Presidente que esse país já teve!!!!Cala boca invasor de propriedade alheia,travestido de deputado!😂😂😂😂</t>
  </si>
  <si>
    <t>Quando acabar a cachaça e o dinheiro q deram p carnaval volta as vananas e as macâs os eleitores dele somem...kkk😂😂😂</t>
  </si>
  <si>
    <t>Cambada de mulambos 😂😂😂😂 meu Deus que grito de guerra hein parece que estão morrendo 😂😂😂</t>
  </si>
  <si>
    <t>Sou de londrina . E ja to vendo a imbecialidade de novo Acontecendo. E mta burrice em um so metro quadrado. Um cara que engana o brasil Com um Celtinha . 😂😂😂😂😂😂😂😂😂😂😂 Mas que anda com segurancas. Ah gente me poupe os meus cabelos branco nos meus ovos ........</t>
  </si>
  <si>
    <t>Voce Boulos é um mau carater igual seu compasso. Com fé em Deus vocé seja embargsdo pra bem longe.</t>
  </si>
  <si>
    <t>vai sonhando bolos kkk</t>
  </si>
  <si>
    <t>Pelo visto os PAUlistanos querem Cracolândia em cada esquina,esses jovens" dinâmicos" e a impressa estão de parabéns... Essa cidade ai irmão esquce,so o interior que se salva</t>
  </si>
  <si>
    <t>😂😂😂😂 LULA REELEITO KKKKKKKKKKKKKKKKKKKK😂😂</t>
  </si>
  <si>
    <t>Só rindo mesmo isso é uma piada 🤣🤣🤣🤣🤣</t>
  </si>
  <si>
    <t>Boulos saindo numa escola de tráfico, e agora justiça do Xandão.</t>
  </si>
  <si>
    <t>Tá bom msm!um vagabundo desse ser perfeito de SP!</t>
  </si>
  <si>
    <t>Quem tem que ir preso é esse Boullos lixo insentivador de invasão de terras</t>
  </si>
  <si>
    <t>Tem pão com mortadela aí? 😂😂😂</t>
  </si>
  <si>
    <t>Boulos cresça e apareça !!!Vai ser trouxa lá na China!!!</t>
  </si>
  <si>
    <t>É a bandidagem comunista viajando depois de ter fumado algumas tekilas com picanha !!! Kkk 😆</t>
  </si>
  <si>
    <t>E o papai Noel e o coelhinho da Páscoa como juízes do STF, o saci jogando na seleção,...</t>
  </si>
  <si>
    <t>Feioso esse carrapato de saco de político kkkk olha os tipos de gente que o Brasil tem rebola na boquinha da garrafa sem falar de ninguém seu besta os caras do pt e apaixonado pelo Bolsonaro os caras tá no carnaval e pensando no homem esse aí tem o a foto do lula tatuado na bunda kkk</t>
  </si>
  <si>
    <t>Vai tomar a casa de vocês para socializar com outras que não tem aonde morar, aí eu quero ver o chororo. Depois estão arrependidos, ai é tarde.</t>
  </si>
  <si>
    <t>O final dele não será bom</t>
  </si>
  <si>
    <t>TARCÍSIO PONHA OS 🙄 NESSE MAU CARÁTER ,ISSO NÃO É GENTE ,OLHA O NIVEL DA TCHURMA ....😅</t>
  </si>
  <si>
    <t>É muito bagaceiro.</t>
  </si>
  <si>
    <t>São Paulo tá fodido</t>
  </si>
  <si>
    <t>COITAFO DE VC BOLOLO ... EFPERA SENTADO PRA NÃO CANSAR ... 😅</t>
  </si>
  <si>
    <t>BOULOS E A SUA MINORIA.</t>
  </si>
  <si>
    <t>MOSTRA A CARTEIRA DE TRABALHO P ELE</t>
  </si>
  <si>
    <t>Só esperando Trump vencer prá ver Lula e sua turma em Guantanamo</t>
  </si>
  <si>
    <t>Kkkkkkkk. Kkkkkkkkkkk</t>
  </si>
  <si>
    <t>São Paulo como todo o Brasil é Deus pátria e família.esse boulos não ganha mais nem pra síndico de prédio.</t>
  </si>
  <si>
    <t>Crus credo nunca voltarei nesse homem</t>
  </si>
  <si>
    <t>Nem com café esse bolos me desce</t>
  </si>
  <si>
    <t>Gente não tem como o Brasil da certo com esse tipo de político 😂</t>
  </si>
  <si>
    <t>Coitado do Povo de São Paulo, se isso acontecer, mas com o sistema do lado tudo é possivel</t>
  </si>
  <si>
    <t>😂😂😂😂 calma ingenuo</t>
  </si>
  <si>
    <t>🤮🤮🤮🤮</t>
  </si>
  <si>
    <t>Esse vai pro inferno!</t>
  </si>
  <si>
    <t>ESCOLA DE SAMBA AMIGOS DO PCC rsttreiando : Boluos , o Invasir de residências.</t>
  </si>
  <si>
    <t>DEUS É PAI.... LULA LADRÃO COMUNISTA</t>
  </si>
  <si>
    <t>Da ate pena</t>
  </si>
  <si>
    <t>Vai abrir confeitaria 🧁. Ele preso e boces finalmente começarem a trabalhar. Bando</t>
  </si>
  <si>
    <t>Olha o nivel 😂😂, quando penso que esta ruim no rio , vejo que São Paulo pode ficar pior</t>
  </si>
  <si>
    <t>Como um homem que quer governar são Paulo tá com este pensamento</t>
  </si>
  <si>
    <t>Zé ruela 😅prefeito ? Só se tomar na marra.</t>
  </si>
  <si>
    <t>OH COITADO 😂😂😂</t>
  </si>
  <si>
    <t>Reeleição do L? Com o país indo de mal a pior? Só se for com a ajuda dos amigos togados.</t>
  </si>
  <si>
    <t>Esse é a semelhança do pai Lula</t>
  </si>
  <si>
    <t>Bolo só no meu aniversário Nada de bolo 😅😅😅😅</t>
  </si>
  <si>
    <t>*DEUS SALVE SAO PAULO*</t>
  </si>
  <si>
    <t>No esgoto, os vermes desfilam!🤮🤮🤮🤮🤮</t>
  </si>
  <si>
    <t>Deus salve A alma de vcs</t>
  </si>
  <si>
    <t>😂😂😂😂😂😂😂😂😂😂😂😂😂😂😂😂😂😂😂😂😂😂😂😂😂😂😂😂😂😂😂😂😂😂😂😂😂😂😂 Vai sonhando petzada ..</t>
  </si>
  <si>
    <t>Prefeito do MST. Kkkk</t>
  </si>
  <si>
    <t>Tá repreendido em nome de Jesus Cristo 🙏🏼 sangue de Jesus Cristo tem poder para barrar esses partido das trevas, Bolsonaro está Blindado pelas mãos do nosso Deus poderoso e seu filho amado Jesus Cristo 🙏🏼</t>
  </si>
  <si>
    <t>BRASIL SODOMA E GOMORRA SÓ FARRA, INJUSTIÇAS E CORRUPÇÃO EM 2024.OLHA O DINHEIRO DO POVO PRA ONDE VAI AÍ. ACORDA POVO BRASILEIRO PRESTA ATENÇÃO NAQUILO QUE OS CANDIDATOS FAZEM E NÃO NAQUILO QUE FALAM. VEJA COMO ESTÁ O BRASIL, E VEJA QUAL É O PARTIDO QUE ESTÁ GOVERNANDO O BRASIL EM 2024.POLÍTICOS CADA VEZ MAIS RICOS E O POVO BRASILEIRO CADA VEZ MAIS POBRES. DEUS TENHA MISERICÓRDIA DO POVO BRASILEIRO. DEUS ABENÇOE O BRASIL E O POVO BRASILEIRO. AMEM E GLÓRIA A DEUS.</t>
  </si>
  <si>
    <t>tanto ódio como vc e mal cuidado quando se deseja mal para os outros cai pra se mesmo quem é vc Boulos?</t>
  </si>
  <si>
    <t>Tá amarrado</t>
  </si>
  <si>
    <t>Deus nos proteja deste mal !</t>
  </si>
  <si>
    <t>Boulos bandido e o povo apoiando, que vergonha</t>
  </si>
  <si>
    <t>Nunca querido ! Deus é mais.</t>
  </si>
  <si>
    <t>Pena que o interior do estado não vota prá prefeito da capital, senão esse camarada levaria uma lavada.. O povo da capital precisa ficar esperto prá não eleger esse cidadão..</t>
  </si>
  <si>
    <t>Se não tiver Voto Impresso Auditavel com Contagem Pública, ele leva e vocês sabe como né. Que Deus tenha misericórdia do povo Brasileiro 🙏🙌🙏🇧🇷</t>
  </si>
  <si>
    <t>#ForaBoulos #ForaLula #ForaImprensaRelativa</t>
  </si>
  <si>
    <t>COM esse sistemao aí tudo é possivel🙄🙄</t>
  </si>
  <si>
    <t>Esse aí míssericordia pai CELESTE</t>
  </si>
  <si>
    <t>Pega o Lula seu Boulos e vai pra rua</t>
  </si>
  <si>
    <t>Este senhor deveria estar preso por falar está asneiras, além de ser mau caráter invasor de terras e um verdadeiro 🗑🗑🗑🗑👿👿👿👿👿</t>
  </si>
  <si>
    <t>vc vai ganhar o que a Maria ganhou atrás</t>
  </si>
  <si>
    <t>Pedidos de idiotas se realizam? 😂😂😂😂</t>
  </si>
  <si>
    <t>Coitado que inveja</t>
  </si>
  <si>
    <t>SÓ SE FOR ASSIM MESMO PARA ALGUM DELES SEREM ELEITOS NOVAMENTE</t>
  </si>
  <si>
    <t>Vamos pedir para PF abrir um inquérito pra Boulos também igual para o Nikolas abriram. Só quero ver se a justiça age com imparcialidade!</t>
  </si>
  <si>
    <t>Kkjjkkkkkkikkkkiií</t>
  </si>
  <si>
    <t>Olha a turma</t>
  </si>
  <si>
    <t>😂😂😂😂 sai fora 😂😂</t>
  </si>
  <si>
    <t>Pelo menos ele esta melhor que os eleitores, que so anda a pé kkkk viva o CELTA...</t>
  </si>
  <si>
    <t>NOSSA como É MUITO HUMILDE MEU DEUS. esqueceram UOL e esquerda que o povo não é mais aquele povo simples e ´´bobo´´ de antes.</t>
  </si>
  <si>
    <t>De celta e de motorista kkk, sabe dirigir não?</t>
  </si>
  <si>
    <t>Noooooooooooossa de Celtaaaaaaaa, que legaaaaaaaaal</t>
  </si>
  <si>
    <t>Deve ter trocado de carro no portão da companheira.😂😂😂😂</t>
  </si>
  <si>
    <t>Fazendo a capa pros otarios ta certo ! Kkkkkkkk</t>
  </si>
  <si>
    <t>Kkk alguém tem dúvidas que ele debocha do povo brasileiro? Kkk entao viva se ferrando, vote nele e faz o L kkk</t>
  </si>
  <si>
    <t>É a primeira vez,q vejo uma mídia nomear o meio de transporte q um político chegou em qq lugar. O mentiroso qdo da mta explicação,em 99%,está mentindo descaradamente.</t>
  </si>
  <si>
    <t>Esse Boulos pensa que a maioria é burra,tem muitos que acreditam nas farsas da esquerda,mas não adianta a Internet já mostrou que esse que apoia invasão de propriedade privada anda mesmo é de jatinho.😂😂,o celta é só para continuar enganando há muitos</t>
  </si>
  <si>
    <t>Eita laranjal nessa vida em..... tem bem uns 500mil de renda anual, e fica bancando o pobre com Celta kkkkkkkkkk haja trouxa para acreditar.</t>
  </si>
  <si>
    <t>Celta e com motorista ? Kkkkkkk alguém cai nisso ?</t>
  </si>
  <si>
    <t>😂😂😂,E vai embora de jato particular,😂😂😂😂 o dinheiro pra propaganda fluindo</t>
  </si>
  <si>
    <t>Q fofo comunista q tem jatinho particular chegando de celta pra se fazer de humilde golpe tá aí cai quem quer viva Democracia relativa importante é que amor venceu</t>
  </si>
  <si>
    <t>Essa historinha do celta só pega telespectador da uol....Triste</t>
  </si>
  <si>
    <t>A UOL Já começou seu trabalho de transformar seu político em santos 1 ETAPA: OLHA SÓ, ELE ANDA DE CELTA! QUE HUMILDADE! 2 ETAPA: OLHA ELE ALI DISTRIBUINDO SOPÃO PROS MORADORES DE RUA! JESUS, É VOCÊ? 3 ETAPA: BOULOS VISITA CRIANÇAS COM CÂNCER EM HOSPITAL PÚBLICO, QUE SER HUMANO! Querem esconder a verdadeira face desse lixo.</t>
  </si>
  <si>
    <t>Kkkkkkkkk cai quem quer .só menino simples kkkk</t>
  </si>
  <si>
    <t>O cara chega de Celta com um motorista que deve ganhar 8 mil de salário paga com a verba de gabinete. Não taz sentido nenhum! E tem gente que cai nessa, inacreditável.</t>
  </si>
  <si>
    <t>Celtinha com motorista!!! KKK. Tá chamando o povo de idiota...</t>
  </si>
  <si>
    <t>Devia ter ido de bicicleta ,é mais chique.</t>
  </si>
  <si>
    <t>Kkkkkkk precisa batalhar mais ué.</t>
  </si>
  <si>
    <t>Deve ter um Celtinha desse em cada aeroporto 🤭</t>
  </si>
  <si>
    <t>😂😂😂😂😂, pegou o carro do funcionário e subiu a rampa , tudo combinado ja tava gravando e ate a posição das pessoas que iria aparecer 😂😂😂</t>
  </si>
  <si>
    <t>Chega se Celta, qdo terminar mandato se ganhar sairá de FERRARI.😂</t>
  </si>
  <si>
    <t>Estou comovido com a simplicidade do celtinha com motorista particular chegando em uma mansao.</t>
  </si>
  <si>
    <t>Nossa 😂😂😂😂que matéria extraordinária 😂😂😂😂😂,o canal miseravelmente esquerdista 😂😂😂😂😂 e Uauuuuuu 😂😂😂</t>
  </si>
  <si>
    <t>A famosa esquerda caviar, gasta milhões com cartão corporativo, tira ferias em paises ricos viajando em primeira classe, e se hospeda em hotéis de luxo, e do nada aparece de celta🤑🤮</t>
  </si>
  <si>
    <t>Aposto q tomou agua da "nova caixa d'agua"</t>
  </si>
  <si>
    <t>Kkk e foi pra Sp de jatinho? Hipocrisia pura. Bobo de quem cai</t>
  </si>
  <si>
    <t>O cara com 41 anos ganhando salário de 40 mil reais por mês como deputado federal sendo filho de médico ou não sabe administrar o próprio dinheiro ou ta de querendo construir um personagem que não é. Trouxa quem cai nessa conversa. 🤡🤡🤡</t>
  </si>
  <si>
    <t>E lógico que esse envadir fazedor de bagunça vai de celta se ele for de Ferrari os favelados vão ver que ele não passa de mais um mintirozo da marca do Lula..</t>
  </si>
  <si>
    <t>Vergonha p Brasil 😂😂</t>
  </si>
  <si>
    <t>Mais falso que uma nota de 3. Kakakkaakkakaka</t>
  </si>
  <si>
    <t>Gado de extrema direita bolsonarista relinchando a beça 😂😂😂😂😂😂😂😂😂😂😂😂😂😂😂</t>
  </si>
  <si>
    <t>Esses políticos nojentos da extrema esquerda sao bons atores. Usam ate celta para as filmagens de ficção novela e mentiras.</t>
  </si>
  <si>
    <t>Nessa humildade toda não vai ganhar votos dos evangélicos 😂😂😂😂</t>
  </si>
  <si>
    <t>Já começou a aparecer o "celtinha prata da humildade". Sempre que chega perto das eleições, Boulos tira o pó do carro e põe pra circular, sempre onde haverá uma câmera para "flagrar" o suposto gesto de humildade.</t>
  </si>
  <si>
    <t>kkkkkkkkkkkkkkkkkkkkkkkkk</t>
  </si>
  <si>
    <t>CELTINHA em ano eleitoral, JATINHO em ano normal.</t>
  </si>
  <si>
    <t>Celta ???? Está querendo enganar a quem ?????? 🤔🤔🤔🤔</t>
  </si>
  <si>
    <t>Kkk, começou a hipocrisia esquerdopata. Me engana que eu gosto. Paulistano, cuidado com esta dupla hipócrita. Antes das eleições se veste de cordeiro, depois é um lobo faminto, igual ao luladrao.</t>
  </si>
  <si>
    <t>Podia ir até de carroca ..não vai empreciona - lá a trabalho né. Kk😂😂</t>
  </si>
  <si>
    <t>É muita ipocrisia do boulos o cara chegar de celta e usa um celular mais cara quê o carro dele 😂😂😂😂😂 viva o amor</t>
  </si>
  <si>
    <t>COMO É FÁCIL ENGANAR O POVO EU SOU UM ZÉ NINGUÉM ANDO DE COROLA GUILHERME BOULOS DEPUTADO FEDERAL CLASSE MÉDIA ALTA DE CELTINHA POBRE RAPAZ 😊😊</t>
  </si>
  <si>
    <t>Celtinha.pra dar impressão que ta do lado do povo kkkkkk.mais um malaaaaaa</t>
  </si>
  <si>
    <t>que pobrezinho tó com pena dele/ a uol cadelinha do pt</t>
  </si>
  <si>
    <t>ESSE BOULOS É UM COMÉDIA, KKKK.</t>
  </si>
  <si>
    <t>VAI PERDER COMUNISTAS 😂😂😂😂😂😂CHUPA QUE TEM GOSTO DE ABOBORA😂😂😂. E ainda chega com motorista kkk um hipócrita kkk</t>
  </si>
  <si>
    <t>😂😂😂 não tinha um carro melhor ? 😂😂😂😂😂</t>
  </si>
  <si>
    <t>ESTA QUERENDO ENGANAR A COMUNIDADE. 😂😂😂😂😂😂😂. NA VERDADE QUERENDO ENGANAR TROUXAS</t>
  </si>
  <si>
    <t>😂😂😂😂😂😂😂😂😂</t>
  </si>
  <si>
    <t>Nesse Celta do Boulos tem mais 3 assentos desocupados e improdutivos, demorou ocupar???😝</t>
  </si>
  <si>
    <t>DE MOTORISTA 😅😅😅😅, SO ENGANA 1UEM TEM MENOS DE 2 NEURÔNIOS 😅😅😅😅😅</t>
  </si>
  <si>
    <t>E daí que chegou de Celta kkkkkkkkkkk, é pra tipo mostrar q ele é humilde kkkkkk, o salário q ele deve pagar para o motorista menos de 6 meses já gastou o valor do carro kkkk</t>
  </si>
  <si>
    <t>Pensa q vai enganar quem</t>
  </si>
  <si>
    <t>esse aí que anda de jatinho kkkk banca de humilde pra enganar os burros kkk. igual o pai Lula dele faz kkkk</t>
  </si>
  <si>
    <t>QUE GRACINHA DE CELTA 😂😂😂😂😂😂😂😂😂😂😂😂😂😂😂😂ESSES CARAS AINDA CONSEGUEM ENGANAR UMAS 6 DÚZIAS DE PESSOAS😂😂😂😂😂😂😂😂😂😂</t>
  </si>
  <si>
    <t>Hahahahah….o malandrinho que ser passar como pobre, mas, é o mais rico deles….e à imprensa manipuladora e amiga já ganhou o dinheirinho para vender a patuleia a imagem do candidato “pobre e defensor do povo”…E o pior é que vão enganar um monte de incautos…</t>
  </si>
  <si>
    <t>Esse nao ve a hora de poder invadir ops comandar sao Paulo 😂😂😂</t>
  </si>
  <si>
    <t>Vive andando de jatinho.Aí usa um carro modesto só pra fazer média.Esses políticos são muito espertos kkkkkk</t>
  </si>
  <si>
    <t>Oooo menino lindo 😂</t>
  </si>
  <si>
    <t>kkkkkkkkkkkkkkkkk isso foi intencional, puro marketing pras próximas eleições, celtinha sem calota ainda kkkk</t>
  </si>
  <si>
    <t>Kkkkk...tudo pra te enganar eleitor..</t>
  </si>
  <si>
    <t>Pra enganar os tolos, deve ter tomado de alguem.</t>
  </si>
  <si>
    <t>Anda de celta antes das eleições pra causar um falsa impressão, depois dos votos è de mercedes pra cima.</t>
  </si>
  <si>
    <t>Deplorável os comentários abaixo. Ainda bem que é uma minoria das minorias. São Paulo não merece essa podridão, tragédia. 🐀🐀🐀🐀🐀🐭🐭🐭🐭🐭🐭</t>
  </si>
  <si>
    <t>Começou a campanha pro Bolo. Essa UOLI é uma piada</t>
  </si>
  <si>
    <t>Uoooollll😂</t>
  </si>
  <si>
    <t>Mais falso que nota de 3....😂😂</t>
  </si>
  <si>
    <t>Boulos e seu famigerado boulosmóvel.</t>
  </si>
  <si>
    <t>Finge pra os bestas...😂😂</t>
  </si>
  <si>
    <t>Acelera ayrton</t>
  </si>
  <si>
    <t>Quanta demagogia, 🤣</t>
  </si>
  <si>
    <t>Kkkkkkkkk</t>
  </si>
  <si>
    <t>O boulos é cosplay do lula, como se descolar??</t>
  </si>
  <si>
    <t>É o rebosteio do painho respingando 😂😂😂😂</t>
  </si>
  <si>
    <t>O golpe está aí cai quem quer , este Boulos só engana os bobinhos e os mal intencionados mesmo.</t>
  </si>
  <si>
    <t>Satanyahu, o Hitler sionista é quem é persona não grata porque está pondo em pratica seu plano antigo de exterminar o povo semita palestino. Sim o povo palestino é um povo semita, vocês sabiam? Satanyahu foi quem recorreu ao holocausto para eliminar esse povo de raiz semita, os palestinos. Ele mata por dia um numero de crianças bem maior que Hitler matava em sua época</t>
  </si>
  <si>
    <t>Votar no Boulos só quando o saci cruzar a perna...🤔🇧🇷</t>
  </si>
  <si>
    <t>Ja era bolo😂 nao tem como se descolar nada😂 ja era pra tu babou o povo nao ta mas bobado acreditando em tudo q ouve ja era esquece 🎉🎉🎉🎉 tchau</t>
  </si>
  <si>
    <t>Estou torcendo pela vitória do Boulos, porque irá acabar com a falta de moradia em São Paulo. Ele deverá criar o programa, minha casa minha invasão.</t>
  </si>
  <si>
    <t>Saí fora que nesse rolo não dá para passar o pano.</t>
  </si>
  <si>
    <t>Kkkkkkkk Quer se descolar do Chefe dele 🤣🤣🤣🤣🤣 aguente seu padrinho kkkkkkkk</t>
  </si>
  <si>
    <t>"Não candidato a prefeito de Tel Aviv" - Boulos 😂😂😂😂</t>
  </si>
  <si>
    <t>...</t>
  </si>
  <si>
    <t>ENGRAÇADO COMO OS SULISTAS CRITICAM OS NORDESTINOS, COLOCAR UM ESTRUME INVASOR COMO CANDIDATO, SEM CONTAR QUE NA POLÍTICA PASSADA FOI PARA O SEGUNDO TURNO, MERA IRONIA 🤣🤣🤣</t>
  </si>
  <si>
    <t>O Invasor não quer ter nada haver com o Pinguço Anti Semita 😂😂😂😂😂😂😂</t>
  </si>
  <si>
    <t>Ou seja, passou um pano. Não pode falar mau do papai.</t>
  </si>
  <si>
    <t>Boulos sabonetao....</t>
  </si>
  <si>
    <t>Boulos NÃO ganha nem pra sindico de predio , #TabataAmaral para prefeita</t>
  </si>
  <si>
    <t>Kkkkk ele é radical</t>
  </si>
  <si>
    <t>Hahaha o famoso bolinhussss, o do faz o L não quer comentar sobre, interessante!!! Será que é por conta do interesse político dele, tudo da mesma laia, esse pessoal da esquerda são os verdadeiros ditadores, e ainda mancham o Brasil no exterior.</t>
  </si>
  <si>
    <t>Kkkkkk quem não sabe que Boulos também apoia o HAMAS toma vergonha Boulos</t>
  </si>
  <si>
    <t>Bolos quem é bolos iq bolos fez pelo Brasil até agora bolos ou rolos tudo no mesmo né rolos digo bolos</t>
  </si>
  <si>
    <t>Velhote mau caráter🤮</t>
  </si>
  <si>
    <t>Rato abandonar o navio quando esse apresenta perigo....kkkk</t>
  </si>
  <si>
    <t>Impressa militante 👎🏿👎🏿👎🏿👎🏿👎🏿</t>
  </si>
  <si>
    <t>Se opovo de sao paulo vota no no boulos ja sabe e pra carrega a carroça com o burro em sima</t>
  </si>
  <si>
    <t>Impossível! Agora quer ser o do contra. Ai barba, o Boulos ta te traindo</t>
  </si>
  <si>
    <t>Essa galera ama chamar os outros de nazistas, mas agem como os mesmos que criticam.</t>
  </si>
  <si>
    <t>KKKKKKKKKKKKK ELE NÃO CONSEGUIRA ENGANAR NINGUÉM</t>
  </si>
  <si>
    <t>😂😂😂🏃‍♀️🏃‍♀️🏃‍♀️🏃‍♀️🏃‍♀️🏃‍♀️💨💨💨💨</t>
  </si>
  <si>
    <t>CNN PROMOVENDO PUBLICIDADE DE BOULOS! ACHO QUE JA CAIU NA CONTA R$$$$</t>
  </si>
  <si>
    <t>Boulos amiguinho do HAMAS 😂</t>
  </si>
  <si>
    <t>Boulos prefeito kkkkkkkkkk os paulistas nao vao fazer isso, ou vao?</t>
  </si>
  <si>
    <t>Se bobear fala q nunca ouviu falar do Presidente..haja óleo d peroba</t>
  </si>
  <si>
    <t>Hahahaha estão desesperados 😂😂😂😂😂</t>
  </si>
  <si>
    <t>Se tirar a barba do Boulos ele vai ficar a cara do Kiko</t>
  </si>
  <si>
    <t>Esse abraça o diabo e enforca o demônio para vencer ma eleição.</t>
  </si>
  <si>
    <t>Famoso sabonete, quando as coisas apertam, salta fora.</t>
  </si>
  <si>
    <t>Esse cara é o que o Bode nazi faz no chão 😂😂😂😂😂😂</t>
  </si>
  <si>
    <t>👇🤙🦡</t>
  </si>
  <si>
    <t>O bolos te mofando nunca será preferida de São Paulo</t>
  </si>
  <si>
    <t>😂😂😂😂😂😂😂</t>
  </si>
  <si>
    <t>Boulos combina com a Papuda.</t>
  </si>
  <si>
    <t>Eu não voto 🗳 nesses corjas</t>
  </si>
  <si>
    <t>Kkkkkk</t>
  </si>
  <si>
    <t>Boulos vai ganhar é bolo mesmo</t>
  </si>
  <si>
    <t>Como esquerddistas nao tem argumentos , carinho kkkkkk , carinho de NAJA.</t>
  </si>
  <si>
    <t>Eu só gosto de bolo de fuba.chega de ladrão 😂</t>
  </si>
  <si>
    <t>Ele chego de celta mas não foi de celta</t>
  </si>
  <si>
    <t>O contado kkk</t>
  </si>
  <si>
    <t>Quero que lasque não vivo mais em Paulo 😂</t>
  </si>
  <si>
    <t>Esse doido tá saindo com Boulos😂😂😂😂quem é o macho eu não sei.</t>
  </si>
  <si>
    <t>Boulos fará um excelente governo sim 😮</t>
  </si>
  <si>
    <t>Nao tem como apoiar kkk lamentável</t>
  </si>
  <si>
    <t>HAHHAAHHA , DUVIDO , BOULOS ?</t>
  </si>
  <si>
    <t>Temos que apoiar Boulos sim seus bandidos da Jovem PAN 🤪🤪🤪🤪</t>
  </si>
  <si>
    <t>Daqui a pouco eles se remendam💰💰💰🤑🤑🤑🤑🤑🤑🖤🖤🖤🤫🤥🎃</t>
  </si>
  <si>
    <t>Digo: esquerda democrática brasileira. E não 5 anos!😂😂😂😢😮😅😅</t>
  </si>
  <si>
    <t>O Kim Paim explicou bem por que é impossível o Aldo apoiar o Boulos.</t>
  </si>
  <si>
    <t>Pobre do estado de Sao Paulo</t>
  </si>
  <si>
    <t>Boulo não sabe covernar nem ele mesmo,nunca vi um camarada despreparado igual bolo,é só maluco que vota nesse camarada conhecido com boulo, tuver condições de covernar, então quaquer um podem, quem apoia boulo é pior que ele</t>
  </si>
  <si>
    <t>Kkkkkk😅😅😅 bolos vai ganhar meus zovos</t>
  </si>
  <si>
    <t>Sp tá fudi...... Com bolos</t>
  </si>
  <si>
    <t>A cidade de São Paulo NAO REPRESENTA OS PAULISTANOS.( PAULISTAS).Bolos/ PT só ganham por narrativas. E a retorica do socialismo. E o filhinho de papai.É o CHE de IPHONE.</t>
  </si>
  <si>
    <t>Bolos vai ganhar o caminho de casa</t>
  </si>
  <si>
    <t>Quem votaria em boulos, só se o povo de São Paulo tiver louco.</t>
  </si>
  <si>
    <t>BOULOS, bolo estragado, burguês, trajado, de mendigo</t>
  </si>
  <si>
    <t>Eu não voto no bolos PT nunca.😂</t>
  </si>
  <si>
    <t>FORA bolsos si bolsos depender de mim MINHA família e amigos vai ganhar no qito do inferno víamos faz campa contra o POVO não é bobo FORA bolsos ivazo de propriedade a Lheia fora bolos juntinho com a drama do tráfico 😂😂😂😂😂</t>
  </si>
  <si>
    <t>Se o bolo ganhar prefeitura de São Paulo ele vai afundar São Paulo só burro quem vota no candidato do bolo avião vira-lata ali vai ser a vergonha do São Paulo</t>
  </si>
  <si>
    <t>BOLOS FACAL NÃO SÃO PAULO CUIDADO ACHEI QUE ERA UM LEÃO ALI KKKKKKKKKKK</t>
  </si>
  <si>
    <t>Bolos você vai perde</t>
  </si>
  <si>
    <t>Boulos nao tem moral para fala do prefeito boulos. O Lula e seu pai thuca</t>
  </si>
  <si>
    <t>Boulos si pega com o Ladrao do LULA. BOULOS THUTHUCA DE Lula</t>
  </si>
  <si>
    <t>Nunca vamos votar num racista contra judeus ajudante geral e apossentados para prefeito que não saí do saco dó Lula e outra não sabe que quer está dupla perigosa tirar o transporte do aposentados e cobrar taxa de lixo e só colocar dedinho que gosa</t>
  </si>
  <si>
    <t>O Seu BOULOS é TCHUTCHUCA do LULA, hahahaha, O Seu BOULOS invasor não tem MORAL pra cobrar né. 😂😅😂😅 Vamos revidar O Seu BOULOS do ÓDIO não suporta Revide. 😎</t>
  </si>
  <si>
    <t>Esse é o integrante do MST que nunca pegou no cabo de enxada… e que ainda qnda de jatinho… O falso sem terra… 😂😂😂😂</t>
  </si>
  <si>
    <t>Esse bolos é uma palhaçada 😂😂😂😂😂 O povo vai na pilha dele😂😂😂. Deus família pátria 🇧🇷</t>
  </si>
  <si>
    <t>A esquerda principalmente o bolo ele é especialista em mentira ingá barraco tenho papa na língua tem projeto que você pensa fazer ficar falando mal dos outros isso eu sei que ele é especialista</t>
  </si>
  <si>
    <t>Bolos é Tchutchuca do MST, Hamass, Máfia sindical e principalmente do Lula. 😉</t>
  </si>
  <si>
    <t>Esse boulos é um exemplo de mau carater e falou em baixaria é com ele mais o homem só dá oque tem.</t>
  </si>
  <si>
    <t>Vagabundo deste bolos não tem moral pra nada</t>
  </si>
  <si>
    <t>Bolos nunca vai ser prefeito de são paulo</t>
  </si>
  <si>
    <t>Boulos É tchutcuca do Lula, que é muito pior</t>
  </si>
  <si>
    <t>Bolos e um lixo igual ao nove dedos dois merrrrrdas.</t>
  </si>
  <si>
    <t>Boulos arriou as calças pra painho 😊 quem é a tchutchuca?....😂</t>
  </si>
  <si>
    <t>Bolos é especialista no quê e falar mentira hipocrisia</t>
  </si>
  <si>
    <t>E bolos é tchutchuca do Lula partido comunista única coisa que sabe fazer viajar gastar muita grana fala um monte de besteira lá fora a única coisa que ele sabe fazer e falar mal do bolsonaro não mostra serviço enfiando o Brasil numa Abismo Sem Volta</t>
  </si>
  <si>
    <t>Quem é Boulos? Moro a vida inteira no extro Sul de São Paulo e nunca vi nenhuma benfeitoria dele, nenhuma obra realizada, nada! Época de eleição sempre vem pra cá lacrar, mas mostrar serviço que é bom nada. Minha dica pra ele seria: Pare de tentar ganhar o povo com lacração, discurso social e mostre serviço como o Nunes e a familia Leite tem feito</t>
  </si>
  <si>
    <t>Invasor kkkkkkkkkkkk</t>
  </si>
  <si>
    <t>Kkkk...falou o cara que nasceu com as bolas do Lula no lugar das amígdalas</t>
  </si>
  <si>
    <t>Boulos tá nervoso porque vai ser enrabado por Ricardo Nunes.</t>
  </si>
  <si>
    <t>Boulos tá nervoso pirque</t>
  </si>
  <si>
    <t>Boulus ta com dor de Cutuvelo. Esse imprestável nao tem serventia alguma, São Paulo vai mostrar que nao precisa de gente desse tipo pra comandar nossa capital.</t>
  </si>
  <si>
    <t>Que é o Boulos ?</t>
  </si>
  <si>
    <t>Boulos ja ta no desespero. Ja ta empatado nas pesquisas. Tai o desespero</t>
  </si>
  <si>
    <t>Bolos tchuchuc a do Lula e dos corruptos</t>
  </si>
  <si>
    <t>Vivi pra ver o bolo ser homofóbico</t>
  </si>
  <si>
    <t>O louco aí é baba ovo do ladrão cachaceiro descondenado.</t>
  </si>
  <si>
    <t>POBRE VÉIO POBRE, NE BOULOS?</t>
  </si>
  <si>
    <t>BOLUDO FICOU COM INVEJA DO NUNES!!!!</t>
  </si>
  <si>
    <t>Vejam e comparem o nível entre candidatos a prefeitura de São Paulo. Kim Kataguire se mostra preparado. Ricardo Nunes ainda governa a cidade de São Paulo, é na dele, respeito aos munícipes e aos outros candidatos, prefere não falar pois pode ser taxado como "palanqueiro" antecipando campanha. Agora esse bolo estragado, FALA, FALA, HUMILHA, É CÍNICO, HIPÓCRITA, ZOMBA DOS DEMAIS E EM TUDO USA A MENTIRA E É INVASOR DE TERRAS E UM COVARDE, SÓ MANDA IS OUTROS JOGANDO GASOLINA NO FOGO MAS SEMPRE ESTÁ LONGE. DECEPÇÃO ESSA ESQUERDA</t>
  </si>
  <si>
    <t>Kkkkkk BOSTO NUNCA TIVEMOS UM DESPRESIDENTE INCOMPETENTE E Q SÓ FALA M ____</t>
  </si>
  <si>
    <t>O bolosss ta abatumando hehehe</t>
  </si>
  <si>
    <t>Vagabundo esse bolo</t>
  </si>
  <si>
    <t>O governo do amor</t>
  </si>
  <si>
    <t>Boulos é paquita do lula,</t>
  </si>
  <si>
    <t>E quem é o tchutchuca do ex PRESIDIÁRIO e MANGUACEIRO 😁</t>
  </si>
  <si>
    <t>Boulos Caixa Dágua ... 😂😂😂😂</t>
  </si>
  <si>
    <t>Bolos fecal</t>
  </si>
  <si>
    <t>Valentão,cade sua opinião sobre a fala do Lula sobre o Holocausto,thuthuca do Lula.</t>
  </si>
  <si>
    <t>Uai, quem está em primeiro lugar nas pesquisas com 70% não fica agredindo o adversário! Sinal de desespero!</t>
  </si>
  <si>
    <t>Nunes vai discutir com o inventor da cisterna?? Kkkkk ou invasor de terras alheias.... Eleito de ladrão.... Bolinho de goma estrema esquerda comunista, apoiador de terrorista.</t>
  </si>
  <si>
    <t>Olha quem fala o poodle de ex-presidiário.😂😂</t>
  </si>
  <si>
    <t>Esse cidadão Bolos é uma vergonha é melhor ser chuchuca do Bolsonaro do um cavalo do demônio 👿😅😂😂</t>
  </si>
  <si>
    <t>BOULOS TCHUTCHUCA DO DESCONDENADO LULA .Cada um de acordo com seu caracter e Frequência de Alma.</t>
  </si>
  <si>
    <t>Boulos. Fecais. Nunca!</t>
  </si>
  <si>
    <t>Bolos chuchuca do mst e do ladrao de nove dedos</t>
  </si>
  <si>
    <t>Boulos nao gamha nem pra sindico de prefio de 3 andares So no triplex do lula</t>
  </si>
  <si>
    <t>Falou o tchutchuca do lula 😂</t>
  </si>
  <si>
    <t>Boulos, tchutchuca do Lula ❤😂</t>
  </si>
  <si>
    <t>Boulos fecais, vazio, invasor de casas e cobra aluguel. Quem mais criticou o PT quando Lula estava na cadeia, depois que saiu, virou casaca e foi mamar na teta do molusco ladrao. Sao Paulo nao merece esse cidadão, aliás, lugar nenhum</t>
  </si>
  <si>
    <t>Boulos tchutchuca do persona non grato</t>
  </si>
  <si>
    <t>Boulos " tchutchuca " do DESCONDENADO. 😂</t>
  </si>
  <si>
    <t>Passam pano pro invasor de casas, como se fossem prostitutas dele!</t>
  </si>
  <si>
    <t>E Boulos e o segura saco de Lula.</t>
  </si>
  <si>
    <t>Nunes é um prefeito do zumbi, está mais pra franga do GENO 😁</t>
  </si>
  <si>
    <t>Ele é a tchutchuca do Lula, só vive mostrando isso quem manda nele é o Lula</t>
  </si>
  <si>
    <t>Esse bolos é um despeitado, imoral, falta de caráter.</t>
  </si>
  <si>
    <t>Palavra de bolos nao valem</t>
  </si>
  <si>
    <t>Bolo não 💩💩💩💩💩💩💩💩</t>
  </si>
  <si>
    <t>A CNN poderia informar como Boulos votou no projeto que proíbe a saidinha de presos e no projeto que aumenta as penas para furto, roubo e latrocínio, afinal ninguém quer um prefeito que seja tchutchuca dos bandidos (para isso já temos um presidente).</t>
  </si>
  <si>
    <t>Esquerdista usando termo homofóbico pode né?</t>
  </si>
  <si>
    <t>Boulos já está imitando jeito até tempo de fala do Lula 😂😂</t>
  </si>
  <si>
    <t>O Bolos é capacho de LADRAO, simples assim .</t>
  </si>
  <si>
    <t>Lixo este bolos</t>
  </si>
  <si>
    <t>a Canabis subiu na cabeça do boulos 😂Boulos um pra nós fumar 😂😂😂😂 outro discípulo do cleptomaníaco de 9 dedos 😂</t>
  </si>
  <si>
    <t>GUILHERME ROUBOS</t>
  </si>
  <si>
    <t>E BOULOUS ebana ovo do molusco</t>
  </si>
  <si>
    <t>se eu fosse o Nunes chamaria o Boulos de Tchuchuca do H@M@S .</t>
  </si>
  <si>
    <t>O bolos pra se pronunciar sobre a fala do lula, ficou quetinho ,mais pra falar do prefeito ele é um leão 😂😅</t>
  </si>
  <si>
    <t>O "bolo" tá é desesperado pq sabe q não tem chance é não pode se unir a direita.</t>
  </si>
  <si>
    <t>Nunes já está eleito cândido tranquillo ..bolos trás a velha política a tona ..Boulos nunca</t>
  </si>
  <si>
    <t>Tchutchuca do Lula falando do Tchutchuca do Bolsonaro.</t>
  </si>
  <si>
    <t>E o Boulos é o que? Thuthuca de ladrão ? Ex presidiário? É isso? Além de invasor de propriedade kkkkk</t>
  </si>
  <si>
    <t>O desesperado bolos não é relevante.</t>
  </si>
  <si>
    <t>O bolos não tem argumentos.</t>
  </si>
  <si>
    <t>E né lula voltou ao topo aí Marta mamata quis volta para comer do bolo</t>
  </si>
  <si>
    <t>Shau Boulos, você já perdeu...</t>
  </si>
  <si>
    <t>O GALINHO TÁ NERVOZINHO KKKKKKKKKKK RIDICULO</t>
  </si>
  <si>
    <t>As pessoas que estão alí nen ta ligando pra ele kkkkkkk</t>
  </si>
  <si>
    <t>Aff,! Sem noção, não tem um mínimo de nível. Acorda SP , veja bem o bolo solado. Não canham na asneira de ver antes . Vem as eleições e todo cuidado e pouco.</t>
  </si>
  <si>
    <t>😂😂😂😂CHORA NENÉM 😂😂😂😂</t>
  </si>
  <si>
    <t>Tchutchuca tchutchuca do ladrão tá com ciúmes.</t>
  </si>
  <si>
    <t>O golpe está aí, cai quem quer</t>
  </si>
  <si>
    <t>So ganha se o careca quiser</t>
  </si>
  <si>
    <t>Tchutcha do Lula kkkkkk fora invasor kkkk</t>
  </si>
  <si>
    <t>E AINDA TEM GENTE QUE LEVA ESSA CARA (BOULOS) A SÉRIO KKKKK</t>
  </si>
  <si>
    <t>BOULOS é a TCHUTCHUCA DO LULA é lugar de lala que ele tem pra acusar o outro.</t>
  </si>
  <si>
    <t>BOULOS THUTCHUCA DO LULA LADRÃO kkk</t>
  </si>
  <si>
    <t>Ele tá com inveja!</t>
  </si>
  <si>
    <t>E VOCE TUCA DE UM LADRAO😅😅😅😅</t>
  </si>
  <si>
    <t>Esse boulos é a verdadeira comédia do mal</t>
  </si>
  <si>
    <t>O que está falando o Tchutchuca do cachaceiro?</t>
  </si>
  <si>
    <t>Boulos ridículo, mortadela do lule</t>
  </si>
  <si>
    <t>Uma Tchutchuca falando de outra. Kkkkk</t>
  </si>
  <si>
    <t>Invasor falando é cagando pela.boca</t>
  </si>
  <si>
    <t>Boulos e.lula.nao.tira o bolsonaro da boca devem estar apaixonados...</t>
  </si>
  <si>
    <t>Xora boulos</t>
  </si>
  <si>
    <t>Voce nao ganha nem pra sindico de condominio quanto mais para prefeito 😂</t>
  </si>
  <si>
    <t>Bolos não consegue debater as apela kkkkkkkkkkk</t>
  </si>
  <si>
    <t>Um vagabundo que não gosta de trabalhar e é um invasor de propriedade privada não deveria ter espaço na mídia. É impossível um traste como esse ter sido eleito. Só com as urnas do TSE isso é possível.</t>
  </si>
  <si>
    <t>O tutucha do lula falando do outro</t>
  </si>
  <si>
    <t>E os tchutchuca do lula você não fala nada bolos? Limpa essa boca suja pra falar do presidente Jair Bolsonaro</t>
  </si>
  <si>
    <t>Se a boca do Boulos fosse pinico eu ficaria sem cagar. Prezo muito o que meu corpo excreta. Não jogo em qualquer lugar.</t>
  </si>
  <si>
    <t>😂😂😂😂😂😂😂😂😂😂😂😂 rapaz o calabreso ficou irritadinho</t>
  </si>
  <si>
    <t>Chora esquerdalha do inferno ! Esta esquerda corruPTa não engana mais ninguém.</t>
  </si>
  <si>
    <t>Que vergonha bolos chora</t>
  </si>
  <si>
    <t>Alguem aonda ouve o que esse cara fala?</t>
  </si>
  <si>
    <t>Boulos ta muchando kkkkk</t>
  </si>
  <si>
    <t>Pura inveja 😂😂😂 #Bolsonaro</t>
  </si>
  <si>
    <t>CALA BOCA BOULOS TU SSSIIIMMMM E TCHUCATCHCUATCHUCA DE LULADRÃO BOULOS VC NNNÃÃÃÃOOOO NNNÃÃÃÃOOOO SERA PREFEITO SÃO PAULO.</t>
  </si>
  <si>
    <t>E o Boulos tchutchuca desta esquerda podre, maligna</t>
  </si>
  <si>
    <t>Ficou nervosinho com o evento... rsrsrs</t>
  </si>
  <si>
    <t>Bandidólatra, invasor de propriedade privada e apoiador do terrorismo.</t>
  </si>
  <si>
    <t>Falou o Thutchuca e poste do Nine</t>
  </si>
  <si>
    <t>simplesmente mais um paspalho...</t>
  </si>
  <si>
    <t>Um palhaco tchutchuka dos sanguinarios Fidel Castro e Che Guevara acusando os do que ele faz. A hipocrisia nao deixa o animal ver o proprio rabo.</t>
  </si>
  <si>
    <t>Você não tem condições de levar nem 100 pessoas na paulista</t>
  </si>
  <si>
    <t>Se o Boulos pode ser tchutchuca do Lula, qual o problema do Nunes ser tchutchuca do Bolsonaro? Se um é um suposto golpista, o outro é um suposto ladrão e descondenado; cada um que se conforme com sua escolha, se alguém escolheu errado, aguenta porque o choro é livre!!!! ❤❤❤😂😂😂😂😂😂😂😂</t>
  </si>
  <si>
    <t>O que vai atrapalhar você bolos porque vocês apoiam o hamas assassinos de mulheres e crianças o povo já sabe de tudo</t>
  </si>
  <si>
    <t>Boulos,o maior vagabundo do Brasil,esse é um puta de um comédia.</t>
  </si>
  <si>
    <t>Ó outro populista fanfarrão falando alto no microfone pra iludir os otários. Ô país...</t>
  </si>
  <si>
    <t>Paquita do Luladrao tá perdendo na pesquisa bundao. Vc afunda até sua casa</t>
  </si>
  <si>
    <t>Melhor ser tchutchuca de Bolsonaro do ser do Lula como vc é seu mentiroso</t>
  </si>
  <si>
    <t>Kkkkkkk esse Boulos é um barril de inveja do nosso capitão herói Bolsonaro</t>
  </si>
  <si>
    <t>Se controle Boulos ! Que linguagem chula. Mais amor e menos ódio .</t>
  </si>
  <si>
    <t>termo tchutchuca neste caso usado como pejorativo revela o lado homofóbico de boulos</t>
  </si>
  <si>
    <t>Bolos não me representa</t>
  </si>
  <si>
    <t>POBRE BOULOS, SEM MORAL NENHUMA, E PAGANDO DE POPULAR KKKKKKKKKKKKKK</t>
  </si>
  <si>
    <t>CHORA líder dos invasores de terra a esquerda o recado foi dado ontem o poder que a direita tem 😅😅😅😅 somos um</t>
  </si>
  <si>
    <t>Isso tudo é inveja.</t>
  </si>
  <si>
    <t>B0ulos é tchutchuca de bandidos</t>
  </si>
  <si>
    <t>Invasor de terras, tchutchuca da esquerda</t>
  </si>
  <si>
    <t>E é nessa cidade que esse invasor quer ser prefeito, só as urnas do TSE para colocarem ele lá 😂</t>
  </si>
  <si>
    <t>Falou ai a chupetinha da esquerda. É a massa de manobra que manobra os Maia inúteis que ele</t>
  </si>
  <si>
    <t>OH COITADO, DÁ ATÉ DÓ DE UM SER TÃO ASQUEROSO. ENTRAR NO PODER PRA ARRANCAR TERRAS DE QUEM É TRABALHADOR👎👎👎💪💪💪👿👿👿😝😝😝</t>
  </si>
  <si>
    <t>Pior é uma chuchuca do Hmas</t>
  </si>
  <si>
    <t>Boulos é tchutchuca do lula ladrão.</t>
  </si>
  <si>
    <t>E o boçal Boulos é o que então?? O tchutchuquinha do barba 😂 Esse ai não vale mais doque uma nota de 3 reais!!!!</t>
  </si>
  <si>
    <t>Niguem gosta de bolo de abobora nao uai</t>
  </si>
  <si>
    <t>Kkkkk esse é o maior otário como todos da esquerda kkkk</t>
  </si>
  <si>
    <t>Esse bollos é besta demais 😂</t>
  </si>
  <si>
    <t>Esse cara parece um cão raivoso ao mesmo tempo que demonstra ser um. THUTHUQUINHA do lula kkkkk</t>
  </si>
  <si>
    <t>A inveja mata</t>
  </si>
  <si>
    <t>Chora invejoso</t>
  </si>
  <si>
    <t>Boulos ta chorando kkkkk</t>
  </si>
  <si>
    <t>Tu és um Zé ruela</t>
  </si>
  <si>
    <t>Deus nos livre dessa baixaria q quer ser prefeito de SP</t>
  </si>
  <si>
    <t>Mais vc não vai ganhar a eleição bolinho</t>
  </si>
  <si>
    <t>Kkkkkkkkkkkk</t>
  </si>
  <si>
    <t>😅😅😅😅😅😅😅😅😅😅😅😅😅😅😅😅😅😅😅😅😅😅😅😅😅😅😅😅😅😅😅😅😅😅😅😅😅😅😊😊😊😊😊😊😊</t>
  </si>
  <si>
    <t>Botem o boulos na prefeitura de São Paulo e ajudem a acabar com o município..</t>
  </si>
  <si>
    <t>Olha o desespero deste maluc0 kkkkkkkk</t>
  </si>
  <si>
    <t>Uma coisa é certa vota no cachorro caramelo mais não vota Boulos</t>
  </si>
  <si>
    <t>Uma coisa é certa!!voto em qualquer 💩 menos no boulos.</t>
  </si>
  <si>
    <t>,,,,,,,, Boulos só fas promessa,,,,,, Já vai deixar o cargo de Deputado Federal no meio do,,,,,,,Caminho,,,,,,,,,,,,,,,,</t>
  </si>
  <si>
    <t>Uma catástrofe enorme se Guilherme boulos ganhar à prefeitura de São Paulo</t>
  </si>
  <si>
    <t>Olha o naipe...</t>
  </si>
  <si>
    <t>Boulos so pra comer ja perdeu</t>
  </si>
  <si>
    <t>Espero que o apocalipse chegue antes das eleições..kk</t>
  </si>
  <si>
    <t>BOLO COITADO NÃO VAI CONSEGUIR 12 VOTOS.</t>
  </si>
  <si>
    <t>😂😂😂😂😂😂😂😂😂😂😂😂😂😂😂</t>
  </si>
  <si>
    <t>Kkkk</t>
  </si>
  <si>
    <t>E o celtinha do boulos ta firme e forte rsrs</t>
  </si>
  <si>
    <t>vixe! O bolo vai dá diabetes nos paulistas se for eleito 😂😂😂😂</t>
  </si>
  <si>
    <t>Esse cara não deveria estar dando aula? Não é professor?</t>
  </si>
  <si>
    <t>🤑🤑🤑🤗</t>
  </si>
  <si>
    <t>Isso é Brasillll 😂😂😂😂😂</t>
  </si>
  <si>
    <t>O paulista votar no PT? Tenho minhas dúvidas</t>
  </si>
  <si>
    <t>O gado pira kkkkkkkkkkkkkkkkkkkkkkkkkkk kkkkkkkkkkkkkk kkkkkkkkkkkkkkkkkkkkkkkkkmm</t>
  </si>
  <si>
    <t>Viva lula kkkkkkkkk</t>
  </si>
  <si>
    <t>Legal 👍</t>
  </si>
  <si>
    <t>Oia o gopi só cai quem quer 😂😂😂</t>
  </si>
  <si>
    <t>Boulos em SP??? Misericordia Senhor!!!</t>
  </si>
  <si>
    <t>Adeus Ricardo Nune$ meses contados kkk</t>
  </si>
  <si>
    <t>Tamos fudidos</t>
  </si>
  <si>
    <t>A saída de Marta era o prego que faltava pra fechar o caixão de Ricardo Nunes.</t>
  </si>
  <si>
    <t>Tudo menos Boulos Boulos não</t>
  </si>
  <si>
    <t>Uma administração desse cara seria bom, pelo menos apos o mandato dele não veríamos uma liderança esquerdista por no minimo 20 anos kkk.</t>
  </si>
  <si>
    <t>E ainda vai pro segundo turno!!</t>
  </si>
  <si>
    <t>O protótipo de Fidel Castro,deseja lançar um lindo " projeto ecológico",casinhas de pau a pique 😂.</t>
  </si>
  <si>
    <t>Boulos quer verticalização so nos quatro extremos . Brasilandia, capao redondo, guaianases e fundao da raposo tavares , e o povo que se foda pra chegar no trampo Nao vejo ele reclamar de verticalização la na divisa de diadema , como pinheiros e bairro de boy ele reclama pois os eleitores dele sao dali de pinheiros, vila Madalena, etc</t>
  </si>
  <si>
    <t>Eu até gostaria de ver boulos como prefeito pra ele fazer tanta merda e o povo paulista aprender de vez</t>
  </si>
  <si>
    <t>Boulus não gosta de construtoras, mas o amigo dele Lula adora</t>
  </si>
  <si>
    <t>Quem leva a sério o Boulos depois da Cisterna? Rapaz! é assumir que não ta nem ai pro futuro da Cidade, Estado ou País.</t>
  </si>
  <si>
    <t>Boulus cita um "problema", mas nunca cita qual seria a solução...</t>
  </si>
  <si>
    <t>Boulos: "Temos que melhorar a situação habitacional de São Paulo!" Construtoras: *melhoram a situação habitacional de São Paulo* Boulos: "Não desse jeito!"</t>
  </si>
  <si>
    <t>"São Paulo não pode ficar refém de grandes construtoras!" kkkkkkkkkkkkkkkk Essa máfia de construtoras é uma problema, mesmo Boulos</t>
  </si>
  <si>
    <t>Boulos vai ser prefeito e Sampa vai aprender uma lição valiosa nos proximos 4 anos</t>
  </si>
  <si>
    <t>se ele jogasse citties skylines,sim city 4 ou 5, acho que ele se tornaria um governador e prefeito melhor, porque o nivel de absurda ignorancia desse boulos, é lamentavel.</t>
  </si>
  <si>
    <t>Boulos será o próximo Lula, esse é o pior...</t>
  </si>
  <si>
    <t>Raphaël precisa debater com o Cakes. Pra ontem. OBS: SP está de palhaçada por sequer cogitar eleger esse cidadão.</t>
  </si>
  <si>
    <t>Se eles elegerem Boulos só tenho uma coisa a dizer: eles merecem tudo isso...</t>
  </si>
  <si>
    <t>O que vc pode esperar de alguém que só conheceu cisterna em 2023? O que esperar de alguém que é contra o Marco do Saneamento?</t>
  </si>
  <si>
    <t>Paulistano vou dar muita risada do nabo que vai entrar, caso houver a eleição desse cara.</t>
  </si>
  <si>
    <t>Eu tenho pena dos paulistas com esse sujeito na prefeitura 😂😂😂</t>
  </si>
  <si>
    <t>Isso mostra a total falta de conhecimento e por consequência, competência, do Bololo de entender o funcionamento da cidade de São Paulo. Aqui no Ipiranga por exemplo, os imóveis baixos (sobrados e casas térreas) estavam super valorizados por conta do metrô e do Terminal Sacomã. As construtoras estão comprando esses imóveis e construindo prédios, além de que muitos desses moradores inclusive fizeram "trocas" de suas casas, por apartamentos de cobertura duplex (o que resolveu por exemplo o caso de moradores que possuem mais de um integrante no mesmo imóvel). E não só isso, muitos se beneficiaram da venda dos seus imóveis para aquisição de unidades (apartamentos) para aluguel, enquanto mudaram para outras regiões com imóveis parecidos com aquele que possuíam antes ao mesmo tempo que recebem uma renda desse aluguel à longo prazo. E essa falácia que ele alega de "entulho no esgoto", aqui também não aconteceu pois há dois grandes ecopontos que fazem o descarte devido do entulho gerado com as obras. É por essas e outras que o PT nunca deu e nunca dará certo em São Paulo.</t>
  </si>
  <si>
    <t>eu gostaria muito de ver o boulos jogando cities skylines KKKKKKKKKKKKKKKKK daria pra ter uma noção de como ele iria gerenciar SP</t>
  </si>
  <si>
    <t>Cadê o Datena ninguém fala nada 😂😂😂</t>
  </si>
  <si>
    <t>Ta na roda👌 literalmente dos paulistanos😂😂😂</t>
  </si>
  <si>
    <t>Agora é o Salles , e Boulos não vai ganhar nada mais</t>
  </si>
  <si>
    <t>Ganha nem pra sindico</t>
  </si>
  <si>
    <t>Torço p o Boulos, lógico, não moro mais em São Paulo, tem q aparecer alguém p tirar o título de pior prefeito do Haddad.</t>
  </si>
  <si>
    <t>Nota 10 pelo Jornalismo</t>
  </si>
  <si>
    <t>Chora jovem pam kkkkkkkkkkkk</t>
  </si>
  <si>
    <t>BOULOS VAI PARA O SEGUNDO E PERDE PARA NUNES. COM TODA CERTEZA.</t>
  </si>
  <si>
    <t>Vc e o Boulos não tem muita diferença</t>
  </si>
  <si>
    <t>Faltava os eleitores do São Paulo eleger um ☝️ comunista igual a Lula. Só falta isso pra acabar com a capital Paulista.</t>
  </si>
  <si>
    <t>Não sei se rio ou se choro 😂 😢</t>
  </si>
  <si>
    <t>E o Padre Júlio Lancelloti??? Fala dele ai...😂😂😂😂😂😂😂😂😂😂😂😂😂😂😂😂😂😂😂😂😂</t>
  </si>
  <si>
    <t>Não há como negar que esse veículos de comunicação são imparciais, fazem politicagem na cara de pau 😂😂😂 Fora lula genocida</t>
  </si>
  <si>
    <t>Quando o Boulos vai escrever a "Carta aos brasileiros" dele? Será que precisa? Boulinhos paz e amor.</t>
  </si>
  <si>
    <t>O Prefeito invisível vai apoiar o Bozo</t>
  </si>
  <si>
    <t>CADELAS DO MINTO</t>
  </si>
  <si>
    <t>A direita é pequenininha!!!</t>
  </si>
  <si>
    <t>Esquerda em SP? Jamais 😂😂😂</t>
  </si>
  <si>
    <t>Rabo preso ? Quem tem medo, deve!</t>
  </si>
  <si>
    <t>Thu thuca do Bolsonaro.</t>
  </si>
  <si>
    <t>De ilustre desconhecido a ex prefeito antecipado. Ricardo Nunes, o inocente.</t>
  </si>
  <si>
    <t>esse prefeito vai fazer o que nessa manifestação? ele calado é um poeta ele não nos representa.</t>
  </si>
  <si>
    <t>Eu imagino q na cabeça da esquerda, e da direita mais ainda, o Boulos vai ganhar e no primeiro dia vai desapropriar tudo q é prédio e casa pra botar morador de rua. Infelizmente não vai ser assim! Infelizmente! 😅</t>
  </si>
  <si>
    <t>Estou certo, quando eles falam em democracia quer dizer que comprando os Juízes do STF é possível.</t>
  </si>
  <si>
    <t>Nois temo, o tropeira vai aprender falar.</t>
  </si>
  <si>
    <t>" SÃO TUDO AMIGUINHO"</t>
  </si>
  <si>
    <t>Iludido</t>
  </si>
  <si>
    <t>Tarcísio é obrigado a se comunicar as vezes com essa cambada porque é governador de SP. Mas gostar e ter amizade com essa cambada aí é outra coisa. Kkkk</t>
  </si>
  <si>
    <t>😅😅😅</t>
  </si>
  <si>
    <t>🤣🤣🤣🤣🤣🤣 seu boubos, vai esperando. Como estão cheios de si!! 🤡🤡🤡🤡🤡</t>
  </si>
  <si>
    <t>Falar até o papagaio fala...</t>
  </si>
  <si>
    <t>O que ele anda fumando kkkkk</t>
  </si>
  <si>
    <t>Coitado kkkk</t>
  </si>
  <si>
    <t>Tarcísio deve estar dando risada dessa piada,de um político ele é um bom humorista</t>
  </si>
  <si>
    <t>Depois do fala mansa, vem esse falando m3rda 😂😂😂</t>
  </si>
  <si>
    <t>Imitação barata do insano lule</t>
  </si>
  <si>
    <t>Kkkkkkkkkkk, só rindo,porque chorar traz rugas....😅😅😅😅😅😅</t>
  </si>
  <si>
    <t>Otario é quem tem políticos de estimação. Os inimigos de hoje são os aliados de amanhã.</t>
  </si>
  <si>
    <t>Vai dormir com esse sonho kkk Tarcísio é direita e fimmmmm🇧🇷🇧🇷🇧🇷🇧🇷🇧🇷🇧🇷🇧🇷</t>
  </si>
  <si>
    <t>É engraçado ver o Boulos falar que tem que derrotar os extremistas, a vida política dele foi feita no extremismo. 😂😂😂</t>
  </si>
  <si>
    <t>Muito bom😂😂😂😂😂😂😂😂😂😂😂😂😂</t>
  </si>
  <si>
    <t>Muito convencido 😂😂 soa Paulo acodem esse sem projeto</t>
  </si>
  <si>
    <t>Ele não comeu merda para isso oh seu invasor 😂</t>
  </si>
  <si>
    <t>Se bolus dí lula falou é verdade kkkkk 😂 kkkk oportunista sangue suga</t>
  </si>
  <si>
    <t>Nós "temu" 🤦🏽‍♀️</t>
  </si>
  <si>
    <t>Voto até no cachorro paçoca mas não voto nesse lixo.</t>
  </si>
  <si>
    <t>Vai esperando ,😱🖤🖤🖤🖤🖤🖤</t>
  </si>
  <si>
    <t>kkkkkkkl o povo não e6 bobo!!</t>
  </si>
  <si>
    <t>Até o Tarcísio? Significa que o Tarcísio é o cara… então a gente vai mudar pra quê, me fala? Kkkkk Os manés dão tiro no pé toda hora…. Kkkkkkk</t>
  </si>
  <si>
    <t>Hoje em dia. Creio muito, no contrario do ditado que: dessa agua nao bebo Mas, muitos estao bebendo 😅😅😅</t>
  </si>
  <si>
    <t>E tem gente que bate palmas 😂😂</t>
  </si>
  <si>
    <t>Coitado vai ter que orar bastante, se é que ele sabe o que é isso 😂😂😂😂😂</t>
  </si>
  <si>
    <t>Você tá sonhando né, Zé Ruela</t>
  </si>
  <si>
    <t>Esse é o verdadeiro boulos de merda</t>
  </si>
  <si>
    <t>Pode até levar o Tarcísio mas nunca os eleitores 😂 ah e o boulos tá querendo abrir mais uma Cracolândia em São Paulo!?😂</t>
  </si>
  <si>
    <t>Kkkkkk S.P é terra de trabalhador, Tarciso exelente Governador. Faz um favor ao Brasil, vai plantar abóboras 😮</t>
  </si>
  <si>
    <t>Será que os paulistas gosta de sofre boulos 😂😂😂😂</t>
  </si>
  <si>
    <t>Lidera o que coitado desse coiso!</t>
  </si>
  <si>
    <t>Este bolo é um PT disfarçado</t>
  </si>
  <si>
    <t>Boulos liderando pesquisas.... o brasileiro parece q sofre da síndrome da galinha... não cansa nunca de tomar no cool 😅😅😅😅</t>
  </si>
  <si>
    <t>Mundo perdido esse kkkk</t>
  </si>
  <si>
    <t>Será que o Boulos também vai comprar um único tapete de R$ 114.000,00 como fez o presidente para a residência da presidência? Depois diz que é pai dos pobres.</t>
  </si>
  <si>
    <t>GOOOOOLAÇO DO LULA E DO BOULOS.😂😂😂😂</t>
  </si>
  <si>
    <t>Hum! Ricardo Nunes, quem é? Eu como moradora da Capital paulista, sempre me pergunto</t>
  </si>
  <si>
    <t>Esse água de salsicha do Nunes, não chega aos pés da Martha Suplíci. Parabéns ao Boulos e a Martha! 👏👏🐖</t>
  </si>
  <si>
    <t>Gestão ruim demais do Etezinho ! Tudo é pensado no aspecto político e os paulistanos não aparecem nem em segundo plano, nas suas prioridades.</t>
  </si>
  <si>
    <t>Bozo na cadeia. kkkkkkkkkkkkkkkkkk</t>
  </si>
  <si>
    <t>Quem é Ricardo Nunes perto de Marta é um anã político.</t>
  </si>
  <si>
    <t>Ricardo Nunes. Tu já perdeu 😂😂😂</t>
  </si>
  <si>
    <t>Parece lezo não sabe que um petista nunca deixa de ser petista</t>
  </si>
  <si>
    <t>A quadrilha está se completando, o amor venceu. VIVA O AMOR</t>
  </si>
  <si>
    <t>Vai sampa 😂faz o L 😂 ❤o amor vai vencer ❤ .</t>
  </si>
  <si>
    <t>Chupa e faz lL</t>
  </si>
  <si>
    <t>😅😅😅😅😅kkkkk.O LADRAO E A VELHOTA..KKKKK</t>
  </si>
  <si>
    <t>A cidade merece experimentar um pouco, o que está acontecendo a nível federal, pagar mais impostos, kkkkkkk. Vai ser divertido 😂😂😂</t>
  </si>
  <si>
    <t>SO A JUMENTADA QUE VAI VOTAR NESSES DEMONIOS😊😊😊😊😊😊😊😊</t>
  </si>
  <si>
    <t>Não sei qual pobrema do PT para prefeito já tenho uma opção Pref. jadel homem da mala com dinheiro para Vice Dinheiro na Cueca Pode votar nestes homens que eu AGARANTO que vão ser bom Pref Dinheiro vai terbastante para pagar dívidas fui</t>
  </si>
  <si>
    <t>Irritou quem???😅😅😅?logo mentira desta imprensa podre.</t>
  </si>
  <si>
    <t>😂😂😂😂😂😂😂😂</t>
  </si>
  <si>
    <t>Os reportes tudo empolgado Meu Deus 😱😱😱😱 Quem manda nó PT é lula!</t>
  </si>
  <si>
    <t>Boa sorte a direita pra vencer Boulos 😂😂😂😂 vai ser difícil.... quiçá, impossível! Vai ter esquerda radical na prefeitura da maior cidade do Brasil</t>
  </si>
  <si>
    <t>Este Nunes é um fantoche vai perder primeiro turno😅</t>
  </si>
  <si>
    <t>😂😂😂😂😂 vcs são uma piada sem graça kkkkk</t>
  </si>
  <si>
    <t>STF//TSE/PT 👹🐉 = CRIME 🔫 ORGANIZADO ⚰️🪦💀☠️...</t>
  </si>
  <si>
    <t>Kkkkkkkk !!! Relaxa e goza kerido !! 🙊🙉🙈</t>
  </si>
  <si>
    <t>kkkkkkkkkkkkkkkkkk n é tão ruim que n possa piorar</t>
  </si>
  <si>
    <t>O pior não é esse cara andar de celta...o pior é que ainda consegue enganar muita gente com isso🤦🏻‍♂️</t>
  </si>
  <si>
    <t>Se não tivesse filmando tava chegando na Mercedes</t>
  </si>
  <si>
    <t>Kkkk de celta e motorista,esse celta só sai da garagem em período eleitoral.</t>
  </si>
  <si>
    <t>Aprendeu com o melhor nisso o vagabundo sem dedo 🤣🤣☝️☝️</t>
  </si>
  <si>
    <t>Isso ae é sacanagem…. Chegando de celtinha e motorista particular…. E depois quando ninguém está filmando vai de jatinho</t>
  </si>
  <si>
    <t>Antes da eleições anda de celta, depois da eleições ele tirar o importado de meio milhão da garagem, é muita cara de pau</t>
  </si>
  <si>
    <t>Cara ganha mais de 30k conto por mês, piada isso 😅😅😅😂</t>
  </si>
  <si>
    <t>Vagabundo kkkkkk. Cansa de andar de jato agora tá de certinha pra pagar de populista</t>
  </si>
  <si>
    <t>Muito humilde, anda de celtinha mas com motorista particular kkkkkkk</t>
  </si>
  <si>
    <t>Celta só subiu a rampa, o importado ficou lá em baixo</t>
  </si>
  <si>
    <t>Meu deus viu ele quer enganar a quem mesmo😂😂😂😂</t>
  </si>
  <si>
    <t>😂😂😂😂diabo é o pai da mentira,.... So engana os burros dos eleitores do PT mesmo 😅</t>
  </si>
  <si>
    <t>Poderia começar invadindo e desapropriando a casinha dela. O MTST merece uma casa tão humilde.</t>
  </si>
  <si>
    <t>Na mansão que é pago com nosso dinheiro 💰..o fod🤬😡... é que tem um monte de idiotas que irão votar nessas cobras</t>
  </si>
  <si>
    <t>🤮🤮🤮</t>
  </si>
  <si>
    <t>Formou um BOULOS FECALIS, só.</t>
  </si>
  <si>
    <t>Hulmide vagabundo vem de Celta lá dentro da garagem está BMW</t>
  </si>
  <si>
    <t>ELE DEVE TER DEIXADO O JATINHO DELE NA GARAGEM DA CASA DELA ,, E FOI LA DAR UMA OLHADA PRA SABER SE NINGUEM ESTA USANDO ! MAS PARA EMGANAR O POVO SELTINHA FILHEIRO</t>
  </si>
  <si>
    <t>😂😂😂😂 canalha pousando de humilde e os trouxas acreditam</t>
  </si>
  <si>
    <t>Só a bandidade😂😂😂😂</t>
  </si>
  <si>
    <t>Kkkkkkk ta de brincadeira ne bolonho</t>
  </si>
  <si>
    <t>Cara sem vergonha pegou o carro do jardineiro 😂😂😂😂</t>
  </si>
  <si>
    <t>😂😂😂 vc só engana os trouchas Boulos</t>
  </si>
  <si>
    <t>Vem de celta para enganar os pobres, mas o ovo paulistano não é bobo</t>
  </si>
  <si>
    <t>Isso é desencontro! 😊😂</t>
  </si>
  <si>
    <t>Q encontro hemmm!!! duas personalidades incríveis.... ainda bem q o encontro foi particular, imagina a multidão q iria aglomerar se fosse pública, o pessoal da CRACOLANDIA e os sem teto iriam explodir de felicidades!!!</t>
  </si>
  <si>
    <t>Ele pagando que anda de celtinho 🥱</t>
  </si>
  <si>
    <t>Tu acreditou no celtinha ??? Eu não ....</t>
  </si>
  <si>
    <t>Uma semana semana anda de jatinho, na outra de celta, só engana as pessoas mais sem acesso a informação nesse país, que infelizmente, é grande maioria.</t>
  </si>
  <si>
    <t>Chegando celtinha kkk tá achando q vai enganar quem seu otario!!</t>
  </si>
  <si>
    <t>Nome do filme: QUANDO OS VELHACOS E RAPOSAS SE ENCONTRAM</t>
  </si>
  <si>
    <t>🤣🤣🤣🤣🤣🤣🤣🤣🤣🤣🤣🤣🤣🤣🤣🤣🤣🤣🤣🤣🤣🤣🤣🤣🤣🤣😂😂😂😂😂😂😂😂😂😂😂😂😂😂😂😂😂😂😂😂😂😂😂🤣🤣🤣🤣🤣🤣🤣🤣🤣🤣🤣🤣🤣🤣🤣🤣🤣🤣🤣🤣🤣😂😂😂😂😂😂😂😂😂😂😂😂😂😂😂🤣🤣🤣🤣🤣🤣🤣🤣🤣🤣🤣🤣🤣🤣🤣😂😂😂🤣🤣🤣🤣bela entrada para o stand up😂😂😂😂😂😂😂😂🤣🤣🤣🤣🤣🤣🤣🤣🤣🤣🤣🤣😂😂😂😂😂😂😂🤣🤣👏🏻👏🏻👏🏻👏🏻😂</t>
  </si>
  <si>
    <t>Veio de celta no banco do passageiro...o ostentador da pobreza 🤣🤣🤣🤣🤣🤣🤣💪🏻😂😂😂😂😂que vergonha alheia...🤣🤣🤣🤣🤣para que tá feio......ri-di-cu-lo....🤣🤣🤣🤣👏🏻👏🏻👏🏻👏🏻👏🏻👏🏻</t>
  </si>
  <si>
    <t>Celtinha com motorista!!! KKK. Há quem ele acha que engana?</t>
  </si>
  <si>
    <t>Boulos de merda 😂😂😂😂</t>
  </si>
  <si>
    <t>Trata das eleições ou combinarem com vao fazer pra burlar as urnas</t>
  </si>
  <si>
    <t>Que meigo chegando de certinha me engana que eu gosto A vá</t>
  </si>
  <si>
    <t>😢 hipocrisia chegando de celta, só trouxa acredita nesse calhorda!</t>
  </si>
  <si>
    <t>Esse céltinha aí tem multa</t>
  </si>
  <si>
    <t>Chegando de celta 🤣🤣🤣🤣🤣🤣🤣 só pra falar que e humilde 😂😂😂😂</t>
  </si>
  <si>
    <t>E o canalha chega de celtinha pra dizer que é o humilde 😂😂😂😂😂</t>
  </si>
  <si>
    <t>❤❤eh .deve ter sido bem indigesto....cardapio...tv. briochess .pro ze povinho ..no abc..o bolsa eleicao mun. Vem com pao e mortdela....kkk😂😊</t>
  </si>
  <si>
    <t>Se articulem bem, pra derrota ser mais bonita 😂</t>
  </si>
  <si>
    <t>Celtinha é!?... pior não de jumentinho😅😅😅😅</t>
  </si>
  <si>
    <t>Uma das piores prefeitas de São Paulo junto com Taxadd e um outro falecido da esquerda</t>
  </si>
  <si>
    <t>O Paulistano tem que ter juízo e se livrar dessas moscas de ""BOULOS E TORTAS """ Que triteza para SÃO PAULO. Por favor se livram de pragas.</t>
  </si>
  <si>
    <t>😂😂dois lixo juntos que lindo...</t>
  </si>
  <si>
    <t>É povo São paulino ou vcs correm pra defender a prefeitura ou vai se lascar. Kkk Brasil vai sofre junto, so pior será pra vcs.</t>
  </si>
  <si>
    <t>A pessoa tem que ser burra em querer esse invasor de propriedade com representante de sua cidade.</t>
  </si>
  <si>
    <t>Boulos andando no seu famoso celta kkkk espertinho ja mostrando humildade pra campanha.</t>
  </si>
  <si>
    <t>🤣🤣🤣📢🔊🔊🔊ALMOÇO IMPORTANTE? QUEM FOI QUE EMPATUROU-SE E TIROU A BARRIGA DA MISÉRIA, COM NOSSOS IMPOSTOS? 🤣🤣🤣🇧🇷🇧🇷🇧🇷🇧🇷🇧🇷🇧🇷👊👊👊👊👊👊</t>
  </si>
  <si>
    <t>Nós vamos invadir sua casa ops, sua praia 😂😂😂😂😂.</t>
  </si>
  <si>
    <t>Boulos o invasor de São Paulo 😅</t>
  </si>
  <si>
    <t>O invasor de propriedade de quem trabalha de verdade nesse país!</t>
  </si>
  <si>
    <t>Fez sim nada😂😂😂😂</t>
  </si>
  <si>
    <t>O Boulete de invasão e pichação é que não vira.</t>
  </si>
  <si>
    <t>Esse pesquisa é uma farsa. Esse Boulos na frente??? Não acredito, os paulistas tem inteligência.</t>
  </si>
  <si>
    <t>O unico que salva é o Kim KATAGUIRI. Eu e minha familia inteira votaremos nele.</t>
  </si>
  <si>
    <t>Se Boulos ganhar podem preparar as malas que suas casas serão ocupadas. kkkk</t>
  </si>
  <si>
    <t>Pesquisa tendenciosa 😂</t>
  </si>
  <si>
    <t>Não acredito que são paulo gosta di bolo😅kkkkkkkkk</t>
  </si>
  <si>
    <t>Serio que os paulistas querem um invasor de terra 😮.</t>
  </si>
  <si>
    <t>Na última pesquisa Kim Kataguiri estava com 10% agora com 5% Pesquisa comprada😂</t>
  </si>
  <si>
    <t>Bolos e uma piada 😂</t>
  </si>
  <si>
    <t>Boulos🤣🤣</t>
  </si>
  <si>
    <t>Boulos ? 😂😂😂😂😂😂</t>
  </si>
  <si>
    <t>TcheGuilherme Boulos? Esse povo de São Paulo é louco ou psic0pata?</t>
  </si>
  <si>
    <t>Guilherme boulos??? 😂😂😂</t>
  </si>
  <si>
    <t>Esse invasor na prefeitura só jesus na causa</t>
  </si>
  <si>
    <t>Piada o povo paulista votar no bolo</t>
  </si>
  <si>
    <t>🤣🤣🤣 O lider das invasões de propriedade,um criminoso assim com o Luladrão.....Querendo ser prefeito de São Paulo....🤮🤮🤮 Vai passar vergonha!😅 Essas pesquizas mente muuuuuito!🤮🤮🤮</t>
  </si>
  <si>
    <t>Doido pra tomar as terras dos outros</t>
  </si>
  <si>
    <t>😅😅😅😅😅</t>
  </si>
  <si>
    <t>Vote em ladrão bolos representa bem a categoria, de caixinha eles apoiando as invasão.</t>
  </si>
  <si>
    <t>😂😂😂esse bola não ganha. Invasor de casas. 😅😅😅😅</t>
  </si>
  <si>
    <t>Qual político do PT tem projeto de governo projeta de poder de roubo são tudo ladrão e vagabundo.</t>
  </si>
  <si>
    <t>"Frente democrática" ??? Para esse invasor de casas, a palavra democracia tem o significado de roubalheira, portanto PSOL e PT, comparsas de quadrilha, estão fazendo a Frente da Roubalheira. 🤮🤮🤮🤮🤮🤮🤮</t>
  </si>
  <si>
    <t>Batata 🍟 liberal candidato a prefeito do play ground</t>
  </si>
  <si>
    <t>Há tá...e Ela vai resolver o problema? Sei... Zzzzzz😅</t>
  </si>
  <si>
    <t>🙄🙄🙄🙄🙄🙄🙄🙄🙄🙄🙄🙄🤔🤔🤔🤔👏👏👏👏👏👏👏👏👏👏👏👏🤙🤙🤙🤙🤙🤙🤙🤙🤙🤙🤙🤙🤙🤙</t>
  </si>
  <si>
    <t>😂😂😂😂 adoro a cara de pau da tabata, apoiadora da maconha , pai era viciado, se diz cristã, cristã assim o inferno ta cheio, tu nunca me enganou e nunca me enganará , loba em pele de cordeiro, uma santa,😂😂😂</t>
  </si>
  <si>
    <t>Pelo chat aqui , ela está apanhando mais dos comunistas de apartamento do que do gado bolsonarista. Sinal que está no caminho certo. Mas largar o cargo de deputada não está correto.</t>
  </si>
  <si>
    <t>Nossa ela percebeu agora que tem gente grande da sociedade Paulista envolvida com a cracrolandia que moça inteligente</t>
  </si>
  <si>
    <t>Qual a Dúvida entre um incentivador de invasão as terras alheias, ou um Prefeito que aínda não se Sujou? E ainda terá disputa????😮</t>
  </si>
  <si>
    <t>Seria um descalabro os paulistanos escolherem este invasor de propriedade.</t>
  </si>
  <si>
    <t>Ficou imaginando o quanto ainda tem de eleitor que vota no Boulos</t>
  </si>
  <si>
    <t>Não acredito que alguem tenha coragem de votar no Bolo😂😂😂</t>
  </si>
  <si>
    <t>Boilos jamais deveria estar nesta eleição, o cara é trash</t>
  </si>
  <si>
    <t>Empate 😂😂😂 começou a mentira</t>
  </si>
  <si>
    <t>Bobo não leva.</t>
  </si>
  <si>
    <t>Os paulistanos vão querer um invasor de propriedade privada.</t>
  </si>
  <si>
    <t>Eu nem sabia que o padre kelmon era candidato 😂😂😂😂😂</t>
  </si>
  <si>
    <t>Nunes não é bom mas Boulos é pior ainda 😂</t>
  </si>
  <si>
    <t>Imagina quem vai ser o secretário de segurança do boulos ....surreal</t>
  </si>
  <si>
    <t>Boulos invasor de propriedades querendo ser prefeito do maior condomínio a cidade de São Paulo kkkkkk.</t>
  </si>
  <si>
    <t>Paraná pesquisa?????? 😂😂😂😂😂😂😂😂😂😂😂</t>
  </si>
  <si>
    <t>Impate 😂😂😂 boulos já está eleito ,Nunes não tem nem 10% dos votos</t>
  </si>
  <si>
    <t>Pelo visto o atual prefeito de São Paulo já vai ganhar no primeiro turno 😂😂</t>
  </si>
  <si>
    <t>Ain... boulinhos de celtinha, que lindo! Quanta humildade!.. Aguardem corja de militantes interesseiros!</t>
  </si>
  <si>
    <t>Nunca voltar😂😂😂</t>
  </si>
  <si>
    <t>O POVO NÃO QUER BOLOS ELES QUEREM A PICANHA NÃO MANDARAM A PICANHA AGORA TROCARAM É BOLO</t>
  </si>
  <si>
    <t>Ué não lutam por democracia e não querem voto kkkkkkkk, ele chegando de celta sendo que é burguês kkkkkkkkk para com isso encantador de acéfalos</t>
  </si>
  <si>
    <t>Só imagem um LIDER DO MST na Prefeitura de S.Paulo!!!!! Só imaginem!!!!!! Pelo amor de Deus, nao importa quem sera o vice dele, o prefeito sera ele, trabalhem contra esse nome pessoas do bem. Depois que ele ganhar não terá mais jeito, é aguentar, como estamos aguentando no 🇧🇷.</t>
  </si>
  <si>
    <t>Para disfarçar anda de selta, o povo acredita.</t>
  </si>
  <si>
    <t>Este Boulos não ganha nem para sindico, peço desculpa aos sindicos.</t>
  </si>
  <si>
    <t>O cara vai de celta, COM MOTORISTA, é claro, para um reunião com sua possível vice em uma MEGA MANSÃO num dos bairros mais caros do Brasil e a galera ainda diz que esse é o cara que vai defender os interesses dos mais pobres, putz!! 🤦‍♂</t>
  </si>
  <si>
    <t>QUEM É QUE ANDA DE CELTINHA COM MOTORISTA PARTICULAR DIRIGINDO? PURA HIPOCRISIA DO INVASOR COMUNISTA.</t>
  </si>
  <si>
    <t>Haja pneu de carro para queimar na marginal ! O inventor da cisterna!! Boulos</t>
  </si>
  <si>
    <t>Se esse cara ganhar a prefeitura de S.Paulo, vai acabar com a cidade quê já está ruim BOOLS vai dar apto no centro para os amigos dekes que vivem na Cracolandia.</t>
  </si>
  <si>
    <t>Celtinha😂😂😂</t>
  </si>
  <si>
    <t>Esse celta é só pra ir visitar os mst desfarçado de pobre</t>
  </si>
  <si>
    <t>Usa um celtinha para enganar os tontos ,mais viaja de jatinho.</t>
  </si>
  <si>
    <t>Imbecilidade dessas repórteres Boulos na frente dos otários anda de Celta ....mais o jatinho tá no hangar vão pra pqp</t>
  </si>
  <si>
    <t>Esse não ganha nem pra síndico de prédio</t>
  </si>
  <si>
    <t>Boulos não ganha nem para síndico do prédio, um bandidinho de plantão</t>
  </si>
  <si>
    <t>Já sabemos quem eh o favorito para a prefeitura de SP para a CNN... Celtinha? E o jatinho???</t>
  </si>
  <si>
    <t>Usa jatinho também mas vcs não dizem</t>
  </si>
  <si>
    <t>Ele quer se aparecer que é humilde até isso essa esquwrda tenta enganar o pov9 😮</t>
  </si>
  <si>
    <t>Kkkkkkkkk consegue enganar um bucado de besta com isso… o jatinho deve tá na oficina</t>
  </si>
  <si>
    <t>Mas tem de ser MUITO tapado pra acreditar nesse teatrinho barato. Anotem aí, Boulos vai (novamente) explorar muito esse celta dele. É o carimbo ea humildade dele.</t>
  </si>
  <si>
    <t>Celtinha com motorista particular! me engana que eu gosto...kkk</t>
  </si>
  <si>
    <t>TENHO PENA QUE AINDA TENHA PESSOAS QUE NAO ENTENDE COMO HIPOCRISIA DOMINA O BRASIL TODO. KKKK</t>
  </si>
  <si>
    <t>NOS PRIMEIROS DEBATES RECOMENDO QUE ELE CHEGUE DE CG125 Kkkkkkkk</t>
  </si>
  <si>
    <t>O CELTA ERA UBER X PAGO COM AS EMENDAS PARLAMENTRES QUANDO O BOULOS AINDA ERA DEPUTADO. OU SEJA ........... PAGO POR NOS OTARIOS.</t>
  </si>
  <si>
    <t>Pra mostrar os pobres vai de celta mas gosta de um jatinho né 🤣</t>
  </si>
  <si>
    <t>Cosplay de pobre???</t>
  </si>
  <si>
    <t>Boulos deveria também deixar a moradia de LUXO que mora e passar a morar num barraco numa comunidade ! é muita FALSIDADE e muita demagogia desse cara .</t>
  </si>
  <si>
    <t>Boulos Prefeito SP 2024! Aí a gadaiada pira! 😂😂😂👏👏👏</t>
  </si>
  <si>
    <t>Deve ter apropriado o carro de um vizinho que nao cumpre a funcao social. É se aproximar as eleicoes para os enganadores darem uma de bonzinhos. Pior que agem assim, e enganam muitos trouxas.</t>
  </si>
  <si>
    <t>Que lindo o que o Boulos fez está aprendendo com quem será?😂😂😂😂😂</t>
  </si>
  <si>
    <t>Meu Deus,esses caras que se dizem “políticos” são artistas e a globo está perdendo. Agora o povo vai fazer uma vaquinha on-line para ele comprar um jumento,ou então pega uma das EMAS da Esbanja. E tudo certo 😂😂😂😂😂</t>
  </si>
  <si>
    <t>Celtinha, respeita ! #corridadefuscas. Pelo bem do humor brasileiro, uma pessoa importante do Brasil deveria convidar deputados, celebridades, e empresários renomados, em uma grande corrida de fuscas, a maior corrida de carros antigos já feita (pra despedir do passado). Quando eu ver o Neymar (o maior futebolista do Brasil) fazendo drift em um fusquinha, eu vou rachar o bico de rir ; seria interessante !</t>
  </si>
  <si>
    <t>Foi de motorista dirigindo um Celta</t>
  </si>
  <si>
    <t>Deveria ir de ônibus, como todo socialista!</t>
  </si>
  <si>
    <t>Olha a ipocrisia na garagem ele tem uma Ferrari</t>
  </si>
  <si>
    <t>Deveria ir de carroça, puxando,é claro.</t>
  </si>
  <si>
    <t>😏🐴🐀</t>
  </si>
  <si>
    <t>Hipócrita! Porque não foi de jegue!</t>
  </si>
  <si>
    <t>Celta,?que palhaçada.</t>
  </si>
  <si>
    <t>Forçou a barra ,ficou pior o cara é liso todos sabem que foi armação,o tempo todo ele anda de jatinho,boulos se liga seu comédia.</t>
  </si>
  <si>
    <t>Pode ir de suplicy,de celta,de mercedes que nao vai chegar.</t>
  </si>
  <si>
    <t>Só para falar que é pobre 🤣🤣🤣 aff</t>
  </si>
  <si>
    <t>171 igualzinho o pai lula 😅</t>
  </si>
  <si>
    <t>Vcs acreditam 😂😂😂😂😂😂😂🎉 nisso pelo amor não sejamos inocentes</t>
  </si>
  <si>
    <t>Ahhhh vá....BOULOS QUER ENGANAR QUEM NO SEU CELTA 😅😅😅😅 #DITATOGANÃO #FORALULA #FORAPT #FORAPSOL #FORAPCDB #FORADINO</t>
  </si>
  <si>
    <t>CHIMELÃO, MORCEGO CHUPADOR. IGUAL O ASPIRADOR DE PÓ LINDINHO.😅😊</t>
  </si>
  <si>
    <t>ESSE É 'O CARA'! 👏👏👏👏PARABÉNS SÃO PAULO, TORÇO POR VCS... 🚩🚩🚩🚩</t>
  </si>
  <si>
    <t>Deveria ir de Carrinho de roleman 😂</t>
  </si>
  <si>
    <t>Pode até estar de Celta, mas a conta bancária está abarrotada, tem pais ricos e é herdeiro (famoso comunista de iPhone)</t>
  </si>
  <si>
    <t>bixopilantra,.</t>
  </si>
  <si>
    <t>O político do Lero mais fraco que conheço, não acredito que os Paulistas vão cair nessa lábia fraca desse pilantra.</t>
  </si>
  <si>
    <t>Grande merda, isso é pra dar um de coitado 🤮🤮</t>
  </si>
  <si>
    <t>Reunião de gente atrasada</t>
  </si>
  <si>
    <t>Esse é o da locadora de marketing. Quero ver o que tem na garagem dele. 😂😂😂😂😂</t>
  </si>
  <si>
    <t>Pagando de maluco ,de humilde, como sempre. Depois tava com agendamento pra França e China, será que ele foi de Celta? Kkk</t>
  </si>
  <si>
    <t>E o que tem isso? Estão querendo dizer que o invasor de terras é humilde? 😂</t>
  </si>
  <si>
    <t>Incrível o CONSERVADORISMO, desse senhor QUE ESTÁ Prefeito. Tira um ESQUERDISTA e substitui por OUTRO. E assim o poder da esquerda se perpetua. 😂😂😂😂</t>
  </si>
  <si>
    <t>Aldo Rebelo colocou Bouloe em xeque! Quero ver Mula sair dessa. Uma pena se Ricardo Salles não sair candidato, pois ele é o escolhido pelos bolsonaristas. Mas contra Boulos vale até votar num cone!</t>
  </si>
  <si>
    <t>Nenhuma cidade merece Boulos como presidente.</t>
  </si>
  <si>
    <t>O Boulos está conhecendo a Verdade sobre a sua vida, pois ele nunca valeu o que come, pois o Lula tem que ser preso antes que todos Esses políticos vagabundos do😈, LULA no Brasil</t>
  </si>
  <si>
    <t>SÃO PSULO NÃO MERECE UM PREFEITO COMO BOULOS ESSE CARA NÃO VAI FAZER NADA POR SÃO PAULO</t>
  </si>
  <si>
    <t>SE BOULOS GANHAR A ELEIÇÃO COITADO DE SÃO PAULO VAI PRO FUNDO DO POÇO</t>
  </si>
  <si>
    <t>Eu que sou do sul, to vendo, que aldo ,foi plantado pelo o lula, isso é papaguaiada de jumentada! ,enquanto isso o bolos ta andando de celta ,ops de jatinho</t>
  </si>
  <si>
    <t>essa desgraça deve estar com alzawmer. esse bostanarista não tem família, interna ele como indigente mesmo, a família deve ter abandonado por vergonha. oh! coitado.</t>
  </si>
  <si>
    <t>Finalmente acordou, porém tarde. Um COMUNISTA a menos. #foralula</t>
  </si>
  <si>
    <t>Eu queria ter a auto estima desse cara 😂😂😂😂 oque ele come, onde dorme,d e onde ele vem.</t>
  </si>
  <si>
    <t>Cara, eu não acredito que os paulistas vão eleger ISSO. Depois não reclamem... 😢</t>
  </si>
  <si>
    <t>Kkkk vai sonhando, sonhar é de graça.</t>
  </si>
  <si>
    <t>Dois ricos se fazendo de pobre kkkkkkkkkkkk🤣🤣🤣🤣🤣🤣🤣🤣😂😂😂😂hipnotizando o pobre kkkkkk🤣🤣🤣🤣🤣🤣🤣</t>
  </si>
  <si>
    <t>Se bobear Boboulos paga o boulos dado na previdência. Os “defensores do Estado” 😂😂😂😂</t>
  </si>
  <si>
    <t>Bolos prefeito, imagina a Cracolandia multiplicando por 100.</t>
  </si>
  <si>
    <t>Boulos é uma boulada.....kkkkkkkkk🤣</t>
  </si>
  <si>
    <t>TADINHO DESSE BOLO MOFADO. TARCÍSIO NÃO FAZ PARTE DESSA LAIA.</t>
  </si>
  <si>
    <t>" Sonhar ñ custa nada " 🤣 Peida esquerdalha fedida e sonha, 🤣</t>
  </si>
  <si>
    <t>Bonito a Jovem Pan defendendo o Partido Socialista com medo do bolsonarismo perder para Boulos! 😂😂😂. O desespero faz coisas...</t>
  </si>
  <si>
    <t>Eu quero ver se a Tabata é uma mulher de grilo duro ou simplesmente uma marionete nas mãos dos escrotos.</t>
  </si>
  <si>
    <t>SP eleger Boulos?! Pode fechar o Município e jogar a chave fora.</t>
  </si>
  <si>
    <t>Ricardo Nunes irá ganhar pra síndico de prédio no Itaim Bibi! Agora pra prefeito o Ricardo Nunes jamais será reeleito ! Jamais !</t>
  </si>
  <si>
    <t>Para invadirg propriedade e roubando? Acorda Paulista para não chorar 😭 depois é desgraça total</t>
  </si>
  <si>
    <t>E preciso ter muito mal gosto pra votar. no PT é num bolo bolo bom só se for de dinheiro</t>
  </si>
  <si>
    <t>😂😂😂. Boulos não ganha mais nada 😂😂😂</t>
  </si>
  <si>
    <t>Meu Deus ,os mortos estão ressuscitando kkkkkkkk quem não lembra da Marta taxa Bolos e Marta que Deus tenha piedade.</t>
  </si>
  <si>
    <t>Vai ser difícil pro Nunes um vice da rota o que ele sabe de gestao so aprendeu a dar tiro😂😂😂😂😂</t>
  </si>
  <si>
    <t>eu acho que Boulos deveria se unir com Barroso assim poderiamos ter um legitimo Bolo Fecal</t>
  </si>
  <si>
    <t>😂😂😂eu ñ vou em é num dois dois 😂😂😂</t>
  </si>
  <si>
    <t>Nunes já tá com medo de ter alguém da justiça próximo dele</t>
  </si>
  <si>
    <t>4 nomes Show. Quem é Nunes. Tem vice ai melhor que ele.</t>
  </si>
  <si>
    <t>O playboy revolucionário, "socialismo pra eles, capitalismo pra nós", está aprendendo rapidinho com o Pai da Mentira. Cansou de sentar sua bunda no celta, quer andar de sedan blindado. Conta a do papagaio agora....</t>
  </si>
  <si>
    <t>Tadinho do envasor de residência</t>
  </si>
  <si>
    <t>Kkkkkkk Quem quer matar Boulos ? kkkkk. Esse boulos é engraçado, faz de tudo pra ganhar midia !! Isso é um zero a esquerda, ninguém tem interesse em matar isso não kkkkkk</t>
  </si>
  <si>
    <t>Defendeu bandidos a vida toda, agora vai andar de carro blindado.</t>
  </si>
  <si>
    <t>Quem vai querer matar isso Jesus</t>
  </si>
  <si>
    <t>Conversa fiada, acredita quem quer!!!</t>
  </si>
  <si>
    <t>Boulos vai lançar o Bolsa Cisterna Suspensa.</t>
  </si>
  <si>
    <t>Bem ameaçaram ele com uma carteira de trabalho...😂😂😂😂😂</t>
  </si>
  <si>
    <t>É cair de nível a prefeitura de São Paulo com bolo</t>
  </si>
  <si>
    <t>A única ameaça ao Roubos é um trabalho no regime CLT.</t>
  </si>
  <si>
    <t>Tenho que inventar alguma coisa pra se livrar desse celta, vou boular u um plano 🤔😁</t>
  </si>
  <si>
    <t>Ameaça mesmo e mostrar uma carteira de trabalho e fazer o indivíduo sair de casa as 0515 da manhã para lutar pelo pão de cada dia....Ai o sujeito infarta coitado</t>
  </si>
  <si>
    <t>Cansou de andar. De celta</t>
  </si>
  <si>
    <t>coitado do povo paulista esse bolo não serve pra nada</t>
  </si>
  <si>
    <t>Boulosfeccalis.....?</t>
  </si>
  <si>
    <t>Olha o filhotinho do Lula 😂</t>
  </si>
  <si>
    <t>Agora lembra da sona sul bolo voce e igual a lula so fala bonito mais nao faz nada</t>
  </si>
  <si>
    <t>Um cara desse candidato e com boa porcentagem de votos??? 😂😂😂😂😂😂😂😂 O QI do brasileiro é bem baixo mesmo.</t>
  </si>
  <si>
    <t>BOULOS FECAL TEM EXPERIÊNCIA EM QUÊ???ERA INVASOR DE PROPRIEDADE PRIVADA E ARTICULADOR DE GREVES, NUNCA TRABALHOU!!!!! QUER SER PREFEITO?????😂😂😂</t>
  </si>
  <si>
    <t>Esse Homem e uma piada!😂😂 Bolos Nunca!!😂</t>
  </si>
  <si>
    <t>Boulos nunca trabalhou...kkkkkkkkkkkkk kkkkkkkkkkkkk</t>
  </si>
  <si>
    <t>O homem do CELTA, mas com motorista 😂😂😂 ( tinha que ser apoiado pelo ladrão mesmo😅)</t>
  </si>
  <si>
    <t>Em SP, com esse povo, se der um pedaço de bolo, votam no Boulos. 😂😂😂😂😂😂</t>
  </si>
  <si>
    <t>Bolos vai levar bolladas😅</t>
  </si>
  <si>
    <t>Bolos não tem chance. Pq quem tem casa te. Medo. Esse cara e invasor de propriedade.</t>
  </si>
  <si>
    <t>Slogan do Boulos “ Sua casa minha vida “ agora nos vamos invadir a sua casa !!!</t>
  </si>
  <si>
    <t>Chá de boldo</t>
  </si>
  <si>
    <t>Até os apresentadores riem do Boulos kkkk o cara é uma piada 😂😂</t>
  </si>
  <si>
    <t>Lula está na presidência remédio nas farmácia popular maioria e você não encontra você passa nos postinho com clínico exame você espera um ano e pouco dependendo do exame 8 9 meses é uma porcaria e vai ficar pior ainda com bolos</t>
  </si>
  <si>
    <t>O terrorista atacou o inocente nunes magrinho de tanto trabalhar.</t>
  </si>
  <si>
    <t>MERCADO FARMÁCIA ÁGUA LUZ TUDO CARO FIZ O L ME FERREI COM O COMUNISMO E VAI PIORAR</t>
  </si>
  <si>
    <t>Que sem noção por isso que o Brasil da cada vez pior 😢</t>
  </si>
  <si>
    <t>😂😂😂😂😂😂😂😂 PIADA DO ANO KKKKKKKK</t>
  </si>
  <si>
    <t>Kkkk tão bêbados</t>
  </si>
  <si>
    <t>😂😂😂😅😅😂Boulos você é uma comédia, e esse pessoal junto com você, são uns comediantes sem graça nenhuma!</t>
  </si>
  <si>
    <t>Com as urnas eletrônicas fradáveis tudo é possível. Quanto à saudação, há que se destacar que os bloquinhos apinhados de menis e meninis são de esquerda.</t>
  </si>
  <si>
    <t>Das duas uma para ele ser ovacionado....ou estava no meio dos mortadelas ou jogaram ovos mesmo. 😂😂😂</t>
  </si>
  <si>
    <t>Se boulo ganhar, vai dar um bolo em todos esses idiotas.</t>
  </si>
  <si>
    <t>Precisa ver se vai ter erva para todos e casas suficientes para satisfazer 😊invasão .</t>
  </si>
  <si>
    <t>Que piada 🤣🤣🤣🤣🤣🤣🤣🤣🤣🤣🤣</t>
  </si>
  <si>
    <t>Coitado dos cidadãos de bem de sâo paulo kkkk o golpe já está sendo preparado os piolhos de gabinete do psol e pt fasendo barulho pra ver se eles emplacam esta besta fera como politico kkkkk</t>
  </si>
  <si>
    <t>🤧🤧🤧🤧🤧🤮🤮🤮🤮🤮🐍</t>
  </si>
  <si>
    <t>Ecaaaa🤮🤮🤮🤮🤮</t>
  </si>
  <si>
    <t>Os bolsominions não sabem se arrancam o cu ou os olhos de tanta raiva kkkkkkkkk kkkkkkkkk kkkkkkkkk kkkkkkkkk kkkkkkkkk kkkkkkkkk kkkkkkkkk</t>
  </si>
  <si>
    <t>Cada panela procura seu texto já dizia um velho ditado. Vamos ver se São Paulo tem memória curta.</t>
  </si>
  <si>
    <t>Ministro da Justiça..😅😅😅 Muito qualificado.. 😅😅😅</t>
  </si>
  <si>
    <t>Ratazana com barata, sanguessuga com piolho é o submundo fervendo 😅😅e os piolhos que votam e o pobre ignorante que sofre 😅😅</t>
  </si>
  <si>
    <t>💩💩💩💩💩</t>
  </si>
  <si>
    <t>Ricardo Nunes perderá essa eleição com 99 por cento de chance ! Continue assim Ricardo Nunes porque vc está indo de mal a pior ! Parabéns pelo suas presepadas !</t>
  </si>
  <si>
    <t>NÃO SABE PORRA NENHUMA 😂😂😂😂😂</t>
  </si>
  <si>
    <t>SAI FORA FEDORENTA ...😂😂😂😂😂😂😂😂😂😂😂😂😂</t>
  </si>
  <si>
    <t>😂😂😂😂😂😂😂😂 é Nunes p/ prefeito........saí fora coisa feia......</t>
  </si>
  <si>
    <t>Kkkkk quem tem apoio do datena o cara mais vagabundo e traíra só pode gostar de coisa errada</t>
  </si>
  <si>
    <t>Os lobos não ficam sem trabalho sempre tem uma boquinha na política ❤</t>
  </si>
  <si>
    <t>Ninguém merece.Aff😮</t>
  </si>
  <si>
    <t>QUEM SE ALIA A BOULOS É PIOR Q ELE 🤑</t>
  </si>
  <si>
    <t>👏👏👏👏🙏🙏🙏👍👍👍👍</t>
  </si>
  <si>
    <t>Kkkkkk tem que andar em outros países pois não consegui sai em uma viela no Brasil isso é fato, kkkkk igual ao presidente lula kkkk .</t>
  </si>
  <si>
    <t>Vcs aí q estão achando q 🍰's vai ganhar, podem TIRAR O CAVALIN DA CHUVA pois isso NÃO vai acontecer. A não ser que seja na base da COMPRA DE VOTOS.🤣🤣</t>
  </si>
  <si>
    <t>É como diz a garra da patrulha'taca pra 10 ele vai levar sozinho 😂</t>
  </si>
  <si>
    <t>Meu Deus quando se pensa que tá ruim se vê que pode piorar ainda mais🤮</t>
  </si>
  <si>
    <t>Esse invasor de terras tem que ir para a cadeia! 🍰🍰de 💩</t>
  </si>
  <si>
    <t>😂vai começar a campanha com a MP em cima das costas</t>
  </si>
  <si>
    <t>Disfarçada 😂😂😂😂 não, não foi campanha</t>
  </si>
  <si>
    <t>Os canalhas semdo canalhas , não sei qual a surpresa 😮🤔🤥🤥🤥🤥🖤🖤🖤🖤</t>
  </si>
  <si>
    <t>😂😂😂😂 esquerda maldita</t>
  </si>
  <si>
    <t>Lula vai a São Paulo mentir 🤥 como sempre faz 🤡🤡🤡🤡🤡🤡🤡🤡🤡🤡🤡🫏🫏🫏🫏🫏🫏🫏🫏🫏🫏</t>
  </si>
  <si>
    <t>A MARIA MIJANA E CANDIDATA A QUE HEN? KKKKKKKKKK</t>
  </si>
  <si>
    <t>Está claro que o petista não representa o Brasil e o PT não ganha mais nada. O ministro sem peruca é tucano.</t>
  </si>
  <si>
    <t>Esquerdalha é sempre desconexo da realidade!! Hoje em dia " reuniões " como essa, poderia ser feita via home office, mas lógico que não querem largar o osso, se aproveitando do NOSSO dinheiro para viajar de 1a classe, se hospedar em hotel de luxo e levar centenas de " acessores" !! Realmente é muito amor envolvido!!! Porque eles nunca vão aos países " amigos " Cuba,Venezuela, angola, Nicarágua, afinal todos tem uma linha " sustentável " para desenvolver as cidades, sem alterar o meio!! Mas, escolhe Paris!! Um símbolo do capitalismo e consumo de energia e água potável em excesso 😮😮😮😮😮</t>
  </si>
  <si>
    <t>Porque não foi buscar informações em Cuba ou Venezuela? Paris é mais chique neh? Passeio custeado pelos tontos que sustentam essa militância podre.</t>
  </si>
  <si>
    <t>A esquerda é horrível em todo lugar do mundo 😂 Será que ele invadiu o hotel?😮</t>
  </si>
  <si>
    <t>Ah, que bonito esse play boy disfarçado de pobrezinho gastando nosso dinheiro com visitinhas ricas e gringas.... será que ele vai mandar invasores pra Paris e invadir as terras dos franceses ?? Lá o chicote estrala</t>
  </si>
  <si>
    <t>Boulos quer saber sobre gestão urbana! 😂😂😂😂 Vai passear em países de primeiro mundo. Porque não foi à Venezuela, Nicarágua e Cuba? 🤔 Cidades de 15 minutos são um horror! Os paulistas, se elegerem esse senhor, estão ferrados! 😂😂😂</t>
  </si>
  <si>
    <t>Ele aprendeu a viajar com o ladrão.Fora Boulos,vc n nos representa.</t>
  </si>
  <si>
    <t>Foi de Celta 😂😂😂😂</t>
  </si>
  <si>
    <t>Os apoiadores de ditaduras se entendem 😅</t>
  </si>
  <si>
    <t>Valeu Ricardo Nunes,por impulsionar mais ainda o outro Ricardo,o SALLES 😂😂😂😂😂</t>
  </si>
  <si>
    <t>Claro chega mais,sempre cabe mais um canalha na facção PT PCC dos diálogos cabulosos ,essa velha foi mto parça do Celso Pita um dos maiores ladrão da política de SP,tudo em casa😂😂😂😂😂</t>
  </si>
  <si>
    <t>Eita estao todos em casa , caramba , este Ricardo Nunes nao ta com.nada , !</t>
  </si>
  <si>
    <t>A carruagem das jumentada está se juntando novamente kkkkkkkkkkk</t>
  </si>
  <si>
    <t>8:00 assume que ouve crime, roubo e lavagem de dinheiro ❤❤❤❤ e o erro foi como as provas foram colhidas 🤣🤣🤣</t>
  </si>
  <si>
    <t>🤮🤮🤮🤮🤮🤮🤮🤮 PT, só engana,trapaceia...o resto o povo já sabe 🤡🤡🤡</t>
  </si>
  <si>
    <t>Juntando os dois e mais uma dúzia de comunistas não dá um 😂</t>
  </si>
  <si>
    <t>SE CONSEGUIR MEIA DÚZIA DE VOTO DEM DA GRAÇAS A DEUS. BOULO NÃO É O LADRÃO DAS RACHADINHAS.</t>
  </si>
  <si>
    <t>Se gritar pega ladrão, não fica um meu irmão!!!🎶🎼🎵🎼🎶</t>
  </si>
  <si>
    <t>Lula ❤ ficha limpa,o bozo o inelegível 😂</t>
  </si>
  <si>
    <t>Faz o L babacas, Lula tá souto e é presidente 😂</t>
  </si>
  <si>
    <t>M. J. 😂 BELEM. BELEM. NUNCA. MAIS. FICO. DE. BEM. 😅 BRASIL. 😢</t>
  </si>
  <si>
    <t>Os bilhões devolvidos também fora fake 😂😂😂 mula sempre vai ser mula</t>
  </si>
  <si>
    <t>So fico pensando os paulista tendo bolo como prefeito tambem pra quem elege tiririca e outras carniça</t>
  </si>
  <si>
    <t>Taca pra 10 Boulos vai levar sozinho 😂</t>
  </si>
  <si>
    <t>Boulos nao rolous</t>
  </si>
  <si>
    <t>Queria ver o boulos acabar com a cracolandia kkkk</t>
  </si>
  <si>
    <t>Ahhhh 😂 fala que todos ,sao farinha do mesmo saco . "Gente sem moral ." Democracia relativa.</t>
  </si>
  <si>
    <t>Se gritar pega ladrão n f um m lrmao Jesus livra o👺👹</t>
  </si>
  <si>
    <t>LÁ VEM O MIMIMI DO SÉRGIO MORO ETC.....😂😂😂😂😂😂ESSES COMUNISTAS SOCIALISTAS SATANISTAS NÃO ENGANAM NINGUÉM MAIS!</t>
  </si>
  <si>
    <t>Não tiram o Bolsonaro da boca. 😂🤣</t>
  </si>
  <si>
    <t>Na minha opinião foram as ⚱️⚱️que elegeram o boulos , afinal quem em sua sã consciência votaria num invasor de residência? Acordem povo .</t>
  </si>
  <si>
    <t>SP dificilmente vai eleger gente de esquerda, já tem trauma do Haddad kkkk</t>
  </si>
  <si>
    <t>Pode juntar com o Papa que Boulos não leva em São Paulo. A maior cidade capitalista do Brasil não quer um Socialista</t>
  </si>
  <si>
    <t>NUNES VC JA PODE DAR TCHAU AO querer ser Prefeito DE S. P.</t>
  </si>
  <si>
    <t>As raposas querendo tomar conta do galinheiro 😂😂😂😂🤮🤮🤮</t>
  </si>
  <si>
    <t>😂😂😂😂😂😂😂😂😂😂😂😂😂😂😂😂😂😂😂😂😂😂😂😂</t>
  </si>
  <si>
    <t>Muita droga, alcool, sexo e invasão.</t>
  </si>
  <si>
    <t>JORNALISTA MILITANTE PETISTA, IMPRENSA PODRE, ACHAM QUE O MUNDO ACABA AQUI, ESSA GENTE ACHA QUE OQUE IMPOSTA É GANHAR O MAXIMO DE DINHEIRO AQUI, NAO IMPOSTA DE QUE MANEIRA. TENHO ATE DÓ DESSES ATEUS</t>
  </si>
  <si>
    <t>nossa cidade não cai fora meu você não pertence aqui</t>
  </si>
  <si>
    <t>Japonês do Paraguai, você me enganou UMA vêz. Não existirá a segunda.</t>
  </si>
  <si>
    <t>kkkk. é uma piada esse Japa...Veio de um movimento e continua sendo integrante do mesmo onde um dos seus Fala que '' mulher pobre é fácil '', se juntou com a esquerda corrupta pra tentar derrubar o único homem que bate de frente com o esse sistema que quer controlar todos e impondo suas vontades... Resumindo é um polítco de centro obediente do partido que funciona através de emendas (DINHEIRO). DIA 25 TODOS NA PAULISTA PELO RESPEITO DA NOSSA CONSTITUIÇÃO.</t>
  </si>
  <si>
    <t>DEUS NOS DEFENDA DESSE , XING LING . JÁ MOSTROU QUE É UM TRAÍRA DA NAÇÃO BRASILEIRA .</t>
  </si>
  <si>
    <t>Pqp esse japa tem que chamar o mamãe falei que lutou na Ucrânia para lutar contra o crime organizado. Problema resolvido!!</t>
  </si>
  <si>
    <t>Kim canhotagem, menino do Lulinha. Para resolver o problema da segurança pública não resolve monitorar, instalar câmeras a solução simples é não soltar os meliantes na audiência de custódia! O problema está resolvido! Quer resolver a miséria, basta tirar o estado das costas do empresários ! JAPA VC NÃO FARÁ A DIFERENÇA, ESTA INDO PELO MESMO CAMINHO DO APOIADOR DE GENOCÍDIO DE BEBÊS E MULHERES</t>
  </si>
  <si>
    <t>Acredito que a maioria esmagadora do pessoal de esquerda em SP, são nordestinos que vieram para ca e transferiram seus titulos de eleitor.</t>
  </si>
  <si>
    <t>Japinha safado esse kim katapika...</t>
  </si>
  <si>
    <t>A jornalista jogou as cascas de banana já rindo pq sabia q o japa é liso.😂😂😂</t>
  </si>
  <si>
    <t>São Paulo vai bem obrigado! Kkkkkkkkkkkkkkkkkkk Imagina esse demente no executivo seja ele qual for: município, estado ou federação: os marginais iriam tomar conta. Nós precisamos é do que está ocorrendo em São Paulo. Essa gente da esquerda está vencida. Foi-se o tempo. Precisamos de ensino adequado às necessidades reais das pessoas, não dessa militância cega que só quer direitos e nenhum dever. Deixar claro que esse paraíso pregado pela esquerda é utopia, impossível de ser concluído no plano físico. Ensinar a juventude de que é possível conquistar sim trabalhando com tempo, que é possível requerer/protestar sem apelar para crime que mata nossos jovens. Chega de esquerda no planeta. Devemos criar pessoas ponderadas.</t>
  </si>
  <si>
    <t>se tiver escrito na testa de TARCÍSIO OTÁRIO,AÍ É OUTROS 500QUINHENTOS!!!!!!!!!!!!!</t>
  </si>
  <si>
    <t>Entao todas as classes que se juntaram a lula e sempre se acusavam trairam seus apoiadores seus vices suas raizes😂😂😂😂😂😂😂tipo ele quer é voltar a cena do crime</t>
  </si>
  <si>
    <t>Todos vocês da esquerda o povo arbil os olhos não voltam mais pra vocês mentirosos invasor de terra</t>
  </si>
  <si>
    <t>Chora esquerda imunda, vcs não ganham aqui em SP não</t>
  </si>
  <si>
    <t>Boulos🧐 blá blá blá blá blá 🥱👎🏼 Esquerdalhas ilididos 🤣 EsquerdoPaTas 🏴têm inveja da Direita... 🇧🇷 Direita Unida jamais será vencida 💪🏼🇧🇷🤍🕊️</t>
  </si>
  <si>
    <t>PRECISA TER ESTÔMAGO PRA ESSES PARASITAS DA ESQUERDA .</t>
  </si>
  <si>
    <t>Vai pagar sua dívida com a receita federal seu caloteiro, assim fica fácil, põe o povo pra bancar os luxos de vcs, cambada de folgado, encostados,como tem gente que ainda vota nessa raça de parasitas , esse indivíduo mais de 40 mil pra receita federal, que vai ser pago pelo PSOL, que é sustentado pelos manés, que é o povo,e pior sem retorno nenhum, vida boa com viagens luxuosas,casas boas, escolas com ótimo ensino, hospital muito bem equipado só pra nata,nos o povo só resta trabalhar pra pagar imposto sem reclamar,se não é cadeia Alexandrina</t>
  </si>
  <si>
    <t>Eu vou rezar a Deus para que vocês comunistas se convertam a deus porque o projeto de Deus não é comunismo.</t>
  </si>
  <si>
    <t>Dejeito nenhum vamos nos juntar ao pt e seus aceclas. Tárcisio é fruto da direita do desenvolvimento do progeesso e não do atraso dos socialista, comunas atrasados q ficam gastando dinheiros pra fins eleitoreiro.</t>
  </si>
  <si>
    <t>Chega a ser ironico os paulistas zombarem dos nordestinos kkkk e elegeram um invasor de terreno kkkk. Obs: Foda-se lula ,Foda-se bolsonaro.</t>
  </si>
  <si>
    <t>É nojento é muito asqueroso não só esse ser das trevas mas também toda essa esquerda e seus seguidores</t>
  </si>
  <si>
    <t>Governador Tarcísio não está nesta patifaria não adianta colocar o nome governador Tarcísio pq povo brasileiro não vai cair nas falicia destes comunistas que sempre quiz surfa na onde de quem é honesto. Boullos não jamais nunca como prefeito esquerda socialista globalista comunista nunca mais.</t>
  </si>
  <si>
    <t>Aqui em SP vcs não ganham eleições pq aqui não depende do nordeste</t>
  </si>
  <si>
    <t>ESSA NARRATIVA NÃO COLA INVASOR DE TERRAS. VAI PROCURAR O CAMINHÃO DE ONDE VC CAIU SUJEITO</t>
  </si>
  <si>
    <t>essa esquerdalha é maldita + 1 esquerdoPTa delirando</t>
  </si>
  <si>
    <t>Rapaz, eu estou tendo cada vez mais a certeza que todo petista é uma Besta, mesmo!</t>
  </si>
  <si>
    <t>Se vc estivesse no nordeste eu não duvidaria!!! Mais em SP sua chance é ZERO</t>
  </si>
  <si>
    <t>E mesmo muito canalha esse boulos nojento</t>
  </si>
  <si>
    <t>Vai nessa se o Bolsonaro for preso ninguém dos Bolsonarista vai votar em esquerdiopatas</t>
  </si>
  <si>
    <t>CONFIAAAAA , vão acabar com Sao Paulo , ainda bem que o Paulista nao é besta igual nós baianos</t>
  </si>
  <si>
    <t>Lula ta certo judeus ladroes.</t>
  </si>
  <si>
    <t>Tirem esse esquerdopata do programa.</t>
  </si>
  <si>
    <t>Os apoiadores desse invasor de propriedade privada, são estranhos. Parecem com personagens de desenho japonês.</t>
  </si>
  <si>
    <t>O invasor tem platéia é nas paradas GLS. Por isto, quer atacar quem segue o melhor presidente que o país teve.</t>
  </si>
  <si>
    <t>E o Boulos é o que pra lula ? Uma putinha kkkkkkkk</t>
  </si>
  <si>
    <t>MISHEIK, ZAMBELLI, KICIS, Damares, ZANATTA e outras VACAS, não chegam à ser a BOSTA que "gruda" na bota de MÁRCIA SUPLICY, quando entra em um CURRAL. TAMO JUNTO E UNIDOS PELO BRASIL COM LULA PRESIDENTE CONTRA O FASCISMO E O TERRORISMO DA SEITA BOLSONARENTA</t>
  </si>
  <si>
    <t>Sujeito simplesmente asqueroso....feio na cara ..no cerebro e no nome......a medtocridade ambulante...olha a plateia que o aplaude...parece um aterro sanitsrio ...so tem lixo...precisamos logo fazer uma faxina nessa imundicie...</t>
  </si>
  <si>
    <t>PT, pode esquecer... Eu nao irei apoiar desta vez pelos politicos do Partido. Votarei em outro q realmente é humano, nao pensa em poder... Chega dos mesmos... Sabemos votar p o.bem do Estado de Sao Paulo...</t>
  </si>
  <si>
    <t>Petista é igual a macaco, abandona o barco escomungando o partido, como fez Marina Silva , agora vem essa essa aí de volta, é só balançar uma banana que elas voltam saltitantes e sorridentes. Povinho sem moral e bons costumes.</t>
  </si>
  <si>
    <t>O Brasileiro gosta de apanhar,parece mulher de malandro,políticos velhos que nunca mudam seus modos operandi.</t>
  </si>
  <si>
    <t>Falo e repito socialista comunista tem que ser tratado IGUAL a Nazista e foda-se.</t>
  </si>
  <si>
    <t>DEFENDA COLOCAR ESSES DOIS DE VOLTA. PAULISTA NÃO FACAM IGUALMENTE AOS NORDESTINOS</t>
  </si>
  <si>
    <t>Com Boulos prefeito, SP vai virar um favelão. Boulos transformou o centro histórico em moradia pra nóias, traficantes e mendigos.</t>
  </si>
  <si>
    <t>São Paulo tem mais nordestino de q Paulista, entre nós aqui vai nordestino e uma praga ,só sabe fazer filhos pra pegar auxílio 😮😮😮</t>
  </si>
  <si>
    <t>É o exato momento que o povo terá de oportunidade para mostrar o quanto amadureceu politicamente, então, de forma racional, vamos votar certo, evitando a esquerdopatia.</t>
  </si>
  <si>
    <t>Derrotar os extremistas??? Deve estar falando deles mesmos, apoiando os terroristas assassinos do Hamas e com esse pensamento autoritário não vai muito longe não 😂</t>
  </si>
  <si>
    <t>Esse aí é o apoiadores do Hamas</t>
  </si>
  <si>
    <t>Se fosseem alguma cidade nordestina esse boulos seria eleito e olha que sou nordestino, mas aqui tem muitos que deixam enganar</t>
  </si>
  <si>
    <t>Esse demônio,se ganhar e o fim de sp , Tarsicio não e vendido</t>
  </si>
  <si>
    <t>Essa esquerda maldita fala que o povo de bem são extremistas. Como coisa que eles não são.</t>
  </si>
  <si>
    <t>Conta outra piada seu verme o Tarcísio jamais iria defender ladrão vagabundo maldito carniça inútil Satanás</t>
  </si>
  <si>
    <t>Parasita , tentando surfar a onda do grande tarcisio . Verme invasor de terras , voce devia ta preso boulos</t>
  </si>
  <si>
    <t>SP não tem lugar para os petralhas vermelhos Lalaus esquerdalhas vão acrizar lá no nordeste os generais vão dar um bote nesses Lalaus esquerdalhas Petralhas vermelhos desonestos.</t>
  </si>
  <si>
    <t>A Gente acha que São Paulo é um estado de Gente inteligente mas é Pura balela,aqui tem mais asno que no nordeste .</t>
  </si>
  <si>
    <t>Vocês que são de São Paulo se votarem no boulos vão se lascar igual os nordestino estão lascados sem água que lula cortou</t>
  </si>
  <si>
    <t>Dá pra acreditar no brasileiro? Isso acontece em São Paulo imagina no norte e nordeste. Temos que aceitar que o Brasil nasceu para nunca ser desenvolvido.</t>
  </si>
  <si>
    <t>Depois falam que só Nordestino nao sabem votar.</t>
  </si>
  <si>
    <t>E so ver o índice de alfabetismo dessa “preferência pela prefeitura.</t>
  </si>
  <si>
    <t>TA BEM EXTRANHO ESSA PESQUISA ? O POVO DE SAO PAULO NAO É DOENTE MENTAL PELO MENOS.E O QUE IMAGINO</t>
  </si>
  <si>
    <t>Nenhum lugar mereceria um político como Boulos, mas, respeitando o desejo do povo de são Paulo, que apaguem esse vela desse "Boulos".</t>
  </si>
  <si>
    <t>ô ladrão e á puta se encontraram?? legal</t>
  </si>
  <si>
    <t>Pirâmide da podridão: (FACÇÃO CRIMINOSA) STF IMPRENSA GABINETE DO ÓDIO (MYND8) GOVERNO CORRUPTO MILITÂNCIA (GADO) ANALFABETOS FUNCIONAIS</t>
  </si>
  <si>
    <t>Ta aprendendo bem com o lula em guilherme boulos tal vagabundo velho tal vagabudo novo</t>
  </si>
  <si>
    <t>Eduardo Suplicy esta Gagá , querendo previas para VICE. PIROU MESMO ❗</t>
  </si>
  <si>
    <t>O nazista kin um dos fundadores do MBL movimento Brasil lixo 🚯</t>
  </si>
  <si>
    <t>*COMO PODE?* O Povo de São Paulo tá sem noção????? Dar credibilidade a BOULOS????? MISERICÓRDIA ( DEPOIS CRITICAM O NORDESTE)</t>
  </si>
  <si>
    <t>Os paulistas , são críticos dos nordestinos por elegerem o lula , quero so ver se rles vão ter voto em Boulos 💁🏽‍♀️🤔</t>
  </si>
  <si>
    <t>Boulos atualmente gordo como um porco esnoba tudo e a todos afinal esta no bem.bom.da vida e se acha incrivel...sera q sabe trabalhar? Veremos°!!!</t>
  </si>
  <si>
    <t>Lula deu uma banana 🍌 para o gaga do Eduardo Suplicy 😂 e para os outros integrantes</t>
  </si>
  <si>
    <t>Kkkk cala boca seu vermelho #ForaBoulos #Invasor</t>
  </si>
  <si>
    <t>Tirem essa esquerd0sa tabata urgentemente!!! Nem essa batata amaral e nem b0ulos invasor de propriedade privada!!!</t>
  </si>
  <si>
    <t>OXente Marta morta ressuscitou do hálen pra ser vice vixe boulous</t>
  </si>
  <si>
    <t>O vingador completo, Lula; segue com sede de roubar dinheiro. Fora PT, STF do Lula condenado e PL do Bolsonaro Costa Neto. Renovação já. Voto Kim. Japonês.</t>
  </si>
  <si>
    <t>1:50 começou mal. A quem mais interessa ficar no Brasil sendo roubado pela oligarquia, tendo a familia destruida por leis corrompidas e os filhos virando p.. e traveco na mao de professor comunista nas escola: A) a nos mesmo. B) aos politicos. Quem marcou B* ta perdendo tempo. Teoria da cinco bandeiras, vaza daquele barco furado chamado Brasil, e deixe para traz essa corja de sangue sugas.</t>
  </si>
  <si>
    <t>Ovacionado por Maconheiros e Marginais</t>
  </si>
  <si>
    <t>SE ELE GANHAR AI O PCC MANDA EM SÃO PAULO</t>
  </si>
  <si>
    <t>Affff ninguém merece ver essa vera ,kenga de presidiário</t>
  </si>
  <si>
    <t>Voktando para quadrilha.</t>
  </si>
  <si>
    <t>Não foi campanha "antecipada"!!! $ANGUE, $UOR e o CU dos E$CRAVO$-OTÁRIO$ QUE BANCAM TODOS: FILHOSDAPUTA!!! QUEM BANCA ESSASputarias? POVO (até evanGÉGUI-CU$).</t>
  </si>
  <si>
    <t>Essa mulherzinha é um demônio dentro da caixinha! Estamos de olho nela.</t>
  </si>
  <si>
    <t>“No Brasil, há 16 anos, existia somente o povo brasileiro, ou seja, um único povo, uma única Nação! Depois, durante os anos de governo do PT, a esquerda construiu um Brasil dividido em... - Brancos; - Brancos "homofóbicos"; - Brancos "machistas"; - Brancos "fascistas" - Brancos "misóginos" - Negros; - Negros e pobres; - Negras; - Negras e pobres; Antes existiam somente os gays, mas depois vieram... - LGB; - LGBT; - LGBTQ; - LGBTQ+ - LGBTQiA; - LGBTQiAP+ Que se resumem em lésbicas, gays, bi, trans, queer, intersexo, assexuais, arromântiques, agênero, pan, poli e muito mais... Ou seja! A criação que Deus fez (homem e mulher) a Esquerda (ou Satanás) transformou em tudo isso, que nem definição tem. Hoje um indivíduo pode ser e se considerar o que ele quiser ser, conforme o que é pregado segundo os ensinamentos de esquerda. - Dividiu os Índios; - Criou os Nordestinos e o "resto do Brasil"; - Presidente e "Presidenta"; Nesse período os conceitos foram se transformando... - A sociedade deixou de ser vítima dos bandidos e os bandidos passaram a ser vítimas da sociedade; - Filho deixou de ser parte da família e se tornou propriedade do Estado; - Professor deixou de ser mestre para ser saco de pancada; - Bandido virou herói e polícia virou bandido; - Ser corrupto virou orgulho e ser honesto virou piada; - Entre tantas outras distorções dessa ESQUERDA DOENTE, que só fez corromper a sociedade e o Brasil. Se casualmente a Esquerda "fez" algo de bom certamente não foi com essa intenção! Mas sim com a intenção de iludir o povo para depois tirar proveito e se beneficiar de uma sociedade iludida. Agora, tão somente pela misericórdia de Deus, o povo se vê com a oportunidade de corrigir seus erros e mudar seu futuro. O inimigo continuará tentando destruir a família. *Basta sabermos em que lado queremos ficar. *” -*Á Audácia do Mau Alimenta-se dás Omissão,"DOS BONS?" 🎚️🇧🇷🇮🇱🔥⚔️💪 INDIGNAÇÃO! REVOLTA! INSURGÊNCIA CIVIL MILITAR JÁ! 🎚️🇧🇷🇮🇱🔥⚔️💪</t>
  </si>
  <si>
    <t>PT NUNCA MAIS EM LUGAR NENHUM NEM NORDESTE QUE TINHAM BASTANTE CEGOS AGORA ACORDARAM P A VIDA</t>
  </si>
  <si>
    <t>É um iludido</t>
  </si>
  <si>
    <t>Totalmente não confiável. Falar até papagaio fala</t>
  </si>
  <si>
    <t>Um lixo que ajudou a colocar o nazista onde está agora</t>
  </si>
  <si>
    <t>MBL lixo.</t>
  </si>
  <si>
    <t>🚨 ATENÇÃO Kim, tu apoiou o comunista Lula cara! Qual é o adjetivo que eu tenho que dar pra vc cara?</t>
  </si>
  <si>
    <t>Esse é um verdadeiro traidor, vai passar vergonha nas urnas.</t>
  </si>
  <si>
    <t>um bandido um petista um candidato do MBL o bandido tem mais caráter que estes vermes do mbl</t>
  </si>
  <si>
    <t>isentao zero voto faz o L babaca</t>
  </si>
  <si>
    <t>Ao facilitar a eleição do Lula, esse Kim fez uma cagada e agora vem falar em combater o crime organizado. É um falsário.</t>
  </si>
  <si>
    <t>Esse é um apoiador de ladrão. Fez a cama para o Lula ser eleito. Estimulou votos em branco. Começou bem, mas se revelou um traidor. Não se pode confiar nessa figura deletéria.</t>
  </si>
  <si>
    <t>Eu teria vergonha de entrevistar esse cara, isso é um pelego oportunista.</t>
  </si>
  <si>
    <t>O PSOL KID KIM KATAGUIRI da organização criminosa UNIÃO BRASIL, 44 , deveria estar na Prisão com LULADRÃO, que ele apoiou para Presidente. Portanto, o PSOL KID KIM KATAGUIRI é cúmplice da DITADURA da COLIGAÇÃO dos 10 corruptos Ministros do atual STF com a organização criminosa PT do LULADRÃO e quadrilha PSOL, PCdoB, PSB, PSD, PSDB, MDB, SD, etc.</t>
  </si>
  <si>
    <t>KIM APOIADOR DO MOLUSCO. Maldito mbl .</t>
  </si>
  <si>
    <t>Kim, o garotinho do MBL.</t>
  </si>
  <si>
    <t>o aumento do criminalidade devemos atribuir ao entrevistado pois ao votar em Lula pai do crime, abriu as portas das cadeias do Brasil todo para voltarem as ruas e praticar todo tipo de crime, então não se faça de vítima, vc é um dos culpados</t>
  </si>
  <si>
    <t>ESSE KIM CATACOQUINHO VAI ENGANAR MUITA GENTE.... VAI VENDO!!! SE ELEGEU NAS ASAS DO BOLSONARO E DEPOIS FEZ O L!!!! LIXO!!!</t>
  </si>
  <si>
    <t>Kim traiu bolsonaro</t>
  </si>
  <si>
    <t>Kim é traidor e oportunista inutil</t>
  </si>
  <si>
    <t>O ptse vai trabalhar para ajudar na candidatura do invasor</t>
  </si>
  <si>
    <t>Votar no Kim? NUNCA. Judas não tem vez</t>
  </si>
  <si>
    <t>Nao posso achar sério um cara que faz acordo com o deputado cuecao e ainda na foto com pessoas do PT. Essa direita nao me representa.</t>
  </si>
  <si>
    <t>Esse canal é muito parecido com o entrevistado, 2 bostas 🎉</t>
  </si>
  <si>
    <t>Manda Kim e se phoder</t>
  </si>
  <si>
    <t>Kim. Você apoiou a esquerda pelo empeatchment de Bolsonaro. Você é mais falso que uma nota de 3 reais. Só votaria em você se a outra opção fosse o Boulos.</t>
  </si>
  <si>
    <t>Falando de oportunismo o grande oportunista.</t>
  </si>
  <si>
    <t>Muito fraco. Só isso.</t>
  </si>
  <si>
    <t>COME CAPIM ANTES DE ENTRAR NA POLITICA, ERA UM MAGRICELA QUE ANDAVA DURO E COM ROUPAS SURRADAS PELAS RUAS DE SÃO PAULO. SENTIU O GOSTO DA MAMATA DO DINHEIRO PUBLICO E AGORA ESTA GORDINHO E USANDO ROUPAS DE GRIFE.</t>
  </si>
  <si>
    <t>Esse fanroche dw dreita, é um enfodo, uma falácia. Já caí nessa arnadilha, hoje nao caio mais. 😮</t>
  </si>
  <si>
    <t>Jamais votaria em um hipócrita. Analiso atitudes e não falácias. Este candidato e mais o seu MBL , ajufou e muito a eleição deste desgoverno. Aliás, acho que edte cara só vejo para dixidir votos e dar a vitoria ao invasor de propriedades. O discurso não coaduna com suas recentes escolhas e atitudes</t>
  </si>
  <si>
    <t>KIM KATA BOSTA</t>
  </si>
  <si>
    <t>Fora seu imprestável já chega o bagulho quê está aí... 😂</t>
  </si>
  <si>
    <t>Diga não a essa criatura</t>
  </si>
  <si>
    <t>Kim Kata pirr...vai votar nulo ou vai ficar em casa? Covarde,estamos passando por toda essa roubalheira por contribuição dess sujeito .🤮</t>
  </si>
  <si>
    <t>O Kim facistinha...conservador???</t>
  </si>
  <si>
    <t>Q bosta tô ouvindo um merda desse</t>
  </si>
  <si>
    <t>Kim só não é mais mentiroso que o novededos</t>
  </si>
  <si>
    <t>Kim Kata KoKim é um TRAÍRA sem pudor. Churume da esquerdalha que se entitula de direita. Você não engana ninguém não TRAIRÃO</t>
  </si>
  <si>
    <t>É um Fascismo verborrágico e Falso. O Kim não disfarça seu discurso eugenista e elitista. Agora não é mais a Corrupção, é a "Segurança Pública ". A IMBECILIDADE Profissional faz parte do MBL.</t>
  </si>
  <si>
    <t>O POVO NÃO QUER ESQUERDISTA CAMUFLADO NO PODER</t>
  </si>
  <si>
    <t>Ah é! Vai partir p piorar a situação? Vai ficar mais violento, qual é a boa nova? Seu sem cérebro!!</t>
  </si>
  <si>
    <t>Esse Kim é um oportunista , como Deputado não fez nada para Segurança Pública . Falar até papagaio fala .</t>
  </si>
  <si>
    <t>Kim é meio doido e traíra, mas falou Amoêdo eu ate fecharei o vídeo. Pior que esse não há.</t>
  </si>
  <si>
    <t>Kim Kataguiri é um mutante que se adequa a cada situação sem estar ao lado do povo, defende apenas seus próprios interesses. Não, obrigado!!!</t>
  </si>
  <si>
    <t>Que Deus nos livre desse moleque.</t>
  </si>
  <si>
    <t>BANDIDO, GOLPISTAS</t>
  </si>
  <si>
    <t>Só agora esse bundao oportunista está se manifestando!. Perto das eleicoes ele se manifesta! Se elegeu nas costas do Bolsonaro e nunca ficou ao lado dele na política! Deve ter votafo no ladrão Abomino gente falsa e oportunista! É um tremenda isentão! Só aparece para se promover!</t>
  </si>
  <si>
    <t>EU NÃO VOTO NESSE CARA, ELE É IGUAL ERVA DANINHA, UM PARASITA, DESCE COMO ÁGUA MORRO À BAIXO E FOGO MORRO À CIMA. VOTA, CONFORME SEUS ENTERESSES.</t>
  </si>
  <si>
    <t>Guilherme boulos não vai ganhar pode esquecer é de esquerda a gente de esquerda não presta gente esquerda</t>
  </si>
  <si>
    <t>Kim esquerdista, tô fora. Vou seguir o conselho deles (MBL e Nando Moura) nas eleições de 2022, voto nulo 😂</t>
  </si>
  <si>
    <t>Esse ae e um dos mais Vagabundos do Brasil, apoio Voto Nulo, agora quer nosso Voto,agora ta falando Calminho, Sendo que ele e um dos grandes responsaveis pelo Caus do Brasil !!</t>
  </si>
  <si>
    <t>Nojo</t>
  </si>
  <si>
    <t>Não sei porque o YouTube me sugere esse lixo!!!</t>
  </si>
  <si>
    <t>Kim traíra</t>
  </si>
  <si>
    <t>DEPUTADO KIM LULA FAZ O L ESTÁ DESTRUINDO O PAÍS TORNANDO UMA VENEZUELA JUNTO COM OS DEPUTADOS FEDERAIS MERCENÁRIOS DO CENTRÃO</t>
  </si>
  <si>
    <t>Kim é o lixo da extrema direita!</t>
  </si>
  <si>
    <t>Esse parece mas não é parece confiável mas o MBL é União Brasil não são confiáveis trairagem corre solta não confio</t>
  </si>
  <si>
    <t>LIX0 E MAIS LIX0!</t>
  </si>
  <si>
    <t>PIOR DR.KIM QUEM FEZ MUITOS BANDIDOS FICAREM SEM VERGONHA SÃO BANDIDOS ENTRA E SAI DAS PRISÕES DAS CADEIA PRISÃO PARECE QUE TUDO FICARAM SEM VERGONHA E A CULPA É DO CONGRESSO NACIONAL FEDERAL SÃO ELES OS CULPADOS DE TODAS AS LEIS QUE TRANSFORMAR OS CIDADÃOS CRIMINOSOS SEM CHANCE DE SE CONSCIENTIZAÇÃO DOS CRIMES QUE FEZ E ETC. PORQUE QUANDO ELES ESTÃO PRESOS E VÃO COMEÇANDO TER NOÇÃO DA BESTEIRA QUE FIZERAM LÁ VAI PRA SAIDINHA E ETC. VEJAM A SUZANE VON R. SEM MÃE E SEM PAI MAIS TINHAM SAIDINHA PRA VISITAR A PUTAQUIPARIU DE QUEM NÃO TEM RESPEITO PELAS VIDAS QUE FORAM PERDIDAS POR MOTIVOS BANAIS TIPO MATAR PRA FICAR COM HERANÇA E ETC. SE MATA PRA ROUBAR UM CELULAR SE MATAR PRA ROUBAR CARRO E MOTO E ETC</t>
  </si>
  <si>
    <t>O kim Kataguiri e todo MBL são responsáveis por esse regime que foi imposto ao Brasil. Sempre será um político medíocre e irresponsável.</t>
  </si>
  <si>
    <t>Meu não merece voto da direita seboso esse kim traidor esse palhaço</t>
  </si>
  <si>
    <t>KIM KOISA KINUTIL</t>
  </si>
  <si>
    <t>O Kim e canalha traidor da direita, povo paulista lembrem o que ele fez com nosso presidente Bolsonaro?</t>
  </si>
  <si>
    <t>Oportunista da melhor espécie. Vai onde o vento estiver mais favorável.</t>
  </si>
  <si>
    <t>Mais canalha q esse impossivel</t>
  </si>
  <si>
    <t>Isso é uma fraude, um grandioso analfabeto.</t>
  </si>
  <si>
    <t>puta que pariu !!!! duas vezes</t>
  </si>
  <si>
    <t>Kim Kataguiri, grande aliado da esquerda quando tem que tirar da disputa seu concorrente da direita. Grande oportunista</t>
  </si>
  <si>
    <t>Isentao não tem vez, vaza molecão do mbl</t>
  </si>
  <si>
    <t>Kim, esse cara é um traíra ganhou nas costas do Bolsonaro. Se teve a cara de pau de trair Bolsonaro, vai trair o povo. Quando ele viu que mamãe falei, joyse Hausmann caio ele se afastou. Kim kagão.</t>
  </si>
  <si>
    <t>Traíra.</t>
  </si>
  <si>
    <t>Vc foi o meu maior erro que eu cometi em uma eleição, votei uma vez pois eu acredita no que vc falava hoje eu te conheço como vc é de verdade, mas nunca mais?terá o meu voto, nem pra sindico quanto mais pra prefeito da minha?cidade.... Vc tem o partido e todos os políticos que são iguais a vc te apoiando, quero ver é o povo patriota te apoiar/votar em vc o meu voto nunca, jamais terá</t>
  </si>
  <si>
    <t>Mentiroso é falso se elegeu através de BOLSONARO e traiu mito e favor do ladrão descondenado Traidor do povo</t>
  </si>
  <si>
    <t>Vcs entregaram o pais ao petismo de novo seus trairas</t>
  </si>
  <si>
    <t>ZÉ MARIA NÃO É UM MELANCIA. ELE É UMA AB ÓBORA PODRE. QUE VERGONHA ZÉ MARIA!</t>
  </si>
  <si>
    <t>CataGuri do MBL FASCISTA não tem moral no Congresso, está fugindo para um Município, que DECADÊNCIA 🤷🤦🤦🤦</t>
  </si>
  <si>
    <t>União BOONDÃO será Massa FÉTIDA, tudo a ver com o lugar de onde sai !!! Abra o olho Kim CataGuri, para não ficar Fechado com Bolsonaro na PAPUDA !!!</t>
  </si>
  <si>
    <t>Pensa em alguém falastrão</t>
  </si>
  <si>
    <t>Nem Boulos nem kicatacoquinho ...</t>
  </si>
  <si>
    <t>Desa vez isso quim cata coquinho não ganha nem pra síndico de prédio sem apoio de Bolsonaro</t>
  </si>
  <si>
    <t>E um intereceiro e traíra</t>
  </si>
  <si>
    <t>Teve a mesma atitude do Dória, da Joice, do Frota e outros traíras. Cuidado, fala uma coisa e depois volta atrás.</t>
  </si>
  <si>
    <t>É um deficiente visual político, coitado</t>
  </si>
  <si>
    <t>Melhor o cata coquinho que o bolos</t>
  </si>
  <si>
    <t>Esse cara é muito burro.</t>
  </si>
  <si>
    <t>Maior arregão do Brasil! MBL e Kim cresceram na onda do bolsonarismo e das polemicas. Ou já esquecemos o deputado que foi fazer turismo sexual em zona de guerra? quem é bobo ou mau-caráter que o compre. Ainda bem que não sou de SP</t>
  </si>
  <si>
    <t>Esse burguesinho não sabe o que é ter uma carteira assinada,agora fala em invadir propriedade particular alheia pra tu vê 😂😂😂😂😂</t>
  </si>
  <si>
    <t>Ladrao.de .terra</t>
  </si>
  <si>
    <t>É muita cara de PAU!!!</t>
  </si>
  <si>
    <t>Sabe que está perdido aí vem com essa conversa fiada.</t>
  </si>
  <si>
    <t>Vai ganhar é o que todo otário ganha sempre, palhaço!</t>
  </si>
  <si>
    <t>ESSE CARA COME ESTRUME? Só pode só fala asneiras com esse REGIME LULISTA OS BRASILEIROS VÃO COME O PÃO QUE O CAPIRO AMAÇO.</t>
  </si>
  <si>
    <t>Este idiota subestima a inteligência do brasileiro . Corrupto , invasor de propriedade alheia</t>
  </si>
  <si>
    <t>escrescencia humana esse boulos</t>
  </si>
  <si>
    <t>Aprendeu c satanais</t>
  </si>
  <si>
    <t>Falso mentiroso só promete e mente</t>
  </si>
  <si>
    <t>Sai. Fora vagabundo.</t>
  </si>
  <si>
    <t>Traíra! Boulos embolorado....Não ganha aqui nem em lugar nenhum!</t>
  </si>
  <si>
    <t>Petista quando não está roubando está mentindo kkkkkkkk</t>
  </si>
  <si>
    <t>Que Nojo desses ministros que Nojo desses deputados e senadores que Nojo que Nojo</t>
  </si>
  <si>
    <t>O PT com esses candidatos deles querem fazer uma jogada que não é de mestre nas sim uma mentira, porque eles sabem que o candidato que é representado por Bolsonaro é prego batido e ponta virada aí eles inventam que o tal governador ou seja lá o quem for estar do lado de lula tudo para roubar voto do lado oposto e eles com a mentira como a da picanha prometida por LULA ganhar os votos dos oponentes.</t>
  </si>
  <si>
    <t>Se esse país fosse sério esse aí tb estaria preso junto com o 9 dedos!!!</t>
  </si>
  <si>
    <t>Vai pro inferno</t>
  </si>
  <si>
    <t>Que sujeito arrogante e desqualificado!</t>
  </si>
  <si>
    <t>Vai dar Boulos em outro lado, invasor de casas! #foraboulos #Foraluladrao</t>
  </si>
  <si>
    <t>Kkkkkkkk esse cara é uma fraude #ForaBoulos #Ditadores #Comunistas #TarcisioPresidente</t>
  </si>
  <si>
    <t>Kkkk esse boulos é um chapado 😂😂😂</t>
  </si>
  <si>
    <t>Só fala merda Invasor mauricinho</t>
  </si>
  <si>
    <t>Comédia pastelão</t>
  </si>
  <si>
    <t>Pago pra ver, que fala ridícula. Só os menos esclarecidos podem confiar nesta toupeira.</t>
  </si>
  <si>
    <t>Esse sujeito é uma vergonha.vai passar vergonha nas eleições.comunistas não.</t>
  </si>
  <si>
    <t>Tarcísio é um homem honrado agora vc Bolos é um vagabundo junto com o chefe de quadrilha de ladrões Luiz Inácio ou lula ladrão</t>
  </si>
  <si>
    <t>Vagabundo mintiroso vc vai ganhar a prefeitura de São Paulo nunca</t>
  </si>
  <si>
    <t>Coitado dos paulistanos se eleger esse fariseu, coitados 😢😢</t>
  </si>
  <si>
    <t>ninguém acredita mais nesta conversinha fiada. ja esta falando besteira é um pilantra</t>
  </si>
  <si>
    <t>Quem com porcos se mistura farelo come</t>
  </si>
  <si>
    <t>Um lixo q falou tanto mal do Lula ladrão e hoje estão juntos. Cachorro cheira o rabo do outro. Duas porqueira q só ganha c fraudes nas urnas.</t>
  </si>
  <si>
    <t>PT. Partido de bandidos.</t>
  </si>
  <si>
    <t>Nunca pensaram na pobreza. Só na epoca de eleição.</t>
  </si>
  <si>
    <t>Democracia é invadir terras dos outros? Falsa democracia.</t>
  </si>
  <si>
    <t>Seu tramqueiraaaaaaaaaa meliciano !vagabundoooooooo</t>
  </si>
  <si>
    <t>😂😂😂😂😂😂😂😂😂😂😂😂😂😂😂😂😂😂😂😂😂😂😂😂😂😂mentirosooooooooo safadooooooooooo vagabundooooooooooo</t>
  </si>
  <si>
    <t>Toma vergonha, bolo, você não é bem vindo em são Paulo.</t>
  </si>
  <si>
    <t>Kkkkkkkkk o cara é mala de açougue!!! MAS GALERA FAZ RIR MUITOOOOOO TIPINHO ENGRAÇADO E ESCROTO</t>
  </si>
  <si>
    <t>Vocês são farinha do mesmo saco</t>
  </si>
  <si>
    <t>Nojo Tarcísio tem carater</t>
  </si>
  <si>
    <t>VC E bolo VAI VCS SÃO DISGRAÇA MISERÁVEL PT NUNCA MAIS</t>
  </si>
  <si>
    <t>Realmente o CACHAÇA é um encantador de serpentes e ou ANTAS ou será ASNOS ? O GEPETO é o próprio PINÓQUIO déjà vu</t>
  </si>
  <si>
    <t>Só falou merda🤬🤬</t>
  </si>
  <si>
    <t>JAMAIS!NAO FALA MENTIRA!O POVO NAO É BURRO!AO CONTRARIO E3 MUITO ESPERTO!</t>
  </si>
  <si>
    <t>Sera guando o povo brasileiros vai acordarem, parar de acreditar em tantas mentiras meu deus</t>
  </si>
  <si>
    <t>Precisa devolver para o crime organizado né seu comunista</t>
  </si>
  <si>
    <t>Bolo do PT lixo 😊</t>
  </si>
  <si>
    <t>Um governo que fale a verdade e que não saia por aí invadindo terra e fazendas, séria bom também 🇧🇷</t>
  </si>
  <si>
    <t>Pilantra e safado.😡😡😡😡</t>
  </si>
  <si>
    <t>Tarcísio não é da tua laia 😠</t>
  </si>
  <si>
    <t>DO INEXPRESSIVO BOULOS.</t>
  </si>
  <si>
    <t>Desqualificado quer dividir a direita invasor nunca vai ganhar</t>
  </si>
  <si>
    <t>ESSE BOULO É UM CRÁPULA.</t>
  </si>
  <si>
    <t>Primeiro que o Nosso Irmão Tarcísio, tem SABEDORIA e DISCERNIMENTO CONCEDIDOS POR DEUS CRIADOR. NENHUM MAL SE LHE PEGARÁ, O NOSSO SENHOR PAI FIEL ❤️ O ESCONDERÁ COMO FEZ COM DANIEL, NENHUM LEÃO SE APROXIMOU DELE ❤️ Glórias Senhor ❤</t>
  </si>
  <si>
    <t>Olha o canto da sereia aí gente. E tem gente que acredita num pil@ntra deste.</t>
  </si>
  <si>
    <t>Esse indivíduo é um bandido, descarado</t>
  </si>
  <si>
    <t>O brasileiro parece que não evolui, esse discurso de esquerda preocupado pelo pobre e antigo, e quando eles entram governa tão mal que o pobre fica mais pobre</t>
  </si>
  <si>
    <t>Discurso de um autêntico socialista Falar o que o povo quer ouvir! Esses caras aprenderam a ser canalhas!</t>
  </si>
  <si>
    <t>Meu ovo, falam em burocracia mas isso existe nesse governo, não vão mais enganar o povo não mané</t>
  </si>
  <si>
    <t>Olha quem está falando mais sujo que banheiro de rodoviária</t>
  </si>
  <si>
    <t>Deus nos livre deste invasor de propriedade, esquerda lixo nunca mais</t>
  </si>
  <si>
    <t>Legal é ver um jornaleco deste endeusando um ser assim.</t>
  </si>
  <si>
    <t>Fala do segundo maior rombo da istoria do Janjão que vergonha vcs são</t>
  </si>
  <si>
    <t>Patriota e patriota não mistura com merda</t>
  </si>
  <si>
    <t>Não acredito nesse desclassificado 😡</t>
  </si>
  <si>
    <t>🤮🤮🤮🤮🤮🤮🤮🤮🤮</t>
  </si>
  <si>
    <t>Manipulador</t>
  </si>
  <si>
    <t>Invasor</t>
  </si>
  <si>
    <t>CANALHA</t>
  </si>
  <si>
    <t>Vai querendo seu drogado, Tarcísio é íntegro, não se corrompe com essa narrativa do ladrão de 9 dedos.</t>
  </si>
  <si>
    <t>Tarcísio não é BURRO. Ele TRABALHA PELO POVO. N VAI NEM SE candidatar a PRESIDENTE VAI se reeleger. NÓS TODOS PATRIOTAS ESTAMOS CIENTE DA BANDIDAGEM DESSE DESGOVERNADO E SUA LAIA</t>
  </si>
  <si>
    <t>Esse invasor tinha que estar preso e não concorrendo a prefeitura de São Paulo ! O povo seria doido de colocar esse Troço como prefeito e ladeira abaixo .</t>
  </si>
  <si>
    <t>Se v.gosta do Brasil, NÃO VOTE NELE</t>
  </si>
  <si>
    <t>Como tem pessoas q acreditam nesse discurso." pobres"</t>
  </si>
  <si>
    <t>Uma 💩 dessa na prefeitura de SP vai fechar o caixao economia</t>
  </si>
  <si>
    <t>TARCISAO não se vende pra ladrão.</t>
  </si>
  <si>
    <t>Esse é o excremento da política</t>
  </si>
  <si>
    <t>Esse vagabundo ta pensar que todo mundo é lixo igual a ele</t>
  </si>
  <si>
    <t>Esse aí é mais um BANDIDO igual ao Lula.</t>
  </si>
  <si>
    <t>Esse aí é um ser insignificante e invasor de propriedade particular</t>
  </si>
  <si>
    <t>Toma vergonha malfetico depender de mim vc nunca vai ser prefeito de SPaulo Tarcisio nào è bandido igual vc e o Lula vc nunca como prefeito malfetico</t>
  </si>
  <si>
    <t>Safado Vcs querem dixar o Brasil igual Venezuela.Fora PT.</t>
  </si>
  <si>
    <t>NÃO ENTENDO PORQUE PAULISTAS PERDEM TEMPO COM ESSE IDIOTA COMPLETO. AFF!</t>
  </si>
  <si>
    <t>Você não tem vez mentiroso😊</t>
  </si>
  <si>
    <t>Lixarada</t>
  </si>
  <si>
    <t>Se bobear o Tarcísio incita uma Lava Jato versão SP e prende mais uns 20. E o Lula vai de novo.</t>
  </si>
  <si>
    <t>Demagogos.</t>
  </si>
  <si>
    <t>Um governo que defende bandido.</t>
  </si>
  <si>
    <t>Vergonha alheia. Que nojo.</t>
  </si>
  <si>
    <t>Esse cara e nojento quem escuta esse otaria</t>
  </si>
  <si>
    <t>Patético</t>
  </si>
  <si>
    <t>Boulos é um comuna salafrário, um total desqualificado</t>
  </si>
  <si>
    <t>Acho difícil, Tarcísio é um cidadão muito responsável. E não engana pessoas como o PT faz. Fala uma coisa e faz outra.</t>
  </si>
  <si>
    <t>Tarcísio deve urgentemente mandar esse lixo calar a boca</t>
  </si>
  <si>
    <t>Boulos bandido</t>
  </si>
  <si>
    <t>Tudo pelo poder nada mais que isso, quanta hipocrisia</t>
  </si>
  <si>
    <t>Sai pra lá lixooooooo! Deus, livra essa corja de SP🙏🏼😟</t>
  </si>
  <si>
    <t>SaoPaulo esta muito feliz com o Tarcisio e a esquerda é extremista e este governo nunca olhou pelos pobres, só falacias.</t>
  </si>
  <si>
    <t>Vagabundo e mentiroso .... Igual ao chefe dele .....</t>
  </si>
  <si>
    <t>Esse Tarcísio é um gilete, corta dos dois lados. Não se enganem com políticos que se disfarçam de Direita , usa o nome de bolsonaro para se dar bem. Cuidado povo paulistano. Esse tal de Guilherme é perigoso por demais, não entreguem a prefeitura em mãos SUJAS.</t>
  </si>
  <si>
    <t>Este indiota nao ganha nunca</t>
  </si>
  <si>
    <t>JAMAIS TARCÍSIO SE ALIARÁ A BANDIDOS, TANTO QUE ELE JÁ TRABALHOU NO GOVERNO DO PT E FOI UM DOS POUCOS QUE NÃO SE CORROMPEU E NÃO FOI PRESO COMO O PRÓPRIO LULADRÃO !!</t>
  </si>
  <si>
    <t>Outro ladrão Boulos vale nd vagabundo. Kkkkk</t>
  </si>
  <si>
    <t>O que fala essa criatura ninguém leva a serio. Sem noção, oportunista.</t>
  </si>
  <si>
    <t>Tarcísio só irá para essa frente se não tiver caráter , honra, gratidão e isso não lhe falta , Boulos Tarcísio jamais apoiará um safado demagogo igual a você</t>
  </si>
  <si>
    <t>Boulos de 💩 só sabe fazer duas coisas.. Invadir a propriedade privada... E falar 💩.....</t>
  </si>
  <si>
    <t>Só um louco vota no Boulos</t>
  </si>
  <si>
    <t>É um canalha, inescrupuloso esse ser que está falando ao microfone. Não deveria nem concorrer às eleições</t>
  </si>
  <si>
    <t>Boulos vc acha que o Tarcísio vai se unir a bandido igual a vc.</t>
  </si>
  <si>
    <t>Bolos C vc candidatar pra limpar a rodoviária de São Paulo, mesmo assim ainda não voto em vc .. Seu invasor de propriedades. 😎🇧🇷💯</t>
  </si>
  <si>
    <t>Kkk vai querendo boulos invasor de propiedade alheia, amiguinho do hamas!quem fala muito em democracia é pq é ditador!</t>
  </si>
  <si>
    <t>Eu sei fosse o Tarcísio poderia com o ladrão de república, jamais apertaria as maos sujas desse ladrão até mesmo pq em respeito aos seus eleitores e os bolsonaristas, pq se isso acontecer a carreira política dele estará sendo queimada</t>
  </si>
  <si>
    <t>Boulos o farsante come fezes</t>
  </si>
  <si>
    <t>O invasor</t>
  </si>
  <si>
    <t>Taí o cara que já invadiu o Planalto, dizia contra o governo Lula, quebrou tudo e não foi preso . Qdo se é pelo MST não tem problema.</t>
  </si>
  <si>
    <t>Eu não sou Paulista, mas não acredito que o paulistano vai votar em invasor de terra. São Paulo é grande pra merecer um candidato desse nível. Vocês escolheram um bom governador, o Bolos estava apoiando o Haddad e agora estão vendo que São Paulo está crescendo querem o Tarcísio pro lado deles .Tarcísio não é ladrão Bolos ,você tem que procurar bandido, advogado de PCC, CV, quem já foi preso por corrupção estes sim está no seu perfil.</t>
  </si>
  <si>
    <t>EU NUNCA VI UM IMBECIL COMO ESSE FALAR TANTA M3RDA !!! SÓ MENTECAPTOS VOTARIAM NESSE SUJEITO !!</t>
  </si>
  <si>
    <t>TARCÍSIO, ESTÁ TRABALHANDO E NÃO FAZENDO COLOIO COM BANDIDOS COMUNÍSTAS PETISTAS, VC BOULOS VC NUNCA VAI GANHAR INVASOR DE TERRAS, NINGUÉM TE ESQUECI BANDIDO!!</t>
  </si>
  <si>
    <t>DEIXA DE SER IDIOTA! TARCÍSIO COMO TODO CIDADÃO DE BEM TEM QUE CUMPRIR SUAS OBRIGAÇÕES. MERA FORMALIDADE ESTAR JUNTO AO LADRÃO NESSE MOMENTO IMPORTANTE PARA SÃO PAULO E BRASIL. O POVO DE DIREITA É INTELIGENTE!</t>
  </si>
  <si>
    <t>Só falácias🤢🤢</t>
  </si>
  <si>
    <t>Acha melhor trazer pra frente o padre pedófiIo, invasor de terras?</t>
  </si>
  <si>
    <t>olha quem fala queme xtremista, vcim querem e afundar o municipio de sp</t>
  </si>
  <si>
    <t>Discurso hipócrita, até parece que está preocupado com o povo, lamentável</t>
  </si>
  <si>
    <t>Esse Boulos é um atraso. Charlatão e ciníco igual o Lula.</t>
  </si>
  <si>
    <t>Esquerdista sem moral não terá vez em são Paulo.</t>
  </si>
  <si>
    <t>Cinismo e mentiras.</t>
  </si>
  <si>
    <t>Fazendo o que mais sabe fazer: mentir</t>
  </si>
  <si>
    <t>SP está prestes a ganhar um.presentão do muladrão : Um grande boulo de meldha 💩.</t>
  </si>
  <si>
    <t>Como assim bolos??? E o taxad como fica??? Será que PTCC já aceitou que NUNCA mais vai ganhar em SP e está querendo outro candidato de outra legenda para ver se ENGANA o povo?? Total desesperado da esquerdalha ,pois sabe que o descondenado está indo de mal à pior, só no primeiro ano deixou rombo de RS 230 bilhões 😂😂😂😂</t>
  </si>
  <si>
    <t>Que gente salafrária... Oportunistas!!! Usam nome de Bolsonaro, Tarcísio para poder se destacar mas a população, o povo, o Brasileiro não cai nessa não. Não mais!!</t>
  </si>
  <si>
    <t>e um pilantra não caíam nessa não são Paulo não merecem isso não</t>
  </si>
  <si>
    <t>Invasor de terra. Parabens sao Paulo. O rio e logo ali.</t>
  </si>
  <si>
    <t>DA PARA VER QUE O BOULOS ESTA COM DIARREIA MENTAL, ELE NÃO PERCEBEU AINDA QUE O TARCÍSIO DE FREITAS ESTA A MILHÕES DE KILOMETROS EM SUA FRENTE NO QUISITO INTELIGÊNCIA, O GOVERNADOR É UMA PESSOA DIGNA E FIEL AOS SEUS AMIGOS DIFERENTEMENTE DELE, LULA, ALKIMIM E DOS TRAIDORES DE PLANTÃO.</t>
  </si>
  <si>
    <t>Esse Boulos, tem até a voz imitanto o Lula. Olha o discurso imitante..a mesma retórica de "coitadinhos"...fala para aqueles que têm síndrome de vitimizados. Vc engana aos bobos e cegos!!!😮</t>
  </si>
  <si>
    <t>Mente muuuuuuuiiiittooooooooo.</t>
  </si>
  <si>
    <t>Tarcísio com esse invasor nem brincando</t>
  </si>
  <si>
    <t>O Lula sabe que o Boulos não tem chance , até os esquerdistas não tem coragem de votar neste mala sem alça</t>
  </si>
  <si>
    <t>Um INVASOR DE CASAS e DEFENSOR DE BANDIDOS quer ser prefeito de SP. JAMAIS SERA !</t>
  </si>
  <si>
    <t>Se o povo votar neste invasor, o povo não tem memória. Este seria mais um atraso para São Paulo.</t>
  </si>
  <si>
    <t>Ainda tem gente que dar ouvido esse arruaceiro tadinho vai ganhar e nunca 😂</t>
  </si>
  <si>
    <t>Invasor.</t>
  </si>
  <si>
    <t>Bolos vc não engana ninguém...</t>
  </si>
  <si>
    <t>VAI TRABALHAR</t>
  </si>
  <si>
    <t>SÓ QUEM NÃO ESTÁ PREOCUPADO COM NOSSO ESTADO É QUE VOTA NESTE INVASOR DE TERRAS</t>
  </si>
  <si>
    <t>Cria de bandido!</t>
  </si>
  <si>
    <t>Esse sujeito é cria de ladrão mentiroso. Nojo!!</t>
  </si>
  <si>
    <t>Boulos🤮</t>
  </si>
  <si>
    <t>Eate cara ja foi citado como sociopata. Cuidado heim comunistas</t>
  </si>
  <si>
    <t>Povo de São Paulo abre o olho com pessoas que invade predios alheio isso e crime ! Tem que separar o joio do trigo</t>
  </si>
  <si>
    <t>Boulos fala e cachorro caga é a mesma coisa. Esse velho discurso da esquerda a mim não convence mais e no final ocorre escândalos de corrupção e autoritarismo</t>
  </si>
  <si>
    <t>Boulos tu vai ficar tentando a vida inteira e nunca vai conseguir nada, se você for governador de São Paulo o crime lá só vai aumentar</t>
  </si>
  <si>
    <t>Sai dai invasor safado kkkkk</t>
  </si>
  <si>
    <t>Não fala bobagem seu invasor de casas, sem trabalho, para não falar"vagabundo "!</t>
  </si>
  <si>
    <t>Palhaço bandido</t>
  </si>
  <si>
    <t>Sai daí sr. Imundo</t>
  </si>
  <si>
    <t>Invasor de casas alheia</t>
  </si>
  <si>
    <t>Alguem ai acredita neste sujeito?</t>
  </si>
  <si>
    <t>Uma sociedade tão avançada,uma cidade tão rica ! Votar numa bosta dessa , mentiroso, Nojento!</t>
  </si>
  <si>
    <t>Mesma ladainha do lula, só cai nessa quem é muito bobo</t>
  </si>
  <si>
    <t>Os brasileiros estao ferrados nas urnas com essa kuadrilha de gafanhotos pt</t>
  </si>
  <si>
    <t>Esse cara é um lixo lixo e toda corja do PT</t>
  </si>
  <si>
    <t>Só quem não tem cérebro né boulos</t>
  </si>
  <si>
    <t>Frente dos corruptos!!!!</t>
  </si>
  <si>
    <t>Lava a boca com soda pra falar do Tarcísio seu 171</t>
  </si>
  <si>
    <t>Gente tenham cuidado com este leviano elixo político</t>
  </si>
  <si>
    <t>Como as pessoas elegeram um louco desses 🤦</t>
  </si>
  <si>
    <t>A tática da esquerda é a mentira !</t>
  </si>
  <si>
    <t>Será que esta esquerda sabe o que é democracia? No comunismo não existe democracia! Que moral tem este invasor de terra alheia? Aff!</t>
  </si>
  <si>
    <t>Tarcísio e ointeligente tem sabedoria pra lidar com as cobras venenosas da eskerdas satânicos chei de ódios</t>
  </si>
  <si>
    <t>Venho direto rir dos comentários , só tem fazendeiros e donos de prédios abandonados aqui😂😂😂😂😂. Meu medo é o Boulos invadir meu puxadinho no meio extremo sul de São Paulo de frente pro córrego.</t>
  </si>
  <si>
    <t>Muito cretino</t>
  </si>
  <si>
    <t>Os não são masoquistas para votar neste invasor de propriedades privadas! Fora lixo…</t>
  </si>
  <si>
    <t>Este bousta perdeu o senso de burrice. Só porque o Tarcísio estava no palanque onde o Luka inaugurava uma obra do Bolsonaro, achei que o governador pode ser levado para a corrupção petista ficou doente mental.</t>
  </si>
  <si>
    <t>Alguém precisa avisar pra este v@g@bund@ q o povo acordou e esse papinho não cola mais</t>
  </si>
  <si>
    <t>Quer devolver são Paulo ao pcc não é Boulos bandido?</t>
  </si>
  <si>
    <t>Que Papinho para trouxa e IMBECIS em Bolos??? Cara quem não te conhece que te compra hein, sai prá lá Jaguara.</t>
  </si>
  <si>
    <t>Boulos é tranqueira igual ou pior que Lula.</t>
  </si>
  <si>
    <t>Cai quem quer nessa falácia. Lula bancando de bom moço, pra conseguir as prefeituras. Não caiam nessa, eles são sujos. Socialismo mata pobre e pessoas desinformadas!</t>
  </si>
  <si>
    <t>Boulos mente descaradamente igual lula.</t>
  </si>
  <si>
    <t>Quê ver a ipocresia desse povo gora nesse momento o Tarcísio diga que é candidato a presidência da República . Esse descurso muda imediatamente. Só caí na conversa desse povo quem quer. E esse Boulos joga baixo de mais. Só perde pro ladrão.</t>
  </si>
  <si>
    <t>Vai te las*ar</t>
  </si>
  <si>
    <t>Nojento!!!</t>
  </si>
  <si>
    <t>Sai fora vagabundo</t>
  </si>
  <si>
    <t>Invaso de prédios públicos</t>
  </si>
  <si>
    <t>Esse cafajeste até imita o outro lixo, é igualzinho discursando</t>
  </si>
  <si>
    <t>Apoiador d terroristas Hamas,o louco são Paulo botar num homem desse defende furtos ,roubos</t>
  </si>
  <si>
    <t>São Paulo acordou, chega de gente que não sabem o que é democracia, queremos um prefeito igual o TARCÍSIO,invasores não.</t>
  </si>
  <si>
    <t>Essa turma de vermelho é muito hipócrita e sem vergonha rs eita cara de pau achar que eles sao democratas e mais ninguem é</t>
  </si>
  <si>
    <t>Bando de desclassificado tudo lá lambendo esse invasor</t>
  </si>
  <si>
    <t>Vagabundo invasor de casa alheias😂😂😂</t>
  </si>
  <si>
    <t>Mítintiroso</t>
  </si>
  <si>
    <t>Esse merda vai virar Presidente uma hora</t>
  </si>
  <si>
    <t>O que esperar desse ser?nada de bom, é um oportunista.</t>
  </si>
  <si>
    <t>Vc é um nojo pra o meu Brasil</t>
  </si>
  <si>
    <t>"Derrotar os extremistas" pqp kkkk. Esse stalinista mongolão não fica nem vermelho quando inconscientemente fala de si mesmo....</t>
  </si>
  <si>
    <t>Ouvir esse tal de bollo, é igualzinho pizar em merda! Você engana quem!</t>
  </si>
  <si>
    <t>Lulaladrao na prisão</t>
  </si>
  <si>
    <t>Este bolo é patético</t>
  </si>
  <si>
    <t>SIGAM A LÓGICA : -&gt;LULA fala que teve GOLPE contra a DILMA. -&gt; MARTA votou contra a DILMA . Então MARTA é Golpista ? -&gt; LULA e BOULOS falam que RICARDO NUNES é Bolsonarista de extrema direita. -&gt; MARTA foi secretária do RICARDO NUNES . Então MARTA é Facista de extrema direita ? Entendeu ? É tudo pelo poder . Tudo uma farsa ! O PT é campeão disso. NÃO VAI COLAR ! É uma estratégia errada ! É só pensar um pouco !</t>
  </si>
  <si>
    <t>Mandem este nazista fascista calar a boca e parar de falar tanta besteira😂😂</t>
  </si>
  <si>
    <t>Que Deus livre São Paulo dessa criatura.</t>
  </si>
  <si>
    <t>Nem todo mundo é bandido como vcs pensam,vc nunca vai ser prefeito de São Paulo,que o SENHOR nos livre de um demônio como vc!</t>
  </si>
  <si>
    <t>Marginal invasor</t>
  </si>
  <si>
    <t>O cara é bom de discurso, mas só engana os otários....um cara que faz cosplay de pobre, mas que todo mundo sabe que é filho de família rica e fica aí arrotando demagogia barata pra vencer as eleições.</t>
  </si>
  <si>
    <t>Vai sonhando invasor de casa . Tarcísio não é burro</t>
  </si>
  <si>
    <t>Esse indesente. Não vai ganhar. A eleição. ...... Tarcísio. Vai jaja para o teu lado bandido</t>
  </si>
  <si>
    <t>Criminoso , invadir de propriedades privadas</t>
  </si>
  <si>
    <t>Alguém coloque camisa de força para esse maluco invasor de terras?</t>
  </si>
  <si>
    <t>Simplesmente um ridículo da política de merda do Brasil.Ainda bem que tem o Rodoanel pra eu ir pro ABC sem precisar entrar nesse município de craqueiros.</t>
  </si>
  <si>
    <t>Quem invade terra e defende a conduta de invadir terra, é bandido</t>
  </si>
  <si>
    <t>Se esse cara ganhar SP afunda de vez. A Cracolândia vai explodir com esse comuna.</t>
  </si>
  <si>
    <t>Fala igualzinho o outro Deus livre são Paulo desse cara de pau,chega de falácia e nada de resolver o Brasil já errou novamente não mil vezes não!</t>
  </si>
  <si>
    <t>Se toca invasor, o i9 dedos não tem MORAL nenhuma. 8nvasor de terras e propriedades alheias.</t>
  </si>
  <si>
    <t>🤣🤣🤣📢🔊🔊🔊 MAIS É MUITO ARROGANTE MESMO! NEM CAGANDO GOMA, COMO SE DIZ NO NORDESTE! ELE VAI CONSEGUIR ESSA PROEZA! ELE NÃO CONSEGUI, UM PRÓBIS, IMAGINEM, CAPITÃO GOVERNADOR TARCÍSIO DE FREITAS! 🪖🪖🪖🇧🇷🇧🇷🇧🇷🇧🇷👊👊👊👊👊👊</t>
  </si>
  <si>
    <t>Verme, ainda por cima ficam fazendo propaganda.</t>
  </si>
  <si>
    <t>Creio que Tarcísio sabe separar as coisas, uma coisa é você governar pro povo de São Paulo e trazer verbas federais, outra coisa é se vender pra quadrilha que ele sabe.</t>
  </si>
  <si>
    <t>Saí pra lá vagabundo invasor de propriedade privada!</t>
  </si>
  <si>
    <t>Os que juraram defender a pátria apoiam ladrão, narco-ditador, PCC CV e uma ditadura que rasga a constituição.Esses traidores e covardes apunhalaram o povo pelas costas.Um país inteiro afundando graças a esses bandidos sustentados com impostos.Todo castigo é pouco pra esses vermes.</t>
  </si>
  <si>
    <t>São Paulo uma cidade de trabalhador eleger um desocupado e invasor de propriedade alheia é um retrocesso.</t>
  </si>
  <si>
    <t>Sai de ré satanás. Quem não te conhece que te compre.</t>
  </si>
  <si>
    <t>Esses politicos eles matam ate a mae pra ganhar em eleição, vagaabudo esse ai</t>
  </si>
  <si>
    <t>Este vagabundo nunca ,marta lembra do seu motorista 😂!</t>
  </si>
  <si>
    <t>kkkk... o Boulos está literalmente imitando o Lula até nos erros de português! Quem acredita nessa farsa?</t>
  </si>
  <si>
    <t>Bolos de lixo....Tarciso não vai se render ao lixo que são vocês</t>
  </si>
  <si>
    <t>O Tarcísio saiu do PT justamente por ser um ninho de cobras,o caráter do governador não compactua com esses maus caráter</t>
  </si>
  <si>
    <t>Quem votar nesse INVASOR DE PROPRIEDADE é pior que ele. Simples assim. 🤮🤮🤮🤮🤮🤮</t>
  </si>
  <si>
    <t>Esse é um idiota nato.</t>
  </si>
  <si>
    <t>AGORA SUA VEZ SÃO PAULO, FICA CRITICANDO TANTO O NORDESTE POR ELEGER BANDO DE PETISTA, MAS PELO O QUE EU TO VENDO VAI ACONTECER A MESMA COISA, OS CARAS PREFEREM VOTAR EM PETISTA INVASOR DE TERRA E DE CASAS OU QUERER REELEGER DE NOVO UM PREFEITO INCOMPETENTE.</t>
  </si>
  <si>
    <t>KKK vai ficar querendo Tarcisio não se mistura com enxofres</t>
  </si>
  <si>
    <t>Sai fora boulus tu é mais uma desgraça para São Paulo e o Brasil</t>
  </si>
  <si>
    <t>É um fanfarrão. Pior que tem animal que vota nisso.</t>
  </si>
  <si>
    <t>bandido</t>
  </si>
  <si>
    <t>Não passa de um demagogo falando suas merdas p nível universitário cabeça oca filhinho de papai como ele.</t>
  </si>
  <si>
    <t>Esse cara realmente é patético</t>
  </si>
  <si>
    <t>Esse lixo nunca ganhara em São Paulo</t>
  </si>
  <si>
    <t>😂😂😂😂 kkkk esse vagabundo só sabe fazer piadas</t>
  </si>
  <si>
    <t>QUEM É ESSE ENERGUMENO.🤔🤔🤔</t>
  </si>
  <si>
    <t>se fala muito em democracia no discurso desses hipocritas ! esse lixo nao pode ser prefeito de sao paulo !</t>
  </si>
  <si>
    <t>São Paulo já e uma zona de guerra com a bandidagem tomando conta de tudo, destruindo o comércio, imagina se SP cai nas maos desse louco</t>
  </si>
  <si>
    <t>Esse elemento nasceu em berço explendido e fala de pobresa e e rico igual os filhos do lula .o mujica poe estes projeto de comunista no bolso .pepe mujica do Uruguai vive na simplicidade</t>
  </si>
  <si>
    <t>Vagabundo de primeira esse Boulos.</t>
  </si>
  <si>
    <t>Pilantra, marginal! Cuidado com as urnas eletrônicas!</t>
  </si>
  <si>
    <t>Desqualificado</t>
  </si>
  <si>
    <t>Esperar oque de uma espécie desta?kkkkkk</t>
  </si>
  <si>
    <t>Verme</t>
  </si>
  <si>
    <t>Um vagabundo de marca maior</t>
  </si>
  <si>
    <t>Boulos fecal....</t>
  </si>
  <si>
    <t>Ao contrário do GuilhermeinvasordoalheioToulos , o nosso governador não se alia a bandidos . Como homem inteligente que é, ele vai usar a verba federal para ajudar a população da baixada , mas fora isso , ele vai manter distância da corja .</t>
  </si>
  <si>
    <t>Bandido invasor de propriedade alheia! Da mesma QUADRILHA do seu padrinho.</t>
  </si>
  <si>
    <t>Não há democracia no Brasil ! Há uma quadrilha no poder ! A esquerda não tem votos na cidade de São Paulo e ainda assim não dúvido que esses parasitas com esse discurso retrógrado "ganhem" as eleições!</t>
  </si>
  <si>
    <t>Não podemos cair na conversa desse desqualificado lixo.</t>
  </si>
  <si>
    <t>Comunista de iPhone, invasor.</t>
  </si>
  <si>
    <t>Muda de papinho, vagabundo</t>
  </si>
  <si>
    <t>Completo desqualificado! e insano!</t>
  </si>
  <si>
    <t>BOULOS adoraria ter o TARCÍSIO do seu lado A podridão aparece nestas horas por um mandato VALE TUDO de LULA a BOLSONARO BOULOS, TARCÍSIO, STF, MARTA, TÁBATA, BANQUEIROS, GENERAIS, JUÍZES TODOS UNIDOS PELA LAGOSTA ENQUANTO O BRASIL SEGUE SENDO DESTRUÍDO EM UM RITMO ALUCINANTE E SEM VOLTA RUMO AO DESMEMBRAMENTO</t>
  </si>
  <si>
    <t>DESQUALIFICADO</t>
  </si>
  <si>
    <t>Bolos nojento... sem carácter</t>
  </si>
  <si>
    <t>Você kim e um verme que ate 2022 andava com essa turma do pt e do psol ,você e lixo como eles .</t>
  </si>
  <si>
    <t>Kim cata coquinho, só representa ele mesmo</t>
  </si>
  <si>
    <t>Oportunista! Surfa na onda da direita.</t>
  </si>
  <si>
    <t>Sai fora isentão. Quando o Brasil precisou vcs não se posicionaram. E agora vem dizer q eh de direita ???</t>
  </si>
  <si>
    <t>Deputado, é evidente que você não se posiciona claramente na direita; seu alinhamento parece ser mais ao Centro. Seja honesto consigo mesmo e com seu eleitorado. Desejo boa sorte em sua candidatura e sinceramente espero que vença. Preferiria você no cargo do que o Bolo de cocô.</t>
  </si>
  <si>
    <t>Kim tu não é de direita tu sempre foi PSDB tu faz parte do teatro das ✂️✂️✂️✂️ tu não é de direita kim</t>
  </si>
  <si>
    <t>Candidato da direita? ridículo! Na campanha de 2022 ele subiu no palanque da esquerda (PT, PSOL e sindicatos)</t>
  </si>
  <si>
    <t>Um boulos de merdaaaaaaaaaaaaaaaaaaa</t>
  </si>
  <si>
    <t>Esse boulos é mais uma mula do Lula...kkk</t>
  </si>
  <si>
    <t>O boulos junto como os vagabundos, que ele tento defende tudo se merecem mesmo.</t>
  </si>
  <si>
    <t>Vagabundo pedindo que ladrão e corrupto Lula fraude de novo as eleições e não acontece nada umas desgraças dessa e só no Brasil</t>
  </si>
  <si>
    <t>Esse é maior vagabundo da esquerda, filhinho de papai que adora incentivar invasao de propriedade</t>
  </si>
  <si>
    <t>Que lixo esse cidadão, e aindavtem gente que vota nesse tipi de gente.</t>
  </si>
  <si>
    <t>DEUS NOS LIVRE DESSE BOULOS, COMUNISTA NÃO PRESTA.</t>
  </si>
  <si>
    <t>Boulos, invasor de propriedade alheia. Marginal</t>
  </si>
  <si>
    <t>PRISÃO PERPÉTUA PARA GOLPISTA BOULUS INVASOR DE TERRAS PROPRIEDADES ALHEIAS 😮😮😮</t>
  </si>
  <si>
    <t>Voce nao tem carater</t>
  </si>
  <si>
    <t>Esse sujeito sabe ser picareta, se o povo de são Paulo tiver juízo,tem que da o grosso nele.</t>
  </si>
  <si>
    <t>Esse Danone e um lixo podre</t>
  </si>
  <si>
    <t>Só lixo podre! Agora sei porque o Lula ainda ganha votos</t>
  </si>
  <si>
    <t>Prisão pro Boulos urgente . Canalhaaaa</t>
  </si>
  <si>
    <t>PISCOPATA</t>
  </si>
  <si>
    <t>Que Deus livre nosso Brasil desses Demônios</t>
  </si>
  <si>
    <t>LACRAIA PSOLenta: A TUA FACÇÃO PARTIDÁRIA É CONHECIDA EM VÁRIOS PAÍSES COMO BRAÇO DE GRUPOS TERRORISTAS. O REVERSO DA MEDALHA ESTÁ VINDO, POR NECESSIDADE OCIDENTAL.</t>
  </si>
  <si>
    <t>Esse é o capiroto (demônio)</t>
  </si>
  <si>
    <t>O bolos vai ganhar a prefeitura do inferno, pra governar com Lula e Alexandre de Morais</t>
  </si>
  <si>
    <t>Isso é um nóia que nunca trabalhou</t>
  </si>
  <si>
    <t>Bolo de coco só fala 💩💩💩</t>
  </si>
  <si>
    <t>Invaso de Terra. Não gosto de polícia gosta de bandidos</t>
  </si>
  <si>
    <t>Os bamdidos tem gue est ai a pfl tem gue dos prezos L L L dos</t>
  </si>
  <si>
    <t>Bolo est con inveja do toma vergonha despeitada a naguistas fedorenta porcura teu lugar nojeira</t>
  </si>
  <si>
    <t>Bolo bandido tu não vai ganhar vc e um a naguista de guinta categoria por cura teu lugar badeneiro só vota gue gosta da tua badena mdr</t>
  </si>
  <si>
    <t>Os conunistas mau caratee apoiam Boulos !!!!</t>
  </si>
  <si>
    <t>Boulos : mau caráter</t>
  </si>
  <si>
    <t>Esse Boulos de m3rda, não passa de um Zé ninguém !</t>
  </si>
  <si>
    <t>Ridículos 🤢🤢🤢</t>
  </si>
  <si>
    <t>Uma das piores Praga do Brasil e esse cara. Hipocresía total</t>
  </si>
  <si>
    <t>Desprezível um sujeito desse!</t>
  </si>
  <si>
    <t>Deus livre são paulo desse lixo na prefeitura</t>
  </si>
  <si>
    <t>Vai sonhado maloqueiro Sem Noçao.Tranaueira Nunca vc ganha😂😂😂😂</t>
  </si>
  <si>
    <t>Esse boulos não vale o que o gato enterra</t>
  </si>
  <si>
    <t>Mas olha wue vergonha esse cara ainda que voto mas e umz vergonhoso</t>
  </si>
  <si>
    <t>Corrigindo: 1) Bolsonaro preso; 2) Lula reconduzido ao presídio; 3) Boulos fecal no esgoto.</t>
  </si>
  <si>
    <t>Boulos e essa comunalha nojenta</t>
  </si>
  <si>
    <t>Bolo fecal, veremos seu podre</t>
  </si>
  <si>
    <t>Lula preso e Boulos nem pra síndico. Filho do Lula, cara de 😢pau.</t>
  </si>
  <si>
    <t>Vc nunca sera prefeito</t>
  </si>
  <si>
    <t>Invasor de propriedade privada</t>
  </si>
  <si>
    <t>Canalha vc Boulos</t>
  </si>
  <si>
    <t>Imagina esse psicopata como prefeito da capital paulista, seria a decadência da insanidade mental do povo, e uma era de corrupção e destruição econômica.</t>
  </si>
  <si>
    <t>liiiiiiiiiiixo.</t>
  </si>
  <si>
    <t>Bando de vagabundos sem noção. Povo precisa acordar, se um cara desse ganhar já era são Paulo, um atraso gigantesco!</t>
  </si>
  <si>
    <t>Doente. MENTIROSO. Criador de factóides.</t>
  </si>
  <si>
    <t>São uns canalhas mesmo......</t>
  </si>
  <si>
    <t>Raça ruim pensam que. São donos do Brasil eu nunca mais voto nesse PT desgraçado bando dw comunistas e de tudo o que não presta</t>
  </si>
  <si>
    <t>Ridículo</t>
  </si>
  <si>
    <t>Kkkkk ,Deus salve São Paulo deste!</t>
  </si>
  <si>
    <t>Esse é endemoniado!😢</t>
  </si>
  <si>
    <t>Tem ate nojo</t>
  </si>
  <si>
    <t>Itatiaia adora dar papo pra trombadinha!!!! Vê se cresce e amadurece!!!!! Se vier o pior vai pegar vcs tb!!!!😂😂😂😂😂😂😂</t>
  </si>
  <si>
    <t>Que cara idiota!</t>
  </si>
  <si>
    <t>Se no Brasil existisse uma justiça imparcial, esse Boulos de côco já estaria preso a muito tempo.</t>
  </si>
  <si>
    <t>Boulos bandido Querendo a prisão do mito kkkkkk</t>
  </si>
  <si>
    <t>esse cara é um vagabundo!!!</t>
  </si>
  <si>
    <t>Um vagabundo pedindo a prisão do melhor presidente que o Brasil já teve e com fé em Deus ele voltará e esse vagabundo não pode ganhar em São Paulo</t>
  </si>
  <si>
    <t>Isto é os esquerdistas corrupto com medo de perder a boquinha!!! Fora Boulos vc não é ninguém</t>
  </si>
  <si>
    <t>Nazitatiaia esperem que vcs vão cobrir ainda uma revolução popular. De caráter socialista e não fascista.</t>
  </si>
  <si>
    <t>Esse cara é uma bosta 💩</t>
  </si>
  <si>
    <t>Boulos de bosta!</t>
  </si>
  <si>
    <t>Qual a Responsa de um Drogado DESTE Kkkķkkk</t>
  </si>
  <si>
    <t>Coitado do povo de sao paulo se o barbudinho terrorista ebandido quadrilheiro ganhar vcs vao ver um pedaco do inferno ai hoje acham que esta ruim com esse vai piorar porque sempre pode piorar..😮😮</t>
  </si>
  <si>
    <t>Boulos bobo</t>
  </si>
  <si>
    <t>Se lula for reeleito, e essas corjas o Brasil vai parar pq o povo não aguentará mais suportar esses bandidos mais 4 anos</t>
  </si>
  <si>
    <t>Misturou-se com a escola de samba do Corinthians, antro do PCC. Eis o político ladrão!</t>
  </si>
  <si>
    <t>Vagabundos</t>
  </si>
  <si>
    <t>O Boulos só pode mesmo é querer liberdade e louvor para ladrão e estinção de cidadão porque ele vai defender bandido ladrão como ele, defender quadrilha sempre será o papel do Boulos</t>
  </si>
  <si>
    <t>O que esse invasor de terras tem de moral?</t>
  </si>
  <si>
    <t>Vai sonhando Boulos! Bolsonaro é e sempre uma lenda . E o DESCONDENADO é e sempre vai ser um ladrão</t>
  </si>
  <si>
    <t>ESSE É O RETRATO DE UM GOVERNO CORRUPTO DE UM EX PRESIDIÁRIO LULALADRÃO APOIADOR DAS FACÇÕES CRIMIOSAS PCC SP E COMANDO VERMELHO RJ (FAVELA DA MARÉ) ONDE O MINISTRO DINO AMIGO FOI FAZER CAMPANHA DO BONÉ 🧢 CPX 👿 APOIADORES DE TERRORISTAS COVARDES COMO HAMAS 🤮 EIS A PROVA DOCUMENTADA NO BRASIL 🤢 QUE A MÍDIA HIPÓCRITA ESQUERDOPATA (GROBOLIXO, UOL, DATAFOLHA, CNN, BRASIL, (AMANDA KLAIN - JOVEM PAN) CULTURA ETCETERA NÃO DIVULGA NÉ 🤬🤮 Os parlamentares, entidades e lideranças brasileiras que subscrevem este documento, expressam o seu profundo descontentamento à declaração da secretária do Interior da Inglaterra, Priti Patel, que atribuiu ao Movimento de Resistência Islâmico – Hamas, a designação de “organização terrorista”, alegando falsamente que o Movimento palestino seria “fundamentalmente e radicalmente antissemita”. Parlamentares e entidades que assinaram Brasil, 23 de novembro de 2021”. Ministro Paulo Pimenta (PT-RS) Ministro Alexandre Padilha (PT-SP) Deputada Érika Kokai (PT-DF) Deputada Fernanda Melchiona (PSOL-RS) Deputada Jandira Feghali (PCdoB-RJ) Ex-deputada Perpétua Almeida (PCdoB-AC) Ex-deputada Professora Rosa Neide (PT-MT) Deputada Sâmia Bomfim (PSOL-SP) Deputada Talíria Petrone (PSOL-RJ) Ex-deputado Camilo Capiberibe (PSB-AP) Ex-deputado David Miranda (PSOL-RJ) Ex-deputado Enio Verri (PT-PR) Deputado Gláuber Braga (PSOL-RJ) Deputado Helder Salomão (PT-ES) Deputado Ivan Valente (PSOL-SP) Deputado Nilto Tatto (PT-SP) Deputado Orlando Silva (PCdoB-SP) Deputado Padre João (PT-MG) Deputado Paulão (PT-AL) Deputado Zeca Dirceu (PT-PR) Partido Socialismo e Liberdade – PSOL GUILHERME BOULOS E PRINCIPALMENTE O EX PRESIDIÁRIO LULALADRÃO E SEU MINISTRO DINO AMIGO DAS FACÇÕES PCC SP E COMANDO VERMELHO RJ (FAVELA DA MARÉ NÉ) Movimento dos Trabalhadores Rurais Sem Terra – MST Instituto Brasil Palestina – IBRASPAL Central Única dos Trabalhadores – CUT ENTRE OUTROS JÁ QUE OS JORNAZISTAS ESQUERDOPATAS NÃO DIVULGAM ISSO FAVOR MOSTRAR A HIPOCRISIA EXISTENTE E PROVA REAL DO FATO (POIS CONTRA FATOS NÃO HÁ ARGUMENTOS) 😎 ENTÃO POR FAVOR DIVULGUEM BASTANTE PRA TODOS SABEREM🤢🤮🤮😮 PERGUNTA PRA ESSE BOULOS INVASOR DE PROPRIEDADES ALHEIAS RESPONDE AÍ BOULOS INVASOR DE PROPRIEDADES ALHEIAS: SOBRE O MASSACRE BRUTAL DE DEGOLAR CRIANÇAS 🤬 VAI TRAZER O HAMAS PRA SÃO PAULO PRA TRABALHAR CONTIGO?🤮 PERGUNTA AGORA PRA JANDIRA FEGHALI, PRO BOULOS, E PRA ESSES JORNAZISTAS HIPÓCRITAS GROBOLIXO,UOL, DATAFOLHA, CNN, ETC E PRO EX PRESIDIÁRIO LULALADRÃO,PRO COMUNISTA DINO APOIADOR DAS FACÇÕES CRIMIOSAS PCC SP E COMANDO VERMELHO RJ SOBRE O ACONTECIDO 🤢 PERGUNTA ❓ COINCIDÊNCIA OS NAVIOS IRANIANOS RECENTEMENTE NO BRASIL? 😜 ESSA É PRINCIPALMENTE PARA ESSA ESQUERDOPATA (PCDOB) JANDIRA FEGHALI SOBRE A DESINFORMAÇÃO E IGNORÂNCIA DAS FRONTEIRAS DA FAIXA DE GAZA 🤢 QUE VÁ ESTUDAR E NÃO FIQUE INVENTANDO NARRATIVAS FALSAS 💩 QUE O BENJAMIN NETANYAHU ORDENE ISRAEL ENTRAR PARA EXTERMINAR TODOS OS TERRORISTAS DO HAMAS E NÃO DEIXAR PEDRA SOBRE PEDRA PARA QUE NUNCA MAIS TENTEM FAZER ALGUMA COISA NOVAMENTE ⚰️⚰️⚰️⚰️ AGORA PARA OS PUXA SACO 💰 DE TERRORISTAS IGNORANTES QUANTO AS FRONTEIRAS DA FAIXA DE GAZA POR UM LADO FECHADO ESTÁ ISRAEL, MAS DO OUTRO LADO É FRONTEIRA COM O EGITO NÉ ENTÃO PAREM DE SER HIPÓCRITAS DE MERD E VÃO ESTUDAR ANTES DE FAZER COMENTÁRIOS IGNORANTES ONDE TEM BRASILEIROS (TALVEZ REMANESCENTES DA PATRIA DES EDUCADORA DO CORRUPT CUJA PROFESSORA FOI A DILMANTA) CHAMANDO JUDEUS DE NAZISTA 🤮 E GENOCIDA DE PALESTINOS (NÃO SABEM NEM FAZER CONTA E NÃO SABEM O QUE É GENOCÍDIO) POIS DE 700 MIL CRESCERAM PARA MAIS DE 4 MILHÕES 😅 COMO DETERMINADOS "JORNAZISTAS" E COMENTAZISTAS ESQUERDOPATAS HIPÓCRITAS DA DESINFORMAÇÃO 🤢 PIOR QUE O ZÉ POVINHO QUE ACREDITA NESSAS BABOSEIRAS COMO SEGUEM SEUS INFLUENCIADORES SEM ESTUDAR NÉ 🤬 ENTÃO PAREM DE SER HIPÓCRITAS DE MERD E VÃO ESTUDAR ANTES DE FAZER COMENTÁRIOS IGNORANTES AGORA RESPONDE: O HAMAS VAI DEVOLVER AS VIDAS DOS SEQUESTRADOS? DAS CRIANÇAS E MULHERES ESTUPRADAS? DOS IDOSOS? AGORA OS COVARDES QUERENDO ACORDO? QUE OS 300 MIL SOLDADOS RESERVISTAS MAIS OS QUE JÁ ESTÃO EM BATALHA E OS ALIADOS EXTERMINEM COMO BARATAS TODOS OS TERRORISTAS PARA QUE NUNCA MAIS TENTEM ALGUMA COISA ⚰️⚰️⚰️ TÁ NA HORA DO EUA JOGAREM VÁRIAS BOMBAS DO SEU PORTA AVIÃO E ASSIM ACABAR COM ESSE GRUPO TERRORISTA HAMAS, HESBOLLAH, E OUTROS APOIADORES COVARDES COMO IRÃ EM RECENTE ABASTECIMENTO DE NAVIOS NO BRASIL (ONDE O EX PRESIDIÁRIO LULALADRÃO É AMIGO E PARCEIRO DO GRUPO TERRORISTA HAMAS 👹)😢 QUE VENHA UMA GRANDE RETALIAÇÃO CONTRA O EX PRESIDIÁRIO LULALADRÃO TERRORISTA AMANTE DO HAMAS ASSIM COMO OS ESQUERDOPATAS HIPÓCRITAS DO PCDOB (JANDIRA FEGHALI) DO PSOL (BOULOS INVASOR DE PROPRIEDADES ALHEIAS) E OUTROS COMO O INOPERANTE PCO 🤮 (QUE SOFRA UM CASTIGO SEM PENA PARA BRASIL) AQUI FALANDO O QUE OS JORNAZISTAS ESQUERDOPATAS GROBOLIXO UOL DATAFOLHA CNN SBT RECORD BANDEIRANTES ETC NÃO TEM CORAGEM DE FALAR SOBRE A VERGONHA DO EX PRESIDIÁRIO LULALADRÃO , BOULOS, JANDIRA FEGHALI E APOIADORES NOTÓRIOS DO GRUPO TERRORISTA HAMAS COMO O PARTIDO PCO🤢 👿</t>
  </si>
  <si>
    <t>Fora comunista</t>
  </si>
  <si>
    <t>ESSE boulus é um nojo.</t>
  </si>
  <si>
    <t>Boulos vagabundo</t>
  </si>
  <si>
    <t>Militância de vagabundos , vagabundos São.</t>
  </si>
  <si>
    <t>ESSE PLAYBOY SEM VERGONHA, INVASOR DE PROPRIEDADE PRIVADA, ESTÁ, NO MÍNIMO, DROGADO. ELE É O CRIMINOSO E NÃO JAIR BOLSONARO!</t>
  </si>
  <si>
    <t>Satanás tá derrotado em nome de JESUS</t>
  </si>
  <si>
    <t>Peco a prisao de Boulus MERDA</t>
  </si>
  <si>
    <t>RIDÍCULO ESSE INVASOR DE TERRAS.</t>
  </si>
  <si>
    <t>A POPULARIDADE DO BOLSONARO INCOMODA ESSES ESQUERDALHAS E ELES FICAM DESESPERADOS, JAMAIS EU VOTAREI NESSE BOLOS , INVASOR</t>
  </si>
  <si>
    <t>OLHA A CHACOTA QUE ESSE CARA FAZ ESSA VERGONHA DO PAÍS ... QUE VERGONHA ... O BRASIL VIROU UMA VERGONHA COM ESSE PT .</t>
  </si>
  <si>
    <t>sujieto a toa.ele devia ser preso por incitar invasão de propriedade alheia</t>
  </si>
  <si>
    <t>Boulos, comunista estamos todos ferrados</t>
  </si>
  <si>
    <t>Deus tenha misericórdia do povo de São Paulo! Essa quadrilha que tomou o poder no nosso país é muito perigosa, Isso que tá acontecendo no Brasil é muito LAMENTÁVEL! Itabuna Bahia</t>
  </si>
  <si>
    <t>ISSO E UMA VÍBORA HIPÓCRITA</t>
  </si>
  <si>
    <t>Jesus é maior que vc e seu gênio,viu seu bolo de caca,nós sabemos que vc não vai ganhar e seu comparsa de nove dedos não vai ter chance de se reeleger em nome de Jesus Deus maior que os demônios que tu serve.</t>
  </si>
  <si>
    <t>Ei cara eu não voto em bandido não eu voto em quem bolsonaro apoiar fora bolinho</t>
  </si>
  <si>
    <t>Ridículo vc em ?</t>
  </si>
  <si>
    <t>Reeleito para cadeia.</t>
  </si>
  <si>
    <t>Quem é maluco, de votar nesse otário.</t>
  </si>
  <si>
    <t>Um bolos fecal.</t>
  </si>
  <si>
    <t>Que carniça é essa, que nojo kkkkkkk</t>
  </si>
  <si>
    <t>Gigolô de sem teto. Quer ser prefeito de S.Paulo. É mta pretensão. Respeite!!!S.Paulo.</t>
  </si>
  <si>
    <t>OHH nojo!</t>
  </si>
  <si>
    <t>Esse boulos é um perfeito idiota</t>
  </si>
  <si>
    <t>Esse sujeito me causa ASCO!!!</t>
  </si>
  <si>
    <t>Ordinário</t>
  </si>
  <si>
    <t>Só maconheiros e macumbeiro</t>
  </si>
  <si>
    <t>Um bandido que nunca trabalhou. O idiotas vota nesse lixo e pior que ele.</t>
  </si>
  <si>
    <t>Boulos de Mérda 😅😅😅</t>
  </si>
  <si>
    <t>ESSE BOULOS É MAU CARÁTER E PARTICIPA DO TERRORISMO DO MST. DEVE SER PRESO. NÃO SEERÁ PREFEITO DE SÃO PAULO NUNCA. MAS PODERÁ SER UM PRESIDIÁRIO IGUAL ÍDOLO E CHEFE DELE!</t>
  </si>
  <si>
    <t>Boulos é um idiota tem que ser preso é da turma do Luladrao.</t>
  </si>
  <si>
    <t>Só demônio junto kkkkkkkk</t>
  </si>
  <si>
    <t>Esses "bolos"é um fanfarrão... sempre querendo ferrar com o povo kkkkkk</t>
  </si>
  <si>
    <t>kkkkkkkkkkkkkkkkkkkkkk só doente nesse lugar apoiando esse maluco do bolos.</t>
  </si>
  <si>
    <t>Cego guiando cego</t>
  </si>
  <si>
    <t>Esse é um idiota de primeira, pior que ele só o atual desgovernante e seus zumbis.</t>
  </si>
  <si>
    <t>Esse sujeito é Nojento! Affffffffff Incitando o Ódio....😡😡😡😡😡</t>
  </si>
  <si>
    <t>O câncer contaminado.#ForaBoulosparasita</t>
  </si>
  <si>
    <t>Um vagabundo desseee</t>
  </si>
  <si>
    <t>Boulos Vagabundo</t>
  </si>
  <si>
    <t>Quem tinha que ser preso é esse Otario. Nem sei por que esse Otario está na política.</t>
  </si>
  <si>
    <t>Tá repreendido e M nome de Jesus , esse demônio aq em São Paulo n ganha, o povo dq sabe o que quer, e estamos orando por essa causa 🙏</t>
  </si>
  <si>
    <t>ESSE É O BRASIL QUE OS LADRAO QUEREM OS HONESTO PRESO ATE OS CORONEL E OS LADRAO PETISTA CORRUPITOS DITADORES SOLTO NE.......UM DIA A CASA DE DESSES LADRAO CORRUPITO IGUAL ESSS BOLOS VAI CAIR.</t>
  </si>
  <si>
    <t>Banaca sao Paulo precisa de gente serio idiota</t>
  </si>
  <si>
    <t>Esse cara parece o homem das trevas, ou é !?🤮🤮</t>
  </si>
  <si>
    <t>Maís que lixo</t>
  </si>
  <si>
    <t>BOULOS INVASOR DE PROPIEDADES, SÓ VOTA NESSA ANTA QUEM NÃO TEM VERGONHA NA CARA!!!</t>
  </si>
  <si>
    <t>Boulos bandido comunista têm quê ir pára cadeia urgente povo nas ruas urgente cadeia nesses comunistas bandidos urgente</t>
  </si>
  <si>
    <t>O Bolo mofado escorregando na maionese . E muita viagem na maionese.</t>
  </si>
  <si>
    <t>vagabundo, vagabundo vagabundo 1000 v vagabundo.....e meu imposto ainda vai pra o bolso desse traste !!!!</t>
  </si>
  <si>
    <t>BOULOS DEBILOIDE LAVE A BOCA NOGENTA COMO VC PARA FALAR O NOME DO PRESIDENTE BOLSONARO E DA PRIMEIRA DAMA MICHELLI</t>
  </si>
  <si>
    <t>Se ficar na sua mão, qdo vc dara inicio às invasões das casas</t>
  </si>
  <si>
    <t>Que Deus nos livre desse Boullos prefeito em SP , esse rato de esgoto</t>
  </si>
  <si>
    <t>Que lixo</t>
  </si>
  <si>
    <t>Quem deveria estar preso é ele que é bandido</t>
  </si>
  <si>
    <t>Boulos de bosta não vale nada</t>
  </si>
  <si>
    <t>Cadeia pro lula e boulos sóis pilantras, inescrupulosos</t>
  </si>
  <si>
    <t>Boulos bebum , que vergonha que vulgar . E esta coisa quer ser prefeito de Sun Palo....</t>
  </si>
  <si>
    <t>Ladrão, tem jatinho ele , Boulos e sua irmã são sócios de George Soros e outros poderosos!!!</t>
  </si>
  <si>
    <t>Só idiota que e vota nesse canalha</t>
  </si>
  <si>
    <t>Bando d vermes</t>
  </si>
  <si>
    <t>Patético; um "C" querendo governar a maior cidade do país!</t>
  </si>
  <si>
    <t>BOULOS PODRE E AZEDO SÓ PRESTA PARA IR PARA O LIXO. VOCÊ TEM QUE IR PRESO .</t>
  </si>
  <si>
    <t>Boulos picareta</t>
  </si>
  <si>
    <t>BOLOS quem tem que ir preso é Você ,porquê wuem é o bandido é você , o. Invasor de propriedade. Alheia é você, mais Enfim isso é BRASIL aonde as pessoas de bem e amada Vão presa e. Os bandidos iguais a você está solto , vocês vão Continuar Enganando o povo Um ganha e põe um. SÓSIA ASCARADO PRA ENGANAR O POVO, SE FINGÍNDO DO VERDADEIRO, , VOCÊS SÃO O O PROPRIO DEMONIO enganador</t>
  </si>
  <si>
    <t>Bandido só fala merda.</t>
  </si>
  <si>
    <t>Seguindo os passos do l@drão... cachaceiro criminoso</t>
  </si>
  <si>
    <t>Não quero ver o povo de SP acreditar nesses covardes. SP tem que acordar!!!</t>
  </si>
  <si>
    <t>Os eleitores paulistanos não votam em líder de invasores e só mesmo quem tem ligação com esses movimentos foras da lei para votar nisso.</t>
  </si>
  <si>
    <t>Taí o lixo invasor de propriedade alheia.</t>
  </si>
  <si>
    <t>ESSE CARA NAO SABE NEM O QUE E POLÍTICA, A ÚNICA COISA QUE CONHECE E DINHEIRO FÁCIL. NUNCA SERÁ UM POLÍTICO, O POVO QUER RESPEITO E TRABALHO, DE CORRUPCAO ESTAMOS LUTANDO E MUITO PARA TIRAR PESSOAS ASSIM DA POLÍTICA.</t>
  </si>
  <si>
    <t>Esse boolos é bandido safado cadê o Xandão p prender. Onde já se viu homenagear bandi no carnaval foi isso que ele fez. . gente só não incherga quem não quer. Onde nós vamos parar. Deus tenha misericórdia do nosso Brasil e dos nossos filhos.</t>
  </si>
  <si>
    <t>Prisão desse capeta do Satanás</t>
  </si>
  <si>
    <t>Esse cara é um monte de estrume simples assim</t>
  </si>
  <si>
    <t>Povo Brasileiro, não vote em Bolulos, e um ser vingativo , mentiroso, não entrega são Paulo na mão de uma pessoa desta.</t>
  </si>
  <si>
    <t>Que nojo</t>
  </si>
  <si>
    <t>Lula boulos preso lula e quadrilha cadeia ladroes</t>
  </si>
  <si>
    <t>Ridículo !</t>
  </si>
  <si>
    <t>Esse Boulos é uma piada. Meu Deus nos livre dessa gente.</t>
  </si>
  <si>
    <t>Esse bolo aí é podre, povo de São Paulo acorda não vota nesse bandido, esse cara nunca prestou</t>
  </si>
  <si>
    <t>A prefeitura de São Paulo na mão ✋️ ✋️ do crime organizado você quer dizer né seu canalha invasor de propriedades</t>
  </si>
  <si>
    <t>Se prender Bolsonaro e deixa o ladrão na presidência.vamos todos se dar mau.vai parar o Brasil</t>
  </si>
  <si>
    <t>Só pode ser coisas de carnaval um bandido vagabundo invasor de propriedades alheias ,ter coragem de pedir prisão de alguém. Só nessa porra vc Hamada Brasil mesmo.</t>
  </si>
  <si>
    <t>Fora bandido</t>
  </si>
  <si>
    <t>Corno, tu vai pagar caro</t>
  </si>
  <si>
    <t>Faça o ultimo pedido pra sua virar kenga</t>
  </si>
  <si>
    <t>Infelizmente a maior parte da periferia vai votar nesse LIXO!</t>
  </si>
  <si>
    <t>bebum na folia pedindo cassassao de bolssonaro este folgado invasor de propriedades privadas.</t>
  </si>
  <si>
    <t>QUE RIDÍCULO !!! ESSE BANDIDO BOLULOS SÓ GANHA A PREFEITURA DE SÃO PAULO SE HOUVER FRAUDE.</t>
  </si>
  <si>
    <t>O canalha invasor do alheio tem que reformular a frase : luladrão preso e Bolsonaro Presidente .</t>
  </si>
  <si>
    <t>Que esse idiota fique LONGE da prefeitura de São Paulo! BANDIDO!!!</t>
  </si>
  <si>
    <t>Tudo bandido</t>
  </si>
  <si>
    <t>Sabendo da inteligência dos paulistanos é dificil acreditar que irão dar os seus preciosos e valorosos votos em um traíra e ignorante ser como este tal de "Boubo" que o Brasil inteiro, em sua parcela séria, desconhece e ignora.</t>
  </si>
  <si>
    <t>QUEM ERA PRA ESTAR PRESO ESTA SOUTO , VÃO SE LASCAR CAMBADA DE URUBUS NÃO CONSEGUE LARGAR A CARNIÇA NÃO É.?????🦅🦅🦅🦅🦅🦅🦅🦅🦅🦅🦅🦅🦅🦅</t>
  </si>
  <si>
    <t>Esse bandido no ganha nem para vereador</t>
  </si>
  <si>
    <t>Deus me livre dessa figura podre. Gosta de tomar o que é dos outros</t>
  </si>
  <si>
    <t>Bolsonaro preso é melhor pra vcs né Boulos, estão se sentindo ameaçados pela direita??? Não viram nada ainda ....</t>
  </si>
  <si>
    <t>Pt fora vcs e seus badidos fora fora</t>
  </si>
  <si>
    <t>Ai SP capital esta fodida hein,um invasor de propriedade privada,sendo prefeito 🤦🏼‍♂️🤦🏼‍♂️🤦🏼‍♂️🤦🏼‍♂️🤦🏼‍♂️</t>
  </si>
  <si>
    <t>Safado</t>
  </si>
  <si>
    <t>Retardado pulando 🎉</t>
  </si>
  <si>
    <t>Esse Boulos tem Cara de marginal</t>
  </si>
  <si>
    <t>DEUS NOS LIVRE DISSO AI PRA SEMPRE. ACORDAAA OHH BOLO . PORQUE NOS JA ACORDAMOS. A PREFEITURA DE SP NÃO E PRA CORRUPTO. E PRA PESSOAS INTELIGENTES. VAZAAAA. DO BRASIL. SE POSSIVEL DO PLANETA. TCHAUUUUU.</t>
  </si>
  <si>
    <t>Esse babaca nem a mulher dele vota nele</t>
  </si>
  <si>
    <t>Como tem gente que volta em um canhalha desse sem escrúpulo nenhum acorda povo de São Paulo</t>
  </si>
  <si>
    <t>As pessoas quer votar em um pilantra dece chamado de bolus tem que sifuder mesmo !!!!</t>
  </si>
  <si>
    <t>Hipócrita</t>
  </si>
  <si>
    <t>Só se o povo paulista for louco votar nesse inútil 😂😂</t>
  </si>
  <si>
    <t>MAIS UM CACHACEIRO ESQUERDISTA! BOULOS NÃO GANHA EM SP! É MUITO FALSO!</t>
  </si>
  <si>
    <t>E o 👌 da m@e dele no espeto!</t>
  </si>
  <si>
    <t>Grande vagabundo esse bollos</t>
  </si>
  <si>
    <t>tenho asco desse comunista chamado boulos</t>
  </si>
  <si>
    <t>Esse vagabundo está bêbado.</t>
  </si>
  <si>
    <t>São Paulo não merece um satanás desse, Bolsonaro o sr é protejido pelo nosso Deus 🙏</t>
  </si>
  <si>
    <t>só vagabundo</t>
  </si>
  <si>
    <t>Sai daí seu manezao</t>
  </si>
  <si>
    <t>Só ganha na cracolandia .</t>
  </si>
  <si>
    <t>A pessoa que vota nesse lixo verme chamado Boulos não tem caráter nem vergonha.</t>
  </si>
  <si>
    <t>Mamadores do estado, corruptos e mentirosos, usando do dinheiro público para seus próprios interesses, enquanto isso morremos de trabalhar para pagar impostos e mais impostos, não tem como isso dar certo, é daqui para a lama.</t>
  </si>
  <si>
    <t>Os paulistanos tem q ser inteligentes p n votar nesta figura do mal.</t>
  </si>
  <si>
    <t>É cachaceiro também</t>
  </si>
  <si>
    <t>É um fanfarrão.</t>
  </si>
  <si>
    <t>Esse bolo podre, bichado e fedorento, tudo q ele desejar ao Bolsonaro, q seja em dobro na vida dele</t>
  </si>
  <si>
    <t>Nossa cidade não pode ser entregue a este verme</t>
  </si>
  <si>
    <t>Fora Boulos bandido,invasor de propriedade alheia.</t>
  </si>
  <si>
    <t>Tu Boulos teme BOLSONARO é digno e fez um governo sem corrupção sem mentiras calúnias e tu Boulos ñ tem MORAL pra falar em BOLSONARO, recolha-se a tua insignificância e hipocrisia</t>
  </si>
  <si>
    <t>Melhor é o Boulos na Vai Vai , escola ligada ao PCC</t>
  </si>
  <si>
    <t>Mais um imbecil tentando enganar.</t>
  </si>
  <si>
    <t>Que palhaçada da quadrilha que governa o país!!🤔🤔🤔</t>
  </si>
  <si>
    <t>Os ladrões pedido prisão pra gente onesto</t>
  </si>
  <si>
    <t>BPOULOS BANDIDO DECLARADO...</t>
  </si>
  <si>
    <t>Anti-Ssemita falastrão!</t>
  </si>
  <si>
    <t>Quem vai pra cadeia é Lula e Boulos invasor de propriedade alheia seu criminoso andado safado.</t>
  </si>
  <si>
    <t>O vagabundo ...vândalo...quer pagar de moralista...</t>
  </si>
  <si>
    <t>PRECISA SER MISERAVEL MESMO PARA APROVEITAR O CARNAVAL E FAZER ESSA BAIXARIA DE POLITICA. SO QUE NAO SURPREENDE DE UM CORRUPTO TONTO COMO BOULOS. TONTO, PORQUE SO ELE PODE ACREDITAR QUE NA PLATEIA SO TEM PETISTAS. POR ISSO FOI VAIADO E DEVERA PERDER MUITOS VOTOS. BOBACO.</t>
  </si>
  <si>
    <t>Mau caráter cheio de prosesos!! vai se achando coisa ridícula 🤮</t>
  </si>
  <si>
    <t>Mais fácil o luladrao e sua corja voltarem pra cadeia</t>
  </si>
  <si>
    <t>Mas que tropa de vagabundo. Como pode reunir tanta merda em um lugar só.</t>
  </si>
  <si>
    <t>Esse ai só está pensando no lado dele poder e dinheiro, o povo só serve como massa de manobra</t>
  </si>
  <si>
    <t>Borracho ordinário vai sonhando, esse tipo de gente é candidato na principal cidade sul-americana. O povo não é cego.</t>
  </si>
  <si>
    <t>Boulos cadeia bandido</t>
  </si>
  <si>
    <t>Vc e doido bandidos</t>
  </si>
  <si>
    <t>Quem tem que ir pra cadeia é vc invazor de propriedade.</t>
  </si>
  <si>
    <t>Hamazento safado.</t>
  </si>
  <si>
    <t>Aproveitador sujo .</t>
  </si>
  <si>
    <t>o que acompanha este BOULOS só trem ruim IDEIAS FURADAS e sem CULTURA (GRANDE INVASOR DE PROPRIEDADE DOS OUTROS) KKKKKK</t>
  </si>
  <si>
    <t>Quem votar besse Boulos é muito sem noção</t>
  </si>
  <si>
    <t>Cadê o PF para prender este bandido dos infernos</t>
  </si>
  <si>
    <t>Vão sonhando esquerdistas...o pesadelo virá pra vcs!!!🇧🇷</t>
  </si>
  <si>
    <t>Vai não invasor de casa alheia maldito</t>
  </si>
  <si>
    <t>Todo o ladrao rouba e se dis inocente pede prisao parece mentira tanto dinheiro tobado vi ffoi quando lula ea quadrilha tava no poder tinha grana ate nadegas pura bosta</t>
  </si>
  <si>
    <t>Boulos preso , prefeito jamais invasor , bandidos, cambada de estúpidos</t>
  </si>
  <si>
    <t>Esse BOULOS de banana só faz invasões e fanfarronice, não pode ser levado a sério por ninguém..</t>
  </si>
  <si>
    <t>Cala a boca terrorista. Vocês que devem ser presos, dão motivos suficientes pra isso.</t>
  </si>
  <si>
    <t>Cara de bolo ladrão</t>
  </si>
  <si>
    <t>Espera centado seu verme</t>
  </si>
  <si>
    <t>Esse boulos vagabundo éra prá estar preso 😂😂😂😂</t>
  </si>
  <si>
    <t>Deus tarda mais não falta seu 🗑 existe a lei do retorno eu creio 🙏</t>
  </si>
  <si>
    <t>Boulos preso ele quadrilha do lula eleito por quem nem sai na rua</t>
  </si>
  <si>
    <t>Boulos o que vai ser preso e sua alma , fora satanás !</t>
  </si>
  <si>
    <t>A prefeitura de SP na mão do PCC eles quis dizer né 🤣🤣</t>
  </si>
  <si>
    <t>O ze rachadinha falando esse lixo</t>
  </si>
  <si>
    <t>So petistas vagabundos nesses carnaval</t>
  </si>
  <si>
    <t>BolsoTrump o melhor presidente que já tivemos. Tarcísio o melhor governador de São Paulo. Essa cambada de bandidos quadrilha perigosas do PT cadeia neles</t>
  </si>
  <si>
    <t>Isso é um lixo</t>
  </si>
  <si>
    <t>Todo ladrão gosta de pedir prisão para os outros. Kkkkkkk. Agora ele tá com a voz estranha será que é uso de drogas. Kkkkkkk.</t>
  </si>
  <si>
    <t>Prisão è pra vc e pro L</t>
  </si>
  <si>
    <t>Falta caráter na lata desse cidadão !</t>
  </si>
  <si>
    <t>MAU CARÁTER. CHEIO DE PROCESSOS. TÁ TUDO ERRADO.</t>
  </si>
  <si>
    <t>A esquerdalha delira é muito pó.</t>
  </si>
  <si>
    <t>Se depender do tse esta eleito . So bandido.</t>
  </si>
  <si>
    <t>Esse cara é uma piada de mal gosto, oportunista mal carater</t>
  </si>
  <si>
    <t>É um idiota que pensa que todos também são...</t>
  </si>
  <si>
    <t>SÓ OS OTÁRIOS PRA ACREDITAR NESSA PANTOMIMA DO BOULOS FÉTIDUS!!!</t>
  </si>
  <si>
    <t>Só consegiu iludir os esquerdistas , pagando de humilde andando de celtinha ..</t>
  </si>
  <si>
    <t>Engraçado ter petistas que acredita que Boulos tem um celta por falta de dinheiro. O cara tem um celta pra enrolar pobre burro</t>
  </si>
  <si>
    <t>BOLSONARO É TARCISIO, VAI DAR UMA SURRA NESSA TURMA DA ESQUERDA DE BANDIDOS EM SÃO PAULO!! 😂😂😂😂😂😂😂</t>
  </si>
  <si>
    <t>Como esse vagabundo chega de celta se só anda de jato particular</t>
  </si>
  <si>
    <t>Vc já viu um cara safado olhe para esse sujeito aí e truta do pai dos pobres 😮</t>
  </si>
  <si>
    <t>Por acaso o lixo da UOL vai colocar matéria do vagabundo filho do vagabundo pai exibindo seus luxos?? Será que o dinheiro que pagou seus luxos tem procedência? Tal pai tal filho farinha do mesmo saco cheio de coisas podres</t>
  </si>
  <si>
    <t>Kkkk UOL ridícula e ipocrita faz questão de falar que o vagabundo chegou de celta ,como isso o fizesse humilde, seus ipocritas está juntando dois lixo da política brasileira</t>
  </si>
  <si>
    <t>Ok extrema imprensa esquerdista! As filmagens estão ótimas. Dá para enganar a alguns desavisados. 🇧🇷🇧🇷🇧🇷</t>
  </si>
  <si>
    <t>Vamos subir a #boulosnão!!! Esse líder dos invasores não tem perfil para ser prefeito da principal cidade do país.</t>
  </si>
  <si>
    <t>Cada uma viuuu uolixo</t>
  </si>
  <si>
    <t>O vagabundo usa 99,9% do limite de verba de gabinete e finge ser simples com o carro....muita hipocrisia só engana idiotas.</t>
  </si>
  <si>
    <t>Muita humildade e canalhice deste verme comunista</t>
  </si>
  <si>
    <t>Hipócrita ,como toda esquerda podre mentirosa .</t>
  </si>
  <si>
    <t>É um vigarsta!</t>
  </si>
  <si>
    <t>Bando de otario que acredita nele kkkkkk</t>
  </si>
  <si>
    <t>Sem nenhum eleitor kkkkkk nem ele mesmo vota nele, o bolos só quer o dinheiro do Fundão eleitoral igual a todos os políticos de esquerda.</t>
  </si>
  <si>
    <t>Esse Boulos e o Janonne tinham que estar presos..! 🇧🇷</t>
  </si>
  <si>
    <t>Invasor pilantra!</t>
  </si>
  <si>
    <t>Como que alguém vota num imbecil desses? Outros imbecis 😅</t>
  </si>
  <si>
    <t>Vai invadir a casa</t>
  </si>
  <si>
    <t>Demagogo 😂😂😂, um invasor playboy vai virar Prefeito da maior cidade do país?</t>
  </si>
  <si>
    <t>Playboys de esquerda fingindo serem pobres não convencem gente esperta!😂😂😂😂😂</t>
  </si>
  <si>
    <t>A cara nem ficou vermelho ,boulos vai enganar quem,ja sei aqueles que o sr apoia e incentiva a invadir propriedade privada,seu apoiador de grupo terrorista chegou de Celtinha o cara só anda de jatinho particular.sai pra lá jacaré.</t>
  </si>
  <si>
    <t>Imprensa VENDIDA.</t>
  </si>
  <si>
    <t>Povo de São Paulo, pelo amor de Deus, não votem no pilantra Boulos. Pra camecar, ele não gosta de polícia, é a favor de invasão de propriedades e muito mais vandalismo.</t>
  </si>
  <si>
    <t>Mídia lixo Grupo Hamas e uma coisa Crianças mulheres inocentes E outra história O mídia lixo Não adianta vcs quererem lacrar O mundo está vendo vcs não tem vergonha Nós sabemos O que vcs querem lacrar Colocar todos os palistinos Com grupo Hamas Vcs não vergonha de querer lacrar sobre vidas de inocentes Os verdadeiros judeus já mais os estão comptuando com está matança E bom estudar As linhagens da doutrina judaica É tanto que muito Ainda não compreenderam Que os bolsonaristas usam a bandeira de Israel Para a marcha para jesus E só para quem não estuda Que está com vcs mídia lixo</t>
  </si>
  <si>
    <t>Boulos deixando claro que e um covarde que foge de assuntos difíceis</t>
  </si>
  <si>
    <t>Ué,é macho pra invadir propriedade privada,mas bater de frente com gente pesada de São Paulo que são judeus fica pianinho .</t>
  </si>
  <si>
    <t>Boulos de bosta</t>
  </si>
  <si>
    <t>Bolos não representa nenhum brasileiro e só mas um petista qui não vale nada..aí sim tem bolos d mentiras i qui não engana ninguém..</t>
  </si>
  <si>
    <t>Será que o povo de São Paulo vai deixar se enganar por este ASQUEROSO? O boulos é TERRORISTA por isso ele apoia o HAMAS.</t>
  </si>
  <si>
    <t>Pra que!? Ele é bandido invasor de propriedade alheia. É vagabundo igual a qualquer outro esquerdista.</t>
  </si>
  <si>
    <t>Mais um rato covarde representando muito bem a esquerda!</t>
  </si>
  <si>
    <t>Boulos é um vagabundo</t>
  </si>
  <si>
    <t>Boulos é uma versão piorada do Lula , PSOL e Boulos apoia os terroristas do Hamas!!</t>
  </si>
  <si>
    <t>Boulos tentando o que quem não se lembra de poucos dias atrás quando defendeu o hamas</t>
  </si>
  <si>
    <t>Imprensa brasileira lixo inservível do bolsonazismo</t>
  </si>
  <si>
    <t>A imprensa fascista brasileira apoiando nazistas israelense</t>
  </si>
  <si>
    <t>BOULOS O GREVISTA E INVASOR APOIA O HAMAS</t>
  </si>
  <si>
    <t>Está calado pois é candidato, se não fosse ou estivesse eleito ia apoiar o 09 dedos.</t>
  </si>
  <si>
    <t>Como alguém pode votar um candidato invasor de propriedade privada, que é apoiado por um bandido antissemita defensor de terrorista?</t>
  </si>
  <si>
    <t>MANDA O BOULOS LEVAR O (LULA) APOIADOR DE HAMAS E VENEZUELA E OUTROS TREM RUIM PRA CAMPANHA DELE PRA PREFEITO EM SP QUE ELE VAI GANHAR MUITOS VOTOS DOS RUINS KKKKK FAZEM O LLLLL</t>
  </si>
  <si>
    <t>Esse aí tbm apoia terroristas.. no caso o MST.</t>
  </si>
  <si>
    <t>O criador da cisterna oportunista agora finge que não conhece o padrinho , líder supremo da seita petista , bandido da pior espécie! 😂😂😂</t>
  </si>
  <si>
    <t>Boulos é um bosta .</t>
  </si>
  <si>
    <t>O mula continua falando besteira</t>
  </si>
  <si>
    <t>VCS gostam de bosta credo</t>
  </si>
  <si>
    <t>Mas esse vagabundo praticava terrorismo aqui no Brasil mesmo.</t>
  </si>
  <si>
    <t>Boulous é 100% Hamas</t>
  </si>
  <si>
    <t>Pede para o BOULOS a carteira profissional dele...esse vagabundo nunca trabalhou..</t>
  </si>
  <si>
    <t>Criticar israel e ser elogiado pelos terroristas, normal para essa gente. Para a esquerda tudo é nazismo, menos matar judeus.</t>
  </si>
  <si>
    <t>Outro lixoooooo Afffffffffff 🤮🤮🤮</t>
  </si>
  <si>
    <t>Sou mineiro e não é possível que o paulistano vai eleger esse bandido do Boulos</t>
  </si>
  <si>
    <t>Será que os Paulistanos vão eleger esse desocupado para Prefeito.</t>
  </si>
  <si>
    <t>ESSES PETRALHA, É TUDO FARINHA DO MESMO SACO!!! NÃO SALVA NENHUM KKKKKKKK</t>
  </si>
  <si>
    <t>Gente ele estava bebadoo simplesmente</t>
  </si>
  <si>
    <t>Lula antissemita</t>
  </si>
  <si>
    <t>Espero que eleitores paulistanos saibam separar os candidatos....cidade de São Paulo não merece como administrador aquilo que nunca trabalhou nao vida .</t>
  </si>
  <si>
    <t>Esse hipócrita agora querendo fingir que não faz parte dessa quadrilha....</t>
  </si>
  <si>
    <t>Guando o navio tá afundando os primeiros a pular fora são os ratos, né Boulos?</t>
  </si>
  <si>
    <t>L1x0</t>
  </si>
  <si>
    <t>Como o ladrão só fala bobagens e a imprenssa comprada com dinheiro público passa o pano como sempre</t>
  </si>
  <si>
    <t>O Boulos é "malaca"; ele sabe que pode deslizar e falar alguma coisa que o comprometa. Ele tá confiante que em São Paulo tenha idiotas suficientes pra elegê-lo.</t>
  </si>
  <si>
    <t>ATENÇÃO PAULISTANOS, NÃO VOTEM NESSE QUADRILHEIRO INVASOR DE TERRA DO BOULOS PRA PREFEITO DE SÃO PAULO. ELE VAI ACABAR COM SÃO PAULO. VAI ENCHER DE NÓIAS E LADRÕES DE CELULARES PRA TOMAR UMA CERVEJINHA.</t>
  </si>
  <si>
    <t>🇧🇷🇧🇷🇧🇷🇧🇷🇧🇷🇮🇱🇮🇱🇮🇱🇧🇷 É preciso que urgentemente entidades empresariais e de classes de todo o Brasil peçam urgentemente perdão ao governo e o povo de Israel. Afirmar que o que saiu daquela boca podre e imunda suja não representa a opinião dos brasileiros honestos trabalhadores decentes. Que o que o ex presidiário não representa a população brasileira pois até mesmo no Brasil não pode sair às ruas pode sair pois é vaiado e humilhado no Brasil de Norte a Sul e no mundo inteiro. Que é sabido que o ex  presidiário prefere ditaduras assassinas como Venezuela Cuba Nicarágua etc.. E  portanto o que saiu daquela boca imunda não merece o mínimo crédito. Perdão ISRAEL</t>
  </si>
  <si>
    <t>Esse é outro lixo.</t>
  </si>
  <si>
    <t>Assim como lula,o Boulos tmbm é Persona Babaca em Israel e no Brasil tmbm</t>
  </si>
  <si>
    <t>Esse Boulos acredita que vai ser prefeito de São Paulo, ele não consegue governar nem a vida dele, não passa de um "mauricinho" mimado, criado com leite ninho, esse daí não sabe o que é andar na terra descalço, é capaz de adoecer se fizer isso. 😂</t>
  </si>
  <si>
    <t>Esse é luladrãooooooooooooo do satanás</t>
  </si>
  <si>
    <t>Boulos é um destes que vai na rua queimar bandeira de Israel. Não vai se descolar, não. É outro antisemita! E este ainda é um terrorista invasor de terras aqui no Brasil!</t>
  </si>
  <si>
    <t>Foi isso q esse ladrao foi eleito. Pessoa non grata. 😂😂😂😂😂</t>
  </si>
  <si>
    <t>Conta outra, esse asno consegue ser pior que o molusco 🦑🦑🦑🦑</t>
  </si>
  <si>
    <t>Está tirando a bunda da seringa.</t>
  </si>
  <si>
    <t>José Dirceu falou que Boulos é preciso está na prefeitura de São Paulo a qualquer custo ,.então com o sistema do lado deles alguma dúvida que um invasor estará lá? Um ex presidiário já está na presidência</t>
  </si>
  <si>
    <t>Boulos somos mais de 58.000.000 de seguidores de Bolsonaro pelo Brasil e no mundo ok Somos a maior resistência ao Lula e toda esquerda comunista do Brasil ok Vá assar sua picanha e tomar sua cerveja gelada Depois passar aquela gordurinha na farinha 😮</t>
  </si>
  <si>
    <t>Esse é pior que o chefe pinguço</t>
  </si>
  <si>
    <t>Só sendo muito imbeciLLLL e chapeu de aluminio pra nesta altura do campeonato dissociar este L do outro L.</t>
  </si>
  <si>
    <t>ESSE TRALHA É O LULA 2.</t>
  </si>
  <si>
    <t>Guilherme boulos ê vagabundo!!</t>
  </si>
  <si>
    <t>É o teu PRESOdente Boulos!</t>
  </si>
  <si>
    <t>Parabéns a essa imprensa lixo do Brasil, graças a vocês esse cachaceiro ignorante está no comando do país, vocês se merecem...</t>
  </si>
  <si>
    <t>Depois dessa, nunca mais voto no antissemita Lula.</t>
  </si>
  <si>
    <t>Boulos é ridículo como político e cidadão!!!</t>
  </si>
  <si>
    <t>Cuidado S Paulo c o comunista Boulos. Vocês podem levar o estado p o buraco.</t>
  </si>
  <si>
    <t>Bolos não adianta tentar se Sair ele é muito pior do que o chefe dele o lulunha paz e amor ,o 9 dedo .</t>
  </si>
  <si>
    <t>Covarde pra esse aí é elogio ! Não voto em ratazana</t>
  </si>
  <si>
    <t>Boulos farinha do mesmo saco, paulistanos não comentam o mesmo erro de ter um incompetente na presidência 👍</t>
  </si>
  <si>
    <t>Bolos esquerdista raiz</t>
  </si>
  <si>
    <t>Paulistanos , lembrem-se que o Boulos é o ovo da serpente sendo gerado. É outro lula , só que mais novo , cruel , perigoso e com a mesma ambição e falta de ética e moral . Cuidado , não prejudiquem sua cidade , não alimentem esse perigo para todo o Brasil.</t>
  </si>
  <si>
    <t>É tudo a mesma porcaria Luladrāo e Bolos.</t>
  </si>
  <si>
    <t>Paulistano vai se ferrar muito, se colocar esse invasor de terra como prefeito.</t>
  </si>
  <si>
    <t>🇮🇱🇵🇹🇧🇷 Incapaz de reconhecer o erro que foi apoiar terroristas e desrespeitar 6.000.000 judeus assassinados no Holocausto, Lula escala seu assessor internacional para insistir no erro. Meu Deus! A coisa só piora. Se isso não é anti-semitismo, eu não sei o que é.</t>
  </si>
  <si>
    <t>Esse ladrão de teto está contando com as urnas do Xandão, otário é quem vai perder um domingo para família, para ir votar nessas urnas viciadas " máquinas de Casino.</t>
  </si>
  <si>
    <t>São oportunistas e vampiros políticos. Tudo que fazem é somente para satisfazer seus interesses.</t>
  </si>
  <si>
    <t>Todo sujeito covarde sem caráter e sem dignidade age assim, ora, quem declaramente apóia ditadores como Maduro, Ortega, Kim Jong Un, grupo terrorista Hamas, incentiva invasões de prorpiedade privada agora quer negar suas posições? chega a ser até patético.</t>
  </si>
  <si>
    <t>IMPEACHMENT JÁ. FORA LULA, ESSE LADRÃO ESTÁ ENVERGONHANDO OS BRASILEIROS</t>
  </si>
  <si>
    <t>É ou não é um Boulo Fecal, liso como todo esquerdopata? Só idiotas votariam neste xerox de Lula!</t>
  </si>
  <si>
    <t>ALÉM DE FALAR ASNEIRAS SOBRE ISRAEL AINDA FOI ELOGIADO PELO GRUPO HAMAS TERRORISTAS DA PIOR ESPÉCIE SEQUESTRADORES GENOCIDAS DE CIVIS CRIANÇAS MULHERES.</t>
  </si>
  <si>
    <t>ESPERAR O QUE DE UM ANALFABETO COMO PRESIDENTE</t>
  </si>
  <si>
    <t>Esse é o rei do oportunismo!</t>
  </si>
  <si>
    <t>Não adianta, esse aí é outro q não serve pra absurdamente nada a não ser invadir. Sai fora!</t>
  </si>
  <si>
    <t>Boulos não engana ninguém ele é filho político do ladrão tal como o tal. Fora Boulos.</t>
  </si>
  <si>
    <t>Povo de São Paulo não vota em terrorista.</t>
  </si>
  <si>
    <t>Boulos e pior que o expresidiario párea internacional. Boulos invasor de terras tem credibilidade zero. jamais esse politico espertalhão incopetente invasor de propriedades irá ser o prefeito da minha cidade de São paulo</t>
  </si>
  <si>
    <t>paulistano fica esperto com apoiadores de terrorista</t>
  </si>
  <si>
    <t>BOULOS!!!! Vinculado! Cravado! Com o K N L H A ! NAO QUEREMOS ESSE KRP LA EM SP! FORA!</t>
  </si>
  <si>
    <t>essis farezeus dó pt só emgana os trouxas</t>
  </si>
  <si>
    <t>Polêmica de Israel? Vocês são os piores jornalistas que existe. Não é polêmica, é muita esgoto saindo da boca de um comunista só. Esse é o resultado de ter um pinguço no governo.</t>
  </si>
  <si>
    <t>Esse bosta não vale nada kkkkk</t>
  </si>
  <si>
    <t>Tarde demais!!!!! Toda petezada pensa de acordo com seu líder, o boçal do molusco.</t>
  </si>
  <si>
    <t>Bolos de cocô</t>
  </si>
  <si>
    <t>QUERO VER ATE QUANDO O SUPREMO VAI BANCAR ESSES VAGABUNDOS TODOS. A CHALEIRA ESTA FERVENDO, O MUNDO JA VIU O QUE ACONTECE AQUI. LOGO VAI CHEHAR AS RETALIAÇÕES AI VIRAMOS VENEZUELA</t>
  </si>
  <si>
    <t>Toma invasor de propriedade</t>
  </si>
  <si>
    <t>E ess tipo de gente que vcs da CNN apoia tropa de vagabundo</t>
  </si>
  <si>
    <t>NAO SE DEVERIA DAR OUVIDOS A INVASORES CRIMINOSOS¡! SÃO INSIGNIFICANTES!!!</t>
  </si>
  <si>
    <t>covarde</t>
  </si>
  <si>
    <t>CNN Comunista No Ninho... podem falar sem gaguejar</t>
  </si>
  <si>
    <t>Este Crápula aliado ao chefe dos bandidos,ou seja o lula com letra minúscula crápula, chefe dos aliados aos comunistas, PISOL, PCDOB, e todos os petralhhas tem que ser expulso do Brasil urgentemente para Cuba sem direito a retorno.</t>
  </si>
  <si>
    <t>hehe , isso mostra quem ele é ! o cara não consegue criticar essa bizarrice contra o lula ! olha o nível do candidato a prefeitura de são Paulo. Estamos ferrados , a galerinha da lacração adora esse doido invasor de terra !</t>
  </si>
  <si>
    <t>RADICAL NÃO!!! BURRO MESMO</t>
  </si>
  <si>
    <t>"Polêmica". Polêmica é essa passada de pano PROMISCUA que vocês fazem para esse bandido. Safados!</t>
  </si>
  <si>
    <t>Fala crimin3osa do DESCONDENADO</t>
  </si>
  <si>
    <t>Cansei. Gastei muito verbo como larápio Pernona Non Grata esse aprendiz de Larápio nem vou perder meu tempo comentando. Mídia pprstituta. Logo o pix cai ns sua conta</t>
  </si>
  <si>
    <t>Safado...cultivador de miseráveis</t>
  </si>
  <si>
    <t>É que nem Lula; em campanha era liberal, defensor da família, das liberdades. Agora é amigo do Hamas. Essa esquerda é muito hipócrita e oportunista e enganadora.</t>
  </si>
  <si>
    <t>Vcs não tem noção o quanto esse cara é sujo .</t>
  </si>
  <si>
    <t>Nessa gente ninguém mais acredita. São uma desgraça</t>
  </si>
  <si>
    <t>ESSE IMBECIL QUE NUNCA TRABALHOU NA VIDA E AMIGO DA BANDIDAGEM Ñ TEM MEU VOTO</t>
  </si>
  <si>
    <t>Mas na hora de palpitar qual terra o mst deve invadir e roubar ele sabe bem né 🤡</t>
  </si>
  <si>
    <t>Boulos outro lixo da esquerda</t>
  </si>
  <si>
    <t>Raquel é de longe a PIOR, A MAIS ASQUEROSA DA CNN. da nojo só de ouvir a voz dela.....tanto dela quanto do bandido 9 dedos</t>
  </si>
  <si>
    <t>Nunca devemos votar em bandido invasor de propriedades</t>
  </si>
  <si>
    <t>Cobrava aluguel de sem teto, um picareta de primeira esse sujeito!</t>
  </si>
  <si>
    <t>UM LIXO DESSE DEVERIA FICAR CALADO</t>
  </si>
  <si>
    <t>O presidente é um analfabeto ideológico e não conhece a história do holocausto, analfabeto porque, doentes ideológico, e pobres de espíritos, elegeu este elemento ante semita</t>
  </si>
  <si>
    <t>Cagada que esse rato ladrão fez.</t>
  </si>
  <si>
    <t>nao votem nos nazistas de esquerda</t>
  </si>
  <si>
    <t>Desocupado invasor do alheio</t>
  </si>
  <si>
    <t>Covarde!</t>
  </si>
  <si>
    <t>Pode por qualquer máscara neste hipócrita que não vai adiantar, nós conhecemos ele.</t>
  </si>
  <si>
    <t>Essr cara é super radical e n*jento!</t>
  </si>
  <si>
    <t>ESSE BOUL8S É XEROX DO LADRÃO. DEUS NIS LIVRE DESSE ASNO. AFFF</t>
  </si>
  <si>
    <t>PSOL BOULOS PT HAMAS TUDO FACISTAAA</t>
  </si>
  <si>
    <t>Cambada de demônios!</t>
  </si>
  <si>
    <t>Esse bolo fofo é enterado ate o pescoço, principalmente porque ele faz parte dos camarroes. Isso ja viram que esse babaca é a favor do rabomas.</t>
  </si>
  <si>
    <t>Descolar do que o LULA E ESSE ANIMAL DO BOULOS sao farinha do mesmo saco com agravante O invasor de prédios e do PSOL ULTRA EXTREMA ESQUERDA!😮</t>
  </si>
  <si>
    <t>O comunista caviar pensa igual.....</t>
  </si>
  <si>
    <t>So um burro insistiria em se meter nisso</t>
  </si>
  <si>
    <t>Boulos fecal 💩🐀🦨</t>
  </si>
  <si>
    <t>Boulos lixo</t>
  </si>
  <si>
    <t>Esses hipócritas idiotas esquerdista não ENGANAM mais ninguém não</t>
  </si>
  <si>
    <t>Nao voto em invasor de propriedades e terra. Pra mim o lugar do Boulos eh na cadeia.</t>
  </si>
  <si>
    <t>Esse é outro desgraçado que deveria tbm sumir do mapa</t>
  </si>
  <si>
    <t>TUDO BANDIDO ESSA ESQUERDA</t>
  </si>
  <si>
    <t>Boulos e um Cospley do Lula,que nasceu em berço de ouro :"!</t>
  </si>
  <si>
    <t>Nazista</t>
  </si>
  <si>
    <t>Boulos ainda consegue ser pior do que o LULADRÃO</t>
  </si>
  <si>
    <t>Quem .não conhece o badido invasor de propriedados Boulos, que o compre.</t>
  </si>
  <si>
    <t>Tem que ser muito vagabundo pra votar nesse sujeito aí.</t>
  </si>
  <si>
    <t>Típico de gentinha</t>
  </si>
  <si>
    <t>A ESQUERDA É A DESGRAÇA DAS DESGRAÇAS</t>
  </si>
  <si>
    <t>Bolo de 💩🐴</t>
  </si>
  <si>
    <t>Boulos mais Sujo que o LulaLadrão.</t>
  </si>
  <si>
    <t>Outro monte de 💩👆👆</t>
  </si>
  <si>
    <t>Não é novidade pra ninguém que Boulos é outro antissemita apoiador do Hamas</t>
  </si>
  <si>
    <t>Só +1 frouxo 🤣 esse boulos 🤣</t>
  </si>
  <si>
    <t>BOULOS O GREVISTA E INVASOR</t>
  </si>
  <si>
    <t>Só se for retardado vota no bolo podre</t>
  </si>
  <si>
    <t>Se todo esquerdista fosse como Aldo,até daria para conviver com essa raça ..</t>
  </si>
  <si>
    <t>Não confiem neste cidadão, criticam e criticam, mas estão sempre juntos, amiguinhos, teatro a esquerda sabe fazer, ainda não acordaram?, então quebrem a cara, os caras são alunos do regime de ontem e de hoje, mentem pra dedel. 👎🏼</t>
  </si>
  <si>
    <t>So se for eleito como o molusco foi e não duvido</t>
  </si>
  <si>
    <t>Que piada você falar que Boulos ganha prefeitura. Um invasor de moradias</t>
  </si>
  <si>
    <t>Boulos é a personificação da falsidade esquerdista! Deus nos livre do Comunismo! Esse tipo de governo não deu certo em lugar nenhum do mundo! Só traz pobreza e engana o povo!</t>
  </si>
  <si>
    <t>O Comunismo e Terrorismo é uma verdadeira piada no nosso País Democrático brasileiro.</t>
  </si>
  <si>
    <t>Boulos so ser prefeito da Cracrolandia ou MST.</t>
  </si>
  <si>
    <t>Boulos tem que ir pra Cadeia faz o que faz e não da em nada so otarios ainda vota nele.</t>
  </si>
  <si>
    <t>AVANTE! CONTINUEM PRA SALVAR O BRASIL DO COMUNISMO E DA CORRUPÇÃO LULADRÃO!!!</t>
  </si>
  <si>
    <t>Paulista e Paulistanos salvem o estado e capital da esquerdalha.</t>
  </si>
  <si>
    <t>Deus nos livre desses dois câncer esse petista Ricardo tá muito enganado esses aí que ele defende não vai sair nem na foto, todo paulista que trabalha não gosta desse vagabundo preguiçoso que só pensa em surrupiar o que é dos outros.</t>
  </si>
  <si>
    <t>Esse Boulos é um mentiroso, o povo de SP já acordou….</t>
  </si>
  <si>
    <t>rica mello É UM ACÉFALO, COMEDOR DE MORTADELA , ESTUPIDO, FEZ O ÉLE É UM BESTA QUE APÓIA bolos e lularápio mentiroso SÃO OS MAIORES CANALHAS E LADRÕES DO BRASIL, VEJAM COMO O BRASIL ESTA MAL LULA JÁ GOSTOU 240 BILHÕES O QUE ESPERAR DE PT PESSOAL E OUTROS COMUNAS DO K@ - RAIO</t>
  </si>
  <si>
    <t>QUEM VOTA Em bouos é mentiroso , comunista, grevista, nunca trabalhou vive as custas do pai é estupido e burro o cara e um dos políticos mais tranqueira do BRASIL vou votar no KIM PORQUE FALA A VERDADE E CORAJOSO E NÃO É COMUNISTA</t>
  </si>
  <si>
    <t>Este prefeitinho comunista fica o tempo tido segurando no braço do Tarcísio antes nem se quer conhecia o Tarcísio cuidado Tarcísio</t>
  </si>
  <si>
    <t>Deus nos livre de mais criminosos esquerdistas governando no Brasil.</t>
  </si>
  <si>
    <t>Tira esse esquerdista daí! Pelo amor de Deus</t>
  </si>
  <si>
    <t>Eu não acredito que o nobre povo paulistano , bastante inteligente vote no Boulos. Esse cara é um verme.</t>
  </si>
  <si>
    <t>Acredito que o Boulos não leva ! Invasor de prédios públicos. Nunca!!!</t>
  </si>
  <si>
    <t>PODÍAMOS ACABAR COM A MAIOR CIDADE DE SÃO PAULO, ELEGENDO O INVASOR BOLOS!! Paulistano, enfiando o pé na jaca já!</t>
  </si>
  <si>
    <t>Depois do Lula, o pior político do Brasil é Boulos.</t>
  </si>
  <si>
    <t>Bollos é um corrupto histórico, um vassalo.</t>
  </si>
  <si>
    <t>Esse bolos é um canalhas</t>
  </si>
  <si>
    <t>ESSE É ESQUERDISTA</t>
  </si>
  <si>
    <t>Bollos e uma besta quadrada so ganha em sao paulo so se roubar igual o luladrao</t>
  </si>
  <si>
    <t>BOULOS NÃO É REVOLUCIONÁRIO, MAS UM BADERNEIRO, COMPLETAMENTE NOCIVO AO POVO BRASILEIRO HONESTO, TRABALHADOR E CRISTÃO.</t>
  </si>
  <si>
    <t>Votar em invasor de imóvel dos outros é o fim mesmo. São Paulo vai virar lugar de guerra civil, assalto e drogas.</t>
  </si>
  <si>
    <t>Boulos é uma farsa</t>
  </si>
  <si>
    <t>Sp ta cheio de esquerdistas boulo so leva se o povo n votar. Anular ou e branco.</t>
  </si>
  <si>
    <t>Ricardo nunes é melancia</t>
  </si>
  <si>
    <t>Só faltava o povo votar num candidato que apoia invasões de todos os tipos</t>
  </si>
  <si>
    <t>Em São Paulo, invasor de terras não tem vez.</t>
  </si>
  <si>
    <t>Engana cidadão esse crocodita não ganha a prefeitura de São Paulo !</t>
  </si>
  <si>
    <t>Cristiano Vilela tem razão , é impossível os cidadãos de São Paulo elegerem um comunista que apoia invasões de propriedades e os assassinos do Hamas</t>
  </si>
  <si>
    <t>O Boulos é um fracasso ninguém merece esse invasor de propriedades</t>
  </si>
  <si>
    <t>O Boulos de 💩💩💩 é uma 💩💩💩 😅😅😅😅</t>
  </si>
  <si>
    <t>Só loucos e sem carater p spoiar esse Boulos invasor.</t>
  </si>
  <si>
    <t>@ GUILHERME BOULOS DE ESTRUMES UM LADRÃO INVASOR DE PROPRIEDADES ALHEIAS CALOTEIRO DE GASOLINAS E UM COMENTÁRISTA SAFADO APOIANDO ... DE QUANTO FOI O SUBORNO SAFADO ???</t>
  </si>
  <si>
    <t>@ VOCÊ É UM COMENTÁRISTA ESTRUME ... APOIADOR DE LADRÕES COMUNISTAS</t>
  </si>
  <si>
    <t>Esse Boulos, Deus me Livre ganhar prefeitura de São Paulo. Ele apoiador de invasores de terra , de prédios. .... Ricardo Salles é outro nível ...</t>
  </si>
  <si>
    <t>Quem irá apoiar vândalo invasor de propriedade alheia?</t>
  </si>
  <si>
    <t>Sem chances desse comunista, invasor de propriedade alheia ganhar em São Paulo</t>
  </si>
  <si>
    <t>Eles vã é tomar no rabao deles.</t>
  </si>
  <si>
    <t>Esse prefeito de São Paulo é comunista inrrustido</t>
  </si>
  <si>
    <t>Tá repreendido Boulos no governo. Deus é Pai. Boulos, demônio.</t>
  </si>
  <si>
    <t>Esse petista está estragando o linha de frente ..</t>
  </si>
  <si>
    <t>A periferia sim. Infelizmente .vai votar nesse vagabundo ..pq. A periferia está tomada eguinorantes analfabetos e onde atua fortemente o crime organizado .e é o braço forte do Boulos ..</t>
  </si>
  <si>
    <t>A CAMPANHA É: BOULOS NÃO 🚫, BOULOS JAMAIS. O cara é uma carniça, moleque, baderneiro, extremista e anarquistas.</t>
  </si>
  <si>
    <t>Com têm gente que apoia um vagabundo igual esse Guilherme bolo</t>
  </si>
  <si>
    <t>Começou a narrativa para MANIPULAR OS VOTOS DA MASSAAAAA. Onde está o adjetivo de EXTREMA ESQUERDA PARA ESSE BOULOS. Começou a mídia com suas narrativas para MANIPULAR, MANIPULAR, MANIPULAR as intenções de votos.</t>
  </si>
  <si>
    <t>Esse Rica está em qual planeta? KKKK Santo DEUS que pessoa MAIS LOUCAAAAAAAAA Um completo lunático!</t>
  </si>
  <si>
    <t>Só se o povo paulistano não tiver caráter ! Apoiar invasor ? Quem Boulos pensa que engana ?</t>
  </si>
  <si>
    <t>O trabalhador RURAL que levanta as 3HS DA MADRUGA, chega os meninos do BOULOS-MST, MATAM por picanha! Os de LULA MATAM por cervejinha! Midias aliadas a MYND,CHOQUEI, embolsam MILHÕES, perseguem JÉSSICA, indefesa até a MORTE!</t>
  </si>
  <si>
    <t>Boulos é bandido</t>
  </si>
  <si>
    <t>Quem apoia Boulos é só vagabundos</t>
  </si>
  <si>
    <t>Quem vai apoiar um invasor de propriedade privada? só vagabundos.</t>
  </si>
  <si>
    <t>Esse boulos é um bandido</t>
  </si>
  <si>
    <t>Quem é esse babaca, falando m*</t>
  </si>
  <si>
    <t>não estou desmerecendo o carro, mais esse inseto até na aparência de chegar em um carro popular ainda tem pessoas com pensa que ele é simples assim esse nojento</t>
  </si>
  <si>
    <t>Estes esquerdopatas estão muito confiantes. Só se as unas der o resultado. Tem que ser voto EDITÁVEL...</t>
  </si>
  <si>
    <t>Um extremista , um comuna safado invasor de propriedade privada , alinhado com tudo que não presta , só sendo um lunático desneuronizado pela fumaçinha do capeta 🙉🙉🙉.</t>
  </si>
  <si>
    <t>Podem chorar à vontade,Nunes será reeleito com tranquilidade,o paulistano não vai querer votar em um candidato que apoia invasões de terras.</t>
  </si>
  <si>
    <t>Paulistas não entregue são paulo nas mãos desse invasor de propriedades.</t>
  </si>
  <si>
    <t>Ainda tem jornalista que dá crédito as baixarias desse insignificante Boulos.</t>
  </si>
  <si>
    <t>Boulos é mesmo “dissimilado.</t>
  </si>
  <si>
    <t>Boulos. Vc é insuportável Vc tem cara voz e gestos de bandido Vc é uma vergonha. Pare de vomitar</t>
  </si>
  <si>
    <t>Boulos vc é um homem sem noção e não tem futuro pra cidade de são Paulo</t>
  </si>
  <si>
    <t>Se gritar pega ladrão não fica um meu irmão 😂😂. Só ladrão nesse evento do Boulos😢</t>
  </si>
  <si>
    <t>Grande bosta este Boulos</t>
  </si>
  <si>
    <t>SE O POVO DE SP ELEGER ESSE boulos RIDÍCULO, MEDÍOCRE E PODRE, SERÁ A MAIOR DECEPÇÃO DESSE PLEITO DE PREFEITURA.... É INACEITÁVEL ESSE MICRO ORGANISMO FECAL, SER O "ALCAÍDE" DA CAPITAL PAULISTA... VOTEM COM SABEDORIA, PELO AMOR DE DEUS!!!!! 🇧🇷🇧🇷🇧🇷🇧🇷🇧🇷2️⃣2️⃣🇧🇷🇧🇷🇧🇷🇧🇷</t>
  </si>
  <si>
    <t>Maginal</t>
  </si>
  <si>
    <t>Esse Boulos só sabe denegrir as pessoas. Se acha o máximo</t>
  </si>
  <si>
    <t>Dá até vergonha de ouvir esse Boulos.........é essa emissora sem nenhuma credibilidade !!!!¡</t>
  </si>
  <si>
    <t>Boulos o apoiador de invasões de terrenos dos outros e terras prédios depredações fora Boulos !!!</t>
  </si>
  <si>
    <t>Esse boulos é uma vergonha</t>
  </si>
  <si>
    <t>O Boulos é o capacho do lula um invasor de propiedade alheia</t>
  </si>
  <si>
    <t>Nossa que cara ridículo esse boulos.</t>
  </si>
  <si>
    <t>Ricardo Nunes caiu de paraqueda na prefeitura de SP são todos conivente com bosonaro ele foi apoiar o golpes</t>
  </si>
  <si>
    <t>Esse sujeito,não tem vergonha mesmo, fora esquerdalhas para sempre.</t>
  </si>
  <si>
    <t>Errado o Boulos não está não! Esse Nunes não fez nada, ganhou a prefeitura do finado q tbm era outro encostado e agora querem mais 4 anos de mamata, vai chupar cana c a noivinha do Aristides em breve na papuda vai tchutchuca😅😅😅</t>
  </si>
  <si>
    <t>Boulos maconheiro</t>
  </si>
  <si>
    <t>Fora boulos muquirana</t>
  </si>
  <si>
    <t>Votar em invasores de propriedades será um horror.</t>
  </si>
  <si>
    <t>Esse tal de boulos quem vota nesse cara é mais doido de quer ele. E um político alienado ao comunista.</t>
  </si>
  <si>
    <t>Boulos é o chorume do lixo da esquerda brasileira</t>
  </si>
  <si>
    <t>Não se rebaixe à esse lix# Nunes. Esse boulos não passa de um playboy deslumbrado</t>
  </si>
  <si>
    <t>Boulos imbecil completo</t>
  </si>
  <si>
    <t>Boulos o Playboy invasador .</t>
  </si>
  <si>
    <t>Se ele disse isso, so significa que, ele e tchutchuca do lules, porque oque a esquerda acusa o outro, e exatamente oque eles cometem.</t>
  </si>
  <si>
    <t>Boulos +MST + PT = destruição</t>
  </si>
  <si>
    <t>Candidato fraco e desrespeitoso para com seus oponentes políticos. Respeite para ser respeitado, deputado de um mandato</t>
  </si>
  <si>
    <t>Boulos? quem é esse cara? Ele vai afundar São Paulo, não vote nesse esquerdopata não. Deus livre São Paulo desse cara.</t>
  </si>
  <si>
    <t>Onde já se viu, um invasor de casas poder concorrer a uma prefeitura importante como a de SP. Isso é um crime!</t>
  </si>
  <si>
    <t>Ele esta falando isso NUNES e porque o povo de SAO PAulo acordou e nao vao votar em um que e a favor do PCC .veja so quem esta falando de NUNES Bollos o boneco sentrilofo de Lula .</t>
  </si>
  <si>
    <t>Nunes thuthuca do Bolsonaro e o Boulos é thuthuca do HAMAS 😅😅😅</t>
  </si>
  <si>
    <t>Sério???? Boulos o bandido super conhecido como pilantra em todo Brasil fez isto??? coitada de Sao Paulo se nao acordar!!!</t>
  </si>
  <si>
    <t>Guilherme 🤮🤮🤮🤮🤮🤮🤮nojo</t>
  </si>
  <si>
    <t>São Paulo, Não Tem PREFEITO NUNES FRACO Ok</t>
  </si>
  <si>
    <t>É melhor do que ser tchutchuca de bandidos. Dá um nojo desse verme.</t>
  </si>
  <si>
    <t>Nunes golpista e antidemocratico, puxa saco de golpista criminoso</t>
  </si>
  <si>
    <t>PIOR PREFEITO DE SP É RICARDO NUNES A CIDADE ESTÁ SUJA, FEIA E COM MILHARES DE MORADORES DE RUA!! FORA NUNES LAZARENTO!!!"</t>
  </si>
  <si>
    <t>boulos é nojento,quem apoiar isso!!!! Aceita mentiras, falsidade.</t>
  </si>
  <si>
    <t>Esse Boulos só passa vergonha</t>
  </si>
  <si>
    <t>COMO BOULOS ESTÁ PERDENDO ÍNDICE DE INTENÇÕES DE VOTOS NAS PESQUISAS! O ESQUERDISTA ESTÁ ATACANDO NUNES!</t>
  </si>
  <si>
    <t>O que esperar do tipo Boulos Esses tipos de baixaria mesmo Esquerda e isso Baixaria</t>
  </si>
  <si>
    <t>Será q o povo brasileiro vai botar em um corrupto que gosta de invasões das propriedades dos outros esquerdista apoiador de torturadores</t>
  </si>
  <si>
    <t>bolsos ivazo de propriedade a Leia apoiado de terrorista genocida eu minha família e Amigos vamos todos Nunis</t>
  </si>
  <si>
    <t>Boulos é terrorista,que invade propriedades</t>
  </si>
  <si>
    <t>Esse Boulos é um esgoto a céu aberto,nojo desse invasor de casas e apoiador de terroristas.</t>
  </si>
  <si>
    <t>Esse bollos e uma vergonha nacional</t>
  </si>
  <si>
    <t>São Paulo, vai eleger um invasor de casas</t>
  </si>
  <si>
    <t>Boulos só serve pra isso, nada mais! Nem pra administrar um banheiro publico! Nunca fez nada pelo paus, só se encosta em quem da maus! Nunca trabalhou na vida e não sabe nem qto custa uma cx de leite</t>
  </si>
  <si>
    <t>Boulis invasor safado, sem vergonha sao paulo nao merece este ser do mal</t>
  </si>
  <si>
    <t>OQUE ESPERAR DE UM ENVASOR DE TERRAS ALHEIA ..A ESQUERDA TEM É MEDO DE BOLSONARO 🇧🇷🇧🇷🇧🇷🇧🇷🇧🇷</t>
  </si>
  <si>
    <t>Essa desgrsça é o sucessor do Luladrao, o Brasil nunca vai livrar desses cancer</t>
  </si>
  <si>
    <t>Falou boca de bosta boulos.</t>
  </si>
  <si>
    <t>Boulos é um vagabundo flp</t>
  </si>
  <si>
    <t>Esse boulos come merda So pode</t>
  </si>
  <si>
    <t>Manezão fala groselia, grita mas vive de renda , explorador de pobres, medico que nunca fez plantão , o dinheiro era maior que o trabalho oferece</t>
  </si>
  <si>
    <t>Esse Boulos é um lixo. Povo de São Paulo não vote neste invasor de terra.</t>
  </si>
  <si>
    <t>E tu é PODREEEEE....🤢🤮</t>
  </si>
  <si>
    <t>Vc não terá voto da nossa família, corruptos</t>
  </si>
  <si>
    <t>Sai dai seu invasor de terras 😂😂</t>
  </si>
  <si>
    <t>Esse invasor de terra deveria estar preso</t>
  </si>
  <si>
    <t>ESSE BOULOS E UM ASQUEROSO😮😮😮😮😮</t>
  </si>
  <si>
    <t>O cara se acha no direito de chamar o outro de thuthuca , mas se o cara chamar de viadinho do psol , vai querer processar .Que candidato Zé ruela, ainda tem gente que vota nesse pangaré .</t>
  </si>
  <si>
    <t>Golpista golpista ? Ele está falando a respeito de quem ? Ele mesmo e.</t>
  </si>
  <si>
    <t>😅esse cara um bosta mesmo vai trabalhar infeliz</t>
  </si>
  <si>
    <t>Depois de ontem... 25/02, nós da direita de bem não precisamos falar mais nada!!! Que se exploda os PTralhas!!!</t>
  </si>
  <si>
    <t>Povo de São Paulo pelo amor de Deus não vota nesse lixo isso é pior que esse câncer do P T de Lula é so corrupção esse Bollos invazor de terra é um lixo.fora quadrilha.</t>
  </si>
  <si>
    <t>AVE MARIA!! LIVRE SÃO PAULO E POR CONSEQUÊNCIA LIVRE O BRASIL DESSE SER DEPLORÁVEL!!🤢🤮</t>
  </si>
  <si>
    <t>Isso é um demônio disfarçado de ser humano. É o novo demônio chamado Lula</t>
  </si>
  <si>
    <t>Imagina esse inútil como perfeito de SP? É catástrofe na certa.</t>
  </si>
  <si>
    <t>Tô com Nunes o resto é o resto</t>
  </si>
  <si>
    <t>Militante invasor de terra alheia</t>
  </si>
  <si>
    <t>Alguém avise ao imprestavel Guilherme Toulos que é melhor ser tchutchuca do Bolsonaro do que viver pendurado na bolsa escrotal do pinguço oficial do Planalto .</t>
  </si>
  <si>
    <t>O que esse cara fez de bom além de achacar aluguel de coitados....</t>
  </si>
  <si>
    <t>Melhor do que ser vagabundo, invasor e andar de mãos dadas com LADRÃO!!!! Verme, simples assim.</t>
  </si>
  <si>
    <t>quem ainda da ouvidos a esse lixo comunista?</t>
  </si>
  <si>
    <t>presença de prefeito afirma mesmo que ele é um golpista</t>
  </si>
  <si>
    <t>Nossa! Que rasteiro! Que faltadeclasse. Não nega a origem.</t>
  </si>
  <si>
    <t>Invasor de propriedade</t>
  </si>
  <si>
    <t>TIVESSE UMA POLÍCIA FEDERAL QUE PRESTE EM SÃO PAULO ESSE MARGINAL JÁ ESTARIA MOFANDO NA CADEIA.</t>
  </si>
  <si>
    <t>Discurso de um perdedor. Reconhecido como invasor de propriedade alheia.</t>
  </si>
  <si>
    <t>Boulos. N passado você cagou n entrada na saída ficou o mau cheiro p trás agora o povo vai lembrar sempre o quanto você n tem credibilidade</t>
  </si>
  <si>
    <t>Boulos 🤮🤮🤮</t>
  </si>
  <si>
    <t>Esse boulus é uma vergonha, esse caboco so tem é gogó, nao tem serventinha nenhuma.</t>
  </si>
  <si>
    <t>Lixão da política</t>
  </si>
  <si>
    <t>😏 este Nunes se acha, esquece que é um estepe de um prefeito.</t>
  </si>
  <si>
    <t>Boulous terrorista</t>
  </si>
  <si>
    <t>Vc e uma vergonha.</t>
  </si>
  <si>
    <t>Lixo é assim msm, é só isso que sabem dizer</t>
  </si>
  <si>
    <t>Discurso de um já derrotado .</t>
  </si>
  <si>
    <t>A "ESQUERDALHADA" REUNIDA!!!QUE COISA HORROROSA👿!!! 😂😂😂😂😂😂😂😂😂😂😂😂😂</t>
  </si>
  <si>
    <t>Nunes participou de ato pacifico e democrático!!!! Já Boulos participa de desfile da vai vai fazendo apologia ao crime organizado e contra a polícia!!!! Eis a diferença!!!! Esse Boulos é pior que 💩 do cavalo do bandido !!!</t>
  </si>
  <si>
    <t>E o tchutchuca do Lula, invasor de propriedades que cobra aluguel do que invadiu quem é????</t>
  </si>
  <si>
    <t>Toda esquerda nervosa, esse é Bolsonaro enlouquece os golpistas do 8 de Janeiro, coitado do invasor de terras alheias Boulos.😅😅😅😅😅</t>
  </si>
  <si>
    <t>Zóio de petisco e suas asneiras esquerdianas</t>
  </si>
  <si>
    <t>Boulos vagabundo que nunca trabalhou na vida</t>
  </si>
  <si>
    <t>AVISA PARA BOULOS QUE É MELHOR SER TCHUCHUCA DE BOLSONARO A SER PINICO DE BANDIDO 😂😂😂😂😂😂</t>
  </si>
  <si>
    <t>E Boulos se comporta com os corruptos é umae vetgonha ainda esse invasor fe terras alheia quer ser Prefeito de são Paulo</t>
  </si>
  <si>
    <t>O baixo nível do boulos é triste. E a Martha mostra quanto baixo uma pessoa pode chegar!</t>
  </si>
  <si>
    <t>Cala a sua boca seu presepeiro .</t>
  </si>
  <si>
    <t>Ridículo.fora</t>
  </si>
  <si>
    <t>Vergonha e o senhor Bojlos e Lula</t>
  </si>
  <si>
    <t>PARABÉNS AO PREFEITO NUNES NOSSO ORGULHO E ACEITE BOULOS VOCÊ JÁ ERA E NÃO QUEREMOS PT</t>
  </si>
  <si>
    <t>E bolo como thuca do Lula</t>
  </si>
  <si>
    <t>Invasor de propriedade... Isso que é ridículo se toca ... Esquerdista de 💩</t>
  </si>
  <si>
    <t>Boulos é aquele que admitiu corrupção de lula , e depois esta junto dele! Boulos vc é digno de pena!</t>
  </si>
  <si>
    <t>Eu voto no diabo, mas não voto no Boulos</t>
  </si>
  <si>
    <t>Esse bolo e um lixo podre</t>
  </si>
  <si>
    <t>Guilherme BOULOS não vale o 🎂🍰 que come,ja falou da roubalheira do PT e está com Lula em pauco,sera que ele é tchutchuca do Lula? Lula ladrão seu lugar é na prisão...</t>
  </si>
  <si>
    <t>Esse bolo podre vai si lasca issi e um lixo</t>
  </si>
  <si>
    <t>Vergonha é invadir terras dos bolos você bolos não tem capacidade de lota um banhei 1x1 isso é inveja dale capitão</t>
  </si>
  <si>
    <t>Invasor de terras, propriedade particular, vc é uma vergonha Boulos, mentiroso, manipulador de pessoas pobres e humildes</t>
  </si>
  <si>
    <t>Boulos lambe cu do ladrao</t>
  </si>
  <si>
    <t>Boulos consegue emendar uma calúnia, numa mentira, finamente arrematada com algum disparate vergonhoso. E pensar que ainda haja pessoas que votem nele.</t>
  </si>
  <si>
    <t>Boulos e um hipócrita esquerdista.</t>
  </si>
  <si>
    <t>Boulos de cocô</t>
  </si>
  <si>
    <t>ladrão de propriedades esse bolos</t>
  </si>
  <si>
    <t>Um bolo de merda esse cara💩💩💩</t>
  </si>
  <si>
    <t>Esse ser está feito o molusco, é vaiado por onde anda.Meu voto vai ser do Ricardo Nunes só pelo fato de estar junto nessa manifestação</t>
  </si>
  <si>
    <t>Boulos criminoso invasor de propriedades e traficante.</t>
  </si>
  <si>
    <t>Lixo fa pior espécie,esse Bolo</t>
  </si>
  <si>
    <t>Bolos é um Grande DEMAGOGO COVARDE</t>
  </si>
  <si>
    <t>Vai invadir as edificação abandonadas e para de encher o saco</t>
  </si>
  <si>
    <t>Boulos comunista safado</t>
  </si>
  <si>
    <t>BOUBOS!!! ESSE CARA SÓ FAZ DISCURSO PARA IDIOTAS...</t>
  </si>
  <si>
    <t>E VC baba ovo do HAMÁS, seu crap@#$%😢😢😢😢</t>
  </si>
  <si>
    <t>Ei tchutchuca de l@drao!</t>
  </si>
  <si>
    <t>DESDE QUANDO ESSE TERRORISTA INVASOR DE PROPRIEDADE PRIVADA TEM QUALQUER MORAL PARA ACUSAR ALGUÉM??? SE ESSE PAÍS TIVESSE DECÊNCIA, ESSE TRASTE COMUNISTA ESTARIA NA CADEIA HÁ MUITOS ANOS!!! INVADIR PROPRIEDADE ALHEIA É CRIME!!! E AINDA HÁ UNS BESTAS QUE DÃO VOZ A ESTE CRIMINOSO!!!</t>
  </si>
  <si>
    <t>Boulos golpista são vocês petista Narrativa Boulos golpista não cola mais.</t>
  </si>
  <si>
    <t>Boulos invasor e destruidor de propriedades e patrimônio. Anos atrás vem quebradeira na Paulista. Apoia o comunismo e o hamas</t>
  </si>
  <si>
    <t>Boulos Fecal</t>
  </si>
  <si>
    <t>Quem Esse Invasor de Propriedade Pensa Que é?Imbecil 😂😂😂</t>
  </si>
  <si>
    <t>E esse é Tchutchuca de LADRÃO ANTISSEMITA</t>
  </si>
  <si>
    <t>Boulos, invasor de propriedade alheia, comunista... Não tem direito de criticar ninguém. Te enxerga, Socialista de iPhone!</t>
  </si>
  <si>
    <t>Fecha essa matraca cabra falso. Tá cheio de vídeos na internet de vc falando da corrupção do PT, chamando Lula de corrupto e tudo mais, agora fica aí dando uma de Tchutchuca do ladrão de nove dedos.😡</t>
  </si>
  <si>
    <t>Saber que tem vagabundos que votam nesses marginais.</t>
  </si>
  <si>
    <t>Como tem gente q vota nestas m..</t>
  </si>
  <si>
    <t>Se esse Boulos ganhar aí em São Paulo o paulistano vai sofrer demais viu esse cara é um grande merda</t>
  </si>
  <si>
    <t>Só louco vota nesse maluco invasor de propriedades privadas! Vai instaurar o caos na cidade de São Paulo! 🤦‍♀️😡</t>
  </si>
  <si>
    <t>😂😂o invasor de casas kkkkkkkkk quem é burro de votar nisso?</t>
  </si>
  <si>
    <t>Povo brasileiro tem memória curta e vai votar num cara que invadi propriedades 😅😅😅 se é louco paulistanos vcs tenham vergonha na cara !</t>
  </si>
  <si>
    <t>Se essa desgraça for eleito, ele vai fechar muitas igrejas</t>
  </si>
  <si>
    <t>Lembra quanto bcs sofrerao com o calça apertada esse bolo e o invasor de casas mercados cuida povo brasileiro cuida vigia nao vote sesse destruidor nao</t>
  </si>
  <si>
    <t>Que desgraça é essa, será que o povo de São Paulo é besta.</t>
  </si>
  <si>
    <t>CUIDADO COM ESSE SEM TERRA</t>
  </si>
  <si>
    <t>O integrante do hamas, invasor de propriedade e a martaxa. colocou o amante argentino para prestar serviço para prefeiturea de sp. Enfeitou a cabeça do dudu masi que arvore de natal. A rena do pt</t>
  </si>
  <si>
    <t>Esse vei nojente que chamou nkilas dr chupetibha nao dale nada,foi ele que didparou fak News contra Bolsonaro em 2018</t>
  </si>
  <si>
    <t>Que vergonha isso , boulos ser cotado já se torna uma vergonha .</t>
  </si>
  <si>
    <t>Nao confio nesse Ricardo Nunes, quem voltar nele, vai trazer a Marta de novo. Na surdina.</t>
  </si>
  <si>
    <t>AVHA QUE O POVO EMBURRECEU ???????</t>
  </si>
  <si>
    <t>Ricardo Nunes um dos piores prefeitos que tivemos em sp</t>
  </si>
  <si>
    <t>MARTA E TÃO LEGAL NUNES VOTE NO CANDIDATO DELA , NAO VOTE EM VOCE . A CARA DESSE NUNES NAO DEMONSTRA CONFIANÇA .</t>
  </si>
  <si>
    <t>Pior prefeito de SP</t>
  </si>
  <si>
    <t>São Paulo esta vivendo um inferno</t>
  </si>
  <si>
    <t>Pior prefeito Nunes</t>
  </si>
  <si>
    <t>Ta f.sao paulo cm boulos</t>
  </si>
  <si>
    <t>Q mistureba braba! Bahhh!! Veremos o resultado!</t>
  </si>
  <si>
    <t>Que tragédia para os paulistanos 😂😅😊</t>
  </si>
  <si>
    <t>Se o paulistano votar no Boulos para prefeito eles vão se arrepender mais a frente que colocaram um bandido comunista e invasor de prédios e terras alheias ,tiram por exemplo quem votou no Lula é um verdadeiro espelho ,a esquerda quer roubar tudo ,</t>
  </si>
  <si>
    <t>Os Paulista que se cuida quem gosta de greve e baderna invasões aí está um candidato bolos pense bem o que que vocês vai fazer vamos abrir um caminho muito perigoso se vocês votarem no bolos 🤮🤮</t>
  </si>
  <si>
    <t>"Perdeu" seu Múmia, baba ovo de Bolsonaro171. Ricardo Nunes é um TRAIDOR. pois é do MDB um Partido que tem vários Ministérios e cargos em todos os escalões do Governo Federal e mesmo assim este Traíra deste Prefeito, foi se abrigar nos braços do Golpista e Fascista Jair Bolsonaro. Ricardo Nunes, deveria ser expulso do do MDB.</t>
  </si>
  <si>
    <t>Besta é se vocês não elegerem o Kim. Mas como brasileiro gosta de eleger lixo, no mínimo, vai dar Boulos.</t>
  </si>
  <si>
    <t>Cruzes... 🤮🤮</t>
  </si>
  <si>
    <t>ESTATAL DO DESGOV FED. 😂🤣😂🤣😂🤣 ESSE INSIGNIFICANTE PREFEITO CABEÇA DE GRÃO DE BICO É UM IDIÓTA. ACREDITAR EM PETISTA ? É CRER EM SACI PERERÊ. UM MAL P SP. CHUPA QUADRÚPEDE</t>
  </si>
  <si>
    <t>Nunes muito fraco vai perder a eleição</t>
  </si>
  <si>
    <t>Eu gosto da Marta, mas Boulos não dá. Vou de Kim ou Tabata.</t>
  </si>
  <si>
    <t>É impressionante como a cada dia que passa mais pessoas falam desse imbecil do boulos, isso diz muito sobre o quão idiotas as pessoas estão ficando, esse imbecil ganhou fama fazendo protestos violentos e atrapalhando a vida de todos, não importa oq vc pensa, se vc gosta do boulos vc é burro ou mal carater</t>
  </si>
  <si>
    <t>Esperar logica de uma pessoa assim fica difícil. Lembrando: ele faz parte do movimento que deveria lutar por, pessoas... Sem... Teto. Dados zero, lógica zero, lembro dele falando de juros e tomando uma aula do Demetrio Magnoli. Nao da, essa galera nao consegue ter logica economica nenhuma. Da tristeza</t>
  </si>
  <si>
    <t>Tenho vários colegas da FAU USP que foram trabalhar na prefeitura de São Paulo e em outras prefeituras, e eles votam no PT e no PSOL. Vamos direto ao ponto: gente que tem informação segura e ainda assim vota no PSOL é gente de mau caráter. Eles sabem que Boulos é um deles. Afinidade moral, por assim dizer. Tenho um colega que participa dessas reformulações de plano diretor. Uma das idéias agora é construir habitação popular sem vaga de garagem, para OBRIGAR o pobre a andar a pé, bicicleta ou pegar busão lotado, porque na cabeça desses pilantras o pobre NÃO DEVE TER DIREITO A TER UM CARRO. Resumindo: esse colega parasita contribui para a ELITIZACAO DO ESPAÇO PÚBLICO, uma vez que só ricos conseguirão ter carro, sobrando mais espaço nas ruas e vagas de estacionamento para os ricos. Aristrocratização do espaço público usando o discurso de defesa dos pobres. Marxismo, em suma.</t>
  </si>
  <si>
    <t>Essa última frase não faz sentido, se você fosse um dono de construtora teria 2 opções. Fazer menos prédios ganhando mais, pq não tem mais espaço pra construir e por causa disso a concorrência seria nula e você poderia cobrar mais caro. Ou ter mais lugares pra construir assim aumentando a concorrência e tendo que vender mais barato para ser competitivo? O Boulos está alimentando essa meia dúzia de construtora falando e fazendo isso, é burrice ou aquela boa e velha política que o estado sempre tende a ter, "ahhh faz eu ganhar dinheiro que na sua próxima eleição eu te ajudo" Políticos são parasitas!</t>
  </si>
  <si>
    <t>Discordo de ti nessa. Primeiramente, que fique claro que por mim o Boulos seria preso (na realidade processado: colocado no processador e transformado em adubo). Mas pinheiros NAO TEM ESCOAMENTO para o transito. Quem vive ali, vê o bairro aos poucos se transformando de um dos bairros mais charmosos de SP em uma selva de pedras. E se observar atentamente, vai ver que a grande maioria dos predios lá NAO SAO RESIDENCIAIS. A estrategia do Boulos aqui é boa E TEM QUE SER OBSERVADA com atençao. Ele pegou uma frustraçao local (só quem mora ou frequenta muito a regiao vai entender) e transformou em uma bandeira. Nao adianta atacar. Tem que ouvir e propor algo que queiram ouvir. O maior problema da nossa classe politica eh achar que o povo quer algo sem ouvir o que o povo realmente quer. A habitaçao da cidade de SP precisa ser decentralizado na minha humilde opinaio. Sao paulo nao tem infraestrutura pra crescer. Nao tem metro, nao tem trem, nao tem onibus... E convenhamos, quem mora em pinheiros dificilmente pega um desses meios de transporte. Nao eh simplesmente jogar novas moradias para a periferia, é dar incentivo fiscal para empresas e comercios serem construidos tb por lá. Desenvolver outra area E se, algum candidato, de qualquer partido, disser que vai simplesmente verticalizar a cidade para atender a demanda por moradia, já automaticamente perde meu voto.</t>
  </si>
  <si>
    <t>Ele pode realmente não conhecer, mas fala desse jeito pra causar comoção, a troco de fake news, pra manipular os fatos e tentar ganhar votos</t>
  </si>
  <si>
    <t>Concordo e cara elé um criminos de desclassificado</t>
  </si>
  <si>
    <t>Preparem-se, porque tudo indica que ele será o novo prefeito de SP. Uma tragédia anunciada está por vir.</t>
  </si>
  <si>
    <t>Não entendo como alguém olha a cara do Boulos e acha que ele é alguém confiável. Ele tem a maior cara de malandro.</t>
  </si>
  <si>
    <t>O pior de tudo é que esta burro mal intencionado um dia vai ser presidente desta Banânia. Sim, não se iludam, considerando o grau de desinformação dos brasileiros, um dia vão eleger esta criatura para destruir de vez o país</t>
  </si>
  <si>
    <t>Maurício Meirelles não consegue nem ser comediante, seria incapaz de ser perfeito</t>
  </si>
  <si>
    <t>Deprimente ver Boulos apoiado por tanta gente. Esse cara representa ideias terríveis. 😢</t>
  </si>
  <si>
    <t>dar moral a um video ao Boulos NOT man..... sai fora coisa ruim. Coisa ruim nao se comenta nao se fala e nao se faz video sobre.</t>
  </si>
  <si>
    <t>Ele vai acabar ganhando porque é um encantador de tolos.</t>
  </si>
  <si>
    <t>Quem votar no boulos ou é burro ou é mal caráter mesmo, não tem outras explicação 😅</t>
  </si>
  <si>
    <t>Deixar a prefeitura de São Paulo pra esse invasor de terra seria o FIM DA PICADA.</t>
  </si>
  <si>
    <t>Esse boulos é uma piada</t>
  </si>
  <si>
    <t>É um tema muito difícil porque quem vai voltar no o Guilherme boulos não vai atrás de informações, aliás 85% das pessoas que votaram no Lula não sabem e não querem saber sobre política simplesmente a ideia que ele é a favor dos pobres ... O futuro vai ser tenebroso</t>
  </si>
  <si>
    <t>Ele é retardado, que porra é essa de resto de cimento entupindo a cidade kkkkkkkkkkkkkkkkkkkkkkkkkkkkkkkkkkkkkkkkkkkkkkkkkkkkkkkkkkkkkkkkkkkkkkkkkkkk</t>
  </si>
  <si>
    <t>Esse sujeito é um Zé ruela, totalmente despreparado como todo comunista.</t>
  </si>
  <si>
    <t>Um t€®®0®|$t∆ invasor desses concorrer a prefeitura dessa cidade já mostra que o Brasil é um lugar falido.</t>
  </si>
  <si>
    <t>A melhor coisa que pode acontecer para a direita em 2024 é o Boulos virar prefeito de São Paulo. Ele vai fazer um administração mais desastrosa que a do Haddad! Aí o povo vai pra rua protestar e o FORA BOULOS rapidinho vira um FORA LULA!</t>
  </si>
  <si>
    <t>Bem capaz desse desqualificado do Boulos ser eleito.</t>
  </si>
  <si>
    <t>Se ser desqualificado fosse impedimento de alguma coisa, lule não seria o presidente deste chiqueiro.</t>
  </si>
  <si>
    <t>Detalhe: tem muitos urbanistas de esquerda que são a favor de verticalizar os eixos de transporte, são contra gentrificaçao, que é a cidade empurrar os pobres para as beiradas... O Boulos aparentemente só defende certas posições para manter o povo nas condições miseráveis, e assim votarem em PT e seus satélites.</t>
  </si>
  <si>
    <t>O Boulos é muito burro. Demais de burro. As respostas dele sobre as falas de seu chefe o Janjo sobre Israel/Hamas já mostraram isso...de novo.....de novo.....de novo..... .</t>
  </si>
  <si>
    <t>Se São Paulo eleger Boulos será lamentável...provavelmente será pior do que Haddad!</t>
  </si>
  <si>
    <t>boulos é um bosta mesmo</t>
  </si>
  <si>
    <t>É bizzarro o fato desse pedaço de estrume estar liderando as pesquisas.</t>
  </si>
  <si>
    <t>Louco e quem votar neste traste #fora boulos</t>
  </si>
  <si>
    <t>SE O PAULISTA VOTAR NO BOULOS, TÊM QUE SOFRER MESMO. PAULISTAS NÃO ACREDITO NÃO.</t>
  </si>
  <si>
    <t>Se Boulos ganhar o Brasil não tem mais honra.</t>
  </si>
  <si>
    <t>Se o são Paulo eleger o Boulos Simplesmente vai acabar com a maior cidade da América latina</t>
  </si>
  <si>
    <t>Espero que o povo de sampa tenha o mínimo de inteligência e não vote nesse sem noção.</t>
  </si>
  <si>
    <t>🚾 🚽 FORÇA ESCATOLÓGICA, DO BOLO-DE-FEZES.</t>
  </si>
  <si>
    <t>Vai ser a união da fome e da vontade de comer....boulos é o imitador do lulaladrão...que vai ser lascar nas mãos da traidora.</t>
  </si>
  <si>
    <t>,,,,,, É piada esse Boulos,,,, Não tem méritos algum,,,,,,,,, Foi ele pra uma função,,,,,,,,,,, Agora já vai desistir,,,,,,,,,,,,,,</t>
  </si>
  <si>
    <t>O que Boulos vai ganhar é OVADAS!!!! Paulistas unidos nas ovadas!!!! Toma ovadas Boulos!!!</t>
  </si>
  <si>
    <t>Esse cara é um porco</t>
  </si>
  <si>
    <t>Só um burro vota em boulos</t>
  </si>
  <si>
    <t>Ela tem memória mas o novededos vagabundo canalhas lixo político está completamente tomado pelo Alzheimer!!!</t>
  </si>
  <si>
    <t>Canalha!</t>
  </si>
  <si>
    <t>Mentiroso</t>
  </si>
  <si>
    <t>Voce e um bandido safado</t>
  </si>
  <si>
    <t>Sem vergonha, a Marta nem pensa. Pior o Boulos</t>
  </si>
  <si>
    <t>SP CUIDADO COM.ESTE NEFASTO E SUA QUADRILHA</t>
  </si>
  <si>
    <t>Povo de São Paulo mão vota no boulo ele chefe de cadrila</t>
  </si>
  <si>
    <t>Nem pro Hamas vir para o Brasil explodir esse verme</t>
  </si>
  <si>
    <t>Vocês estão preocupados como acabar com bolsonaristas e não melhorar a vida das pessoas em SP seus bandidos.</t>
  </si>
  <si>
    <t>UOL passando vergonha com esse entrevistado 😂😂😂😂</t>
  </si>
  <si>
    <t>Esse velho acha que o povo e idiota, povo de são Paulo elimine esse sujeito de cargos</t>
  </si>
  <si>
    <t>Lula não derrotou Bolsonaro em São Paulo, não é o comunistazinho do Noulos que irá.. 🇧🇷🇧🇷 Povo paulistano sabe votar e afirmo: Lula nunca vai derrotar Bolsonaro em São Paulo..</t>
  </si>
  <si>
    <t>Falso, mentiroso e sonso. A esquerda não produz mais nada. Só gente podre e oportunista e a direita vai pelo mesmo caminho com o Bolsonarismo! Estamos perdidos!!!</t>
  </si>
  <si>
    <t>Boulos ta pique lula msm, bins discursos e falas, mas na prática abre as pernas para burguesia.</t>
  </si>
  <si>
    <t>Oportunismo é uma m...! O cara no discurso é esquerda e se autoproclama defensor das causas do povo mas na prática apoia um governo neoliberal! Que nojo!!!</t>
  </si>
  <si>
    <t>1:22:36 boulos um vendido ficou quetinho quando veio o decreto e vc é deputado e não se movimentou para dar luz a esse absurdo. grande jones expos a falta de compromisso dessa esquerda</t>
  </si>
  <si>
    <t>Guilherme Boulos é intrinsecamente a personificação ontológica da burrice em forma de indivíduo</t>
  </si>
  <si>
    <t>O novo genro favorito da esquerda, alguém que antes falava que “ia taixar o meirrelles” agora é um capacho do mercado financeiro. VENDIDO!!!</t>
  </si>
  <si>
    <t>Nao tera meu voto tambem e maria vai com as outras pucha saco😊</t>
  </si>
  <si>
    <t>FORA BOULOS . APOIADOR DE INVASORES DE PROPIEDADES ALHEIS .GOIÂNIA GOIA</t>
  </si>
  <si>
    <t>Ricardo Nunes se vc não falar o lixo do Boulos ganha terreno, e vc politicamente vira zero, Pense muito, Pense bem. Vc é um milhão de vezes melhor do o estrume esquerdista</t>
  </si>
  <si>
    <t>BOULOS NÃO CONTA. É UM VAGABUNDO SEM ESCRÚPULOS.</t>
  </si>
  <si>
    <t>O boulos tem um pedaço de mortadela no lugar da massa encefálica só fala mer,,a a esquerda tá destruída e as grandes mídias compradas usando o bom bril</t>
  </si>
  <si>
    <t>Excelente que o Nunes vá até o evento do miNto, a população terá o real conhecimento da estupidez desse imbecil. #foraricardonunes</t>
  </si>
  <si>
    <t>Prefeito Ricardo Nunes, o povo de São Paulo, estão com vc.o povo de São, so não vão eleger esse tal de boulos, um esquerdista maldo</t>
  </si>
  <si>
    <t>eu miniha família e amigos somos to somos todos Nunis fora bolsos ivazo de propiedade a Leia bolos ivaso de terrorista</t>
  </si>
  <si>
    <t>JÁ GANHOU.....VAI SER O MELHOR PREFEITO DE SP......só que não!!! fora tomador de terra alheia!!!</t>
  </si>
  <si>
    <t>Olha esse bandido Boulos de bosta defecando pela boca,esse invasor de terra, não tem interesse nenhum pra trabalhar pra um Brasil melhor um Estado de São Paulo melhor esses pilantras só quer o poder e roubar o dinheiro público</t>
  </si>
  <si>
    <t>O invasor kkkk</t>
  </si>
  <si>
    <t>Democracia é diferente de invadir propriedade pública e ou particular</t>
  </si>
  <si>
    <t>Tudo mentira petista isso é para tirar votos dos Bolsonaristas e eles querem ganhar para prefeitura e depois para governador se ligue nessa gang da mentira. Esses petistas de canais pega filmagem de alguma reunião do governo estadual com LULA para tratar assunto para o Estado aí eles já invenram a mentira dizendo que aquele que é do lado de BOLSONARO está com Lula tudo mentira só para roubar voto dos eleitores kkkk.</t>
  </si>
  <si>
    <t>BOULOS DE BHOSTA....</t>
  </si>
  <si>
    <t>Um invasor vagabundo</t>
  </si>
  <si>
    <t>Kerelhe, 🐖paulistano que votar nesse criminoso merece FAZUELE pro resto da vida!!</t>
  </si>
  <si>
    <t>Que nojento, eles é quem são os extremistas perseguidores das pessoas do bem e aí quem jogar a sujeira deles para os outros, se o Tarcísio se juntar a essa podridão ele não é homem.</t>
  </si>
  <si>
    <t>Um líder que lidera invasão de propriedade particular nesse cargo ! Afffff ….</t>
  </si>
  <si>
    <t>ESQUERDALHA. NUNCA. MAIS. PT PSOL PCDB PCO PSB MBL PV COMUNISTA E DITADORES TA CONTRA O BRASIL LIXAO LIXAO LIXAO LIXAO LIXAO 🤑 🤑 🤑 🤑 🤑 🤑 🤑 🤑 🤑 🤑 🤑 🤑 🤑</t>
  </si>
  <si>
    <t>BOLOS. QUE E. ESTREMISTA. APOIA. CRIMES. DESTRUISAO. TUDO QUE NAO. PRESTA. NAO ESSISTW DEMOCRACIA COM AS ESQUERDA SO. LIXO 🤮🤮🤮🤮🤮🤮🤮🤑🤑🤑🤑🤑🤑🤑🤑</t>
  </si>
  <si>
    <t>SE O BOLOS. FOR ELEITO NAO ACLEDITO NAS URNAS SÃO PAULO VAI. SE TORNAR UM. COLVIL DE. LADRÕES E CRIMINOSOS. FORA BOLOS. 👈👈👈🤑🤑🤑🤑🤑🤑🤑🤑🤑🤑🤑🤑🤑🤑🤑🤑🤑🤑🤑</t>
  </si>
  <si>
    <t>VOTO NA DIREITA. FORA. BOLOS. COMUNISTA DITADOR. MENTIROSO. 👈👈👈👈😎😎😎😎😎😎😎</t>
  </si>
  <si>
    <t>Este cara é um marginal! Invasor das terras dos outros! Tem que ser louco para apoiar esta pessoa!</t>
  </si>
  <si>
    <t>Tarcísio é Homem de Caráter, não se mistura com Canalhas, corruptos ladrões•</t>
  </si>
  <si>
    <t>Esses tipos me enojam Nunca trabalhou na vida Fora pt, psol, pc do b</t>
  </si>
  <si>
    <t>Se vencer,ninguem mais tera onde morar por causa de invasões autorizadas por ele</t>
  </si>
  <si>
    <t>Acuse os adversários do que você faz, chame-os do que você é! Essa é a estratégia. Não acredito que a população de São Paulo vai cair nessa falácia.</t>
  </si>
  <si>
    <t>Boulo vc calado já está errado.o prefeito daqui não existe é da tua sigla Belém está só lixo!</t>
  </si>
  <si>
    <t>Vai tomar vergonha na cara. Quem é vc para falar em democracia. Em nome de Jesus, o Tarcísio não vai se aliar com esta cambada de LADRÃO</t>
  </si>
  <si>
    <t>Jamais Tarcisio vira petista, ele nao faz parte de quadrilha é homem de bem....</t>
  </si>
  <si>
    <t>Ordinário!! Paulistanos saibam votar..esquerda só traz desgraça p a população..principalmente p os mais necessitados</t>
  </si>
  <si>
    <t>Lixo</t>
  </si>
  <si>
    <t>Esse lixo das machadinhas não ia ser preso!? É só pra direita q a Lei funciona!?</t>
  </si>
  <si>
    <t>Fora BOULOS PETRALHA COMUNISTA. O EXTREMISTA E VC</t>
  </si>
  <si>
    <t>Esse povo é muito cínico. O bom de Tarcísio é que ele é mais educado e diplomático que Bolsonaro.</t>
  </si>
  <si>
    <t>Prender safado como vc.</t>
  </si>
  <si>
    <t>Esses bandidos não param</t>
  </si>
  <si>
    <t>Ridículo! Tarcísio se misturar com bandidos, mentirosos</t>
  </si>
  <si>
    <t>Invasor tem que ir pra cadeia</t>
  </si>
  <si>
    <t>Extremistas e autoritários? Kkk falando de si próprio e do seu grupinho!</t>
  </si>
  <si>
    <t>Quanta hipocrisia. Um vagabundo desses aí querer falar em extremista. Vai pro inferno...</t>
  </si>
  <si>
    <t>Ainda acha batedor de palmas mais extremista que ele. Democracia essa que vocês suprimiram só trouxa da ouvindo a isso</t>
  </si>
  <si>
    <t>Cala a boca Jumento</t>
  </si>
  <si>
    <t>Seboso</t>
  </si>
  <si>
    <t>Máfia demoníaca</t>
  </si>
  <si>
    <t>Esse é bandido nos atos, nas palavras! Gente decente não vota nesse vagabundo!!! Tarcísio se mudar de lado nunca mais ganha nada!! Os eleitores dele não o perdoariam!!!</t>
  </si>
  <si>
    <t>Cara de nóia do cacete</t>
  </si>
  <si>
    <t>DEMÔNIOCIA E NAO democracia. COMO ELES MENTEM USANDO A PALAVRA DEMOCRACIA !</t>
  </si>
  <si>
    <t>Esse sujeito foi julgado por Invasão de Propriedade 😅😅😅 como alguém pode votar num baba ovo de corrupto desses???</t>
  </si>
  <si>
    <t>Com certeza o Tarcísio não vai se unir a esse grupo de Hipócritas.</t>
  </si>
  <si>
    <t>Chega de mentira você é muito conhecido falando merda 😱🖤🖤</t>
  </si>
  <si>
    <t>Não caiam nessa fala ,isso é laço. Nunca essa gente pensa no trabalhador, só pensa em mentir .</t>
  </si>
  <si>
    <t>Quem gosta de ouvir bosta está aí.</t>
  </si>
  <si>
    <t>Coitado Tarcisio nao e analfabeto igual a vc.</t>
  </si>
  <si>
    <t>Raposa oportunista! Só porque o governo de SP vai receber apoio financeiro do governo federal para obras, não quer dizer que deve beijar as mãos deles. Não fazem mais que a obrigação. "Seja cortez com todos, íntimo de poucos". Abraham Lincoln</t>
  </si>
  <si>
    <t>Duvido! Tarcísio não vai se misturar com 💩</t>
  </si>
  <si>
    <t>kkkkkk...vai nessa invasor.</t>
  </si>
  <si>
    <t>Lula ladrão Boulos invasor</t>
  </si>
  <si>
    <t>Lobo em pele de cordeiro!</t>
  </si>
  <si>
    <t>Bolos e um Vagabundo.....pilantra</t>
  </si>
  <si>
    <t>Esse cará que construir maís Cracolândia pra vender mais drogas pra filhos do povo do bem gente presta atenção na hora de votar</t>
  </si>
  <si>
    <t>Seu desafio é deixar de invadir terra dos outros</t>
  </si>
  <si>
    <t>Este lixo só cadeia.</t>
  </si>
  <si>
    <t>Tarcísio pegou os idiotas</t>
  </si>
  <si>
    <t>Safado os reis dá narrativa a democracia deles é dinheiro no bolso deles e povo brasileiro passando fome</t>
  </si>
  <si>
    <t>Vc é um carniça que nunca trabalhou</t>
  </si>
  <si>
    <t>O larápio chega a suar de tanto falar bosta, imagina as mentes que se deixam enganar com um argumento desses!!</t>
  </si>
  <si>
    <t>Cabra mentiroso comunista safado</t>
  </si>
  <si>
    <t>Olha o lixo aí gente, cuidado com o filho do cão</t>
  </si>
  <si>
    <t>Vai sonhando corrupto</t>
  </si>
  <si>
    <t>Mentiroso. Moro em Santos e a platéia foi selecionada. Só militante de esquerda no"evento". Esses dois imundos não são bem-vindos aqui no litoral. Boulos é um hipócrita, fala de extremista e autoritário, mas não dialoga com ninguém. Um canalha totalitário. 😅</t>
  </si>
  <si>
    <t>O cara tem que ser muito burro pra acreditar no boulos</t>
  </si>
  <si>
    <t>ladrão.</t>
  </si>
  <si>
    <t>não votar em Boulos ese comunista igual lula e só Destruição nós paulista não merecemos esa desgraça fora BOULOS o Brasil lá está Destruído são Paulo não merece essa criatura perversa</t>
  </si>
  <si>
    <t>Qualquer um que apoiar esse cara tá jogando o nome no lixo, jamais o Tarcísio ia apoiar um caloteiro como esse, chega de ser nojento ver essa cara pronunciando o nome do Tarcísio.</t>
  </si>
  <si>
    <t>Se esse sujeito chegar ser eleito são Paulo vai ser um lugar que não vai ter nem um trabalhador vai ser a capital dá marginalidade</t>
  </si>
  <si>
    <t>Deus me livre ,vai lavar essa tua boca mentiroso vcs numca fezam nada pelo Brasil.fora pt já.</t>
  </si>
  <si>
    <t>Corjas de bandidos sem vergonhas 🤮</t>
  </si>
  <si>
    <t>Vai trabalhar pilantra</t>
  </si>
  <si>
    <t>A pessoa que vota no Boulos tem que ser psicopata ou marginal.</t>
  </si>
  <si>
    <t>Nada contra mas se is paulistanos em sã consciência ajudar a eleger um comunista deste tem mais que se ferrar mesmo escolham qq outro candidato.</t>
  </si>
  <si>
    <t>Realmente os paulistas estão loucos... Invasor de terras prefeito 😂😂😂</t>
  </si>
  <si>
    <t>Infelizmente até a Jovem Pan está sendo manipulada por esse desgoverno! Lamentável ver todos os canais de notícias sendo silenciados! Dizer que Boulos lidera alguma intenção de voto pra SP? Esse cara deveria estar preso! No Brasil está tudo do avesso mesmo, e quem vai pagar essa conta somos nós mesmos! Vão esperar chegar no extremo para fazer alguma coisa? Pesquisas mentirosas, ou feitas com a turminha que fez o L</t>
  </si>
  <si>
    <t>Boulos é um hipócrita desonesto</t>
  </si>
  <si>
    <t>Kim Kataguiri é o nome que vai derrotar esse invasor de terra</t>
  </si>
  <si>
    <t>Uma vergonha para São Paulo eleger esse bandido do Boulos, acorda galera.</t>
  </si>
  <si>
    <t>Eita povo que não sabe votar né mais um. Canalha que.nunva trabalhou ele.apoia invasão de moradia eo.povo parece. Que noa vê reportagem meu Deus</t>
  </si>
  <si>
    <t>Vocês estão querendo colocar esse pilantra como prefeito</t>
  </si>
  <si>
    <t>Boulos liderando pesquisa? Ou é fraude ou é falta de r0la para os paulistas</t>
  </si>
  <si>
    <t>Começou a estratégia do roubo!! Institutos do PT bota o cara na frente das pesquisas e depois o STE que é parte da quadrilha,.faz o resto</t>
  </si>
  <si>
    <t>Era só o que faltava esse povo colocar esse invasor na prefeitura de São Paulo 🤡</t>
  </si>
  <si>
    <t>Eita povo Paulista p/gostar de PORCARIA</t>
  </si>
  <si>
    <t>Kkkkkkk que mentira já começou as mentiras narrativas de pesquisas estão achando que povo acredita? Claro que não o Brasil está apocalipse por causa destes malditos esquerdistas socialista comunistas e agora vem falar que um abortistas invasor de terras corruptos mentiroso é favorito como prefeito? Povo de São Paulo quer ver estes comunistas PRESOS lugar que deveria estar.</t>
  </si>
  <si>
    <t>Este país ACABOU !! Está entregue o maior estado do Brasil , que trabalha e produz . Querendo colocar um invasor de propriedade, triste fim.</t>
  </si>
  <si>
    <t>Dá para entender o caos da cidade, as porcarias estão nas pessoas que votam numa escrotice como esse bolos.</t>
  </si>
  <si>
    <t>Até a jovem pam já começou a fazer campanha pro invasor</t>
  </si>
  <si>
    <t>Que mentira são paulo não quer essa desgraça e mentira .</t>
  </si>
  <si>
    <t>Boulos é um desastre aliás todos os petistas</t>
  </si>
  <si>
    <t>É inacreditável que esse enganador da pobreza consiga se eleger na maior cidade do país...</t>
  </si>
  <si>
    <t>Heeee população de são Paulo vê se acorda esse cara não serve nem pra limpar uma casa, que dirá ser prefeito da capital</t>
  </si>
  <si>
    <t>Boulos é um babaca , so vai votar nele igual a ele</t>
  </si>
  <si>
    <t>Não acredito que o povo de São Paulo gosta de ter suas casas invadidas…</t>
  </si>
  <si>
    <t>Nunes você é muito inocente,,nao conhece o passado do pt e do invasor de propriedade</t>
  </si>
  <si>
    <t>boulos apoia hamas, hesboulos, houthis, farcs, mtst, mst e tudo que é terror, o lula, o bolsonaro e etc e tal</t>
  </si>
  <si>
    <t>Palavras do Lula, não sei se São Paulo tem tantos analfabetos para eleger Boulos</t>
  </si>
  <si>
    <t>Esse Prefeito é Ridículo 😂😂😂 Viva Guilherme Boulos, futuro Prefeito de São Paulo 👍🇧🇷🥰</t>
  </si>
  <si>
    <t>Cambada p/gostar de ladrão e terroristas,. Cada País tem o governo salteador q merece..</t>
  </si>
  <si>
    <t>Esse prefeito vagabundo está totalmente desesperado 🤔🤔🤮🤮🤮🤮🤮🤮🤮🤮🤮</t>
  </si>
  <si>
    <t>E Marta deve estar "em prantos"... Esse cara sempre comprova que é um ridículo.</t>
  </si>
  <si>
    <t>BOULOS DE FEZES</t>
  </si>
  <si>
    <t>Agora quero ver a justificativa dele para a demissão Martinha fez muita coisa boa para SP, acabou com a Máfia dos Onibus velhos de empresas que tinham 1000X de lucro sem investimento, implementou o Bilhete Único que foi capado por todos os demais prefeitos posteriores, que antes tinha horas para pegar mesmo onibus sem pagar e agora nada Chupa Nunes, Cara de Defunto</t>
  </si>
  <si>
    <t>Cara de Defunto 😂</t>
  </si>
  <si>
    <t>O cara de defunto ficou putinha....😂😂😂</t>
  </si>
  <si>
    <t>Boulos e o Presidente do MST bandido AFFFFF</t>
  </si>
  <si>
    <t>Esse é o comunista que o Brasil não queria comunista ou comunista comunista ou comunista ou comunista comunista ou comunista o comunista ou comunista comunista ou</t>
  </si>
  <si>
    <t>Quem é esse senhor por nome Boulos? Não é aquele que invade propriedades nas cidades e nos Campos? Então tá bom.</t>
  </si>
  <si>
    <t>Ressuscitaram uma múmia😅</t>
  </si>
  <si>
    <t>Que tipo de gente vota em um ser asqueroso igual o bollos? Gente de bem que não é.</t>
  </si>
  <si>
    <t>Gente como São Paulo aceita colocar um bandido como o Boulos de esquerda na prefeitua do maior estado do pais é incrivel,e tambem esse babaca do Valdemar Costa Neto preferir tambem esse fantoche do Nunes pra prefeito de Sao Paulo. Nao entendi o acordo de Bolsonaro com esse pilantrao do Valdemar que só quer se fazer na popularidade de Bolsonaro,ele deveria apoiar o Ricardo Sales esse sim seria um ótimo prefeito pra São Paulo junto com o governador Tarcísio,não entendi Bolsonaro não bater o pé contra o Nunes . Esse Nunes e Boulos vão acabar com a cidade de São Paulo. Tomara que o Salles venha em outro partido mais que seja a favor da direita e do seu antigo patrão Bolsonaro mesmo ele não o apoiando depois acabem se entendendo. Vai entender essa cambada de politicos.</t>
  </si>
  <si>
    <t>Será que os paulistas serão tao otarios a ponto votar neste Boulos invasor de propiedades ?</t>
  </si>
  <si>
    <t>Taxas e invasões. ACORDA SÃO PAULO.</t>
  </si>
  <si>
    <t>A CNN é um lixo ooooooooooo.</t>
  </si>
  <si>
    <t>CUIDADO ELEITORES DE SÃO PAULO VEJA BEM QUEM VOCÊS DEVE ELEGER PIRQUE PT VAI ACABAR COM SÃO PAULO ESSA GENTE SÓ OLHA PRA O DI HEIRO TANTO DEE SÃO PAULO XOMO DO RASIL TODO SE CONTINUAR VOTANDO EM PT O BRASIL E SÃO PAULO VAI ACABAR EM RUINAS FALIDO</t>
  </si>
  <si>
    <t>Será que o povo brasileiro não aprende? PT e Boulos não são confiáveis. Corrupção e comunismo.</t>
  </si>
  <si>
    <t>Textos garimpeiros sobreviveram Lula vai pegar b****** na favela Lula os garimpeiros estão morrendo de fome por que tomar</t>
  </si>
  <si>
    <t>Eu já vi pessoa babaca mais igual ao boulos nunca .tem gente que acredita num bosta desse</t>
  </si>
  <si>
    <t>Esse povo do capeta não pode ganhar de jeito nenhum</t>
  </si>
  <si>
    <t>Bolos vc é uma verdadeira vergonha nacional</t>
  </si>
  <si>
    <t>O CELTINHA É COISA DE B.....</t>
  </si>
  <si>
    <t>Ridículos 🤮🤮🤮🤮🤮🤮🤮🤮🤮🤮👹👹</t>
  </si>
  <si>
    <t>Tá de sacanagem kkkkkkk... Aprendeu a enganar com o pai dos pobres. De jatinho a celtinha kkkkkkkkkkk.</t>
  </si>
  <si>
    <t>BASTA O PEESIDENTE DO BRASIL QUE NAO FAZ NADA PELO POVO AGORA MSIS M. GUILHERME BOULOS ABRAM O OLHO POVO DE SAO PAULO.SE ISSO ACONTECER SÃO PAULO VAI AFUNDAR ASSIM COMO O BRASIL AFUNDOU CO LULA</t>
  </si>
  <si>
    <t>O povo de sao paulo nao pode acredita em pesquisa. Boulos e um Lixo politico</t>
  </si>
  <si>
    <t>Sou carioca , se o bolinho for prefeito de Sp vou ter pena do povo paulista. Bolinho morreu e esqueceu de deitar</t>
  </si>
  <si>
    <t>só idiota que vai votar nesse Boulos. Engana muitos ignorantes assim como lula enganou tbm. Onde a esquerda põe a mão, destrói. O cara é bandido e vão querer colocar ele na prefeitura? Povo não gosta de si mesmo e nem do próximo se votarem nele.</t>
  </si>
  <si>
    <t>Bolos o invasor Marta Martaxa,Paulistas pelo amor de Deus não votaremos em ladrão s</t>
  </si>
  <si>
    <t>Não é possível que tenha tanto jumento em SP, Boulos? Sério isso?</t>
  </si>
  <si>
    <t>Voce acredita em um cara que invade predio,amigo do Hamae</t>
  </si>
  <si>
    <t>Pessoal de SP tá ferrado. Se o Boulos vencer, vai ter uma sensação de tolerância com as "ocupações" em imóveis "abandonados", que bem aconteceu com o MST quando o cachaceiro venceu.</t>
  </si>
  <si>
    <t>Ricardo Salles? Deveria estar na cadeia , não disputando eleições.</t>
  </si>
  <si>
    <t>Boulos um tremendo vagabundo, so fala em vândalos</t>
  </si>
  <si>
    <t>Pilantra esse Boulos</t>
  </si>
  <si>
    <t>O comunismo bandido invasor de propriedade alheia tomando o Brasil</t>
  </si>
  <si>
    <t>Dois desqualificados, Boulos e um boçal, quem são esses cadidados perto de Ricardo Nunes ou Ricardo Salles.</t>
  </si>
  <si>
    <t>#FORA BOULOS E SUAS QUADRILHAS MALIGNOS DAS TREVAS 😢</t>
  </si>
  <si>
    <t>ACORDA SÃO PAULO 🙏Ñ VOTEM NESSE MALIGNO BOULOS, INVASOR TERRAS , MENTIROSO, ENGANADOR DOS POBRES CARENTES .</t>
  </si>
  <si>
    <t>Como um invasor de terra Esquerdista está preparado para governar. Esse padre é um esquerdista que está do lado do mal.</t>
  </si>
  <si>
    <t>FORA ESQUERDA, SP é a locomotiva do BRASIL ❤🇧🇷🙏. razões 👇 Os meninos do LULA, MATAM por celular! Os meninos do BOULOS-MST, despena e até MATA e se apropriam das terras do trabalhador rural que levanta as 3HS DA MADRUGA! Os estudantes ROBÔTES manipuladod, por professores, GLOBO-MYND-CHOQUEI, bombardeio MENTAL, apontado para inocente JÉSSICA implorando por JUSTIÇA até a MORTE! REI DO MENSALÃO, GANGUE e aliados! ZINHO miliciano é da turma da deputada LUCINHA, Partido Politico do DATENA,DINO,ALCKMIN "diálogo cabuloso"! FORA ESQUERDALHA! ❤ Linda São Paulo, terra da garoa, lugar de gente BOA e TRABALHADORA ❤! Seu VOTO faz parte de sua felicidade e prosperidade ❤! DIREITA 🇧🇷🙏.</t>
  </si>
  <si>
    <t>Não acredito que os paulistas vão perder seus votos em um terrorista que é Boulos. Isso é uma vergonha</t>
  </si>
  <si>
    <t>BOULOS SEMPRE MENTINDO USANDO OS MOVIMENTOS SOCIAIS MENTIROSOS COVARDES MALIGNOS</t>
  </si>
  <si>
    <t>Vagabundo invasor de terras , comunista discarado</t>
  </si>
  <si>
    <t>Sai prá lá demonio, vai ser prefeito do inferno seu comunista!</t>
  </si>
  <si>
    <t>Esse demônio invasor nao vai ganhar</t>
  </si>
  <si>
    <t>São Paulo, não deixe que esses ladroes tomem conta de sua cidade!!! Não deixem!! Esse invasor vai invadir São Paulo e fazer terrorismo!!!!</t>
  </si>
  <si>
    <t>A existencia da cracolândia é do interesse da esquerda comunista parasita! A parcela conservadora da população é contra a existência dela! As internações compulsórias são proibidas por politicos esquerdistas parasitas e por agentes do poder judiciário de esquerda sejam juízes e promotores!</t>
  </si>
  <si>
    <t>Duas porcaria o atual perfeito caiui de paraquedas com a morte do covas... É fraquinho administrativamente.</t>
  </si>
  <si>
    <t>ESSE INVASOR DE PROPRIEDADE NAO VAI SER ELEITO PREFEITO DE SÃO PAULO MAIS TEM QUE FICAR ESPERTO COM AS URNAS ELETRÔNICAS OK ESSE TERRORISTA NAO PODE SER PREFEITO DE SÃO PAULO INTENÇÃO DESSE INVASOR DE PROPRIEDADE E ACABA COM A CIDADE DE SÃO PAULO OK</t>
  </si>
  <si>
    <t>BOA TARDE ESSA PESQUISA QUE VOCES ESTAO FAZENDO QUE O INVASOR DE PROPRIEDADE O VUGO BOULO TERRORISTA SÃO FALCICADA PORQUE OS ELEITORES NAO VAO V VOLTA NESSE CANALHA DO INVASOR DE PROPRIEDADE</t>
  </si>
  <si>
    <t>Essas pesquisas são muito falsa quem vai votar no bolos terroristas</t>
  </si>
  <si>
    <t>Não acredito que esse meliante do psol tenha chance.pesquisa fake…o kim tem mais voto que boulos!</t>
  </si>
  <si>
    <t>Bolo e terroristas e comunista e toma bem do povo não vota em terroristas não povo de São Paulo</t>
  </si>
  <si>
    <t>Quem e doído votar em bolo bolo e PSOL PT e terroristas é comunista</t>
  </si>
  <si>
    <t>A falsa pesquisa novamente, quem vai querer usurpador de terra ou de casa em São Paulo? Só outro doente 😡😡😡😡😡</t>
  </si>
  <si>
    <t>boulos fecalis = bolo fecal</t>
  </si>
  <si>
    <t>n é possivel SP querer o Vermes Boulos</t>
  </si>
  <si>
    <t>a midia podre favorecendo e pintando um criminoso pra um cargo significativo desse... quando é campanha tudo é humildade e discurso bonito e justo... quando ganhar meu amigo, o chicote vai istalar! se o ladrão de nove dedos ta fudendo o pais todo com inflação, injetando veneno em crianças a força, violencia comendo as cidades, corrupção retornou, diplomacia virou uma porcaria, etc... imaginem colocar mais desses ladrões em cargo importantes?... bora acordar!</t>
  </si>
  <si>
    <t>Kkkkkk boulos é um fraco , ninguém cai nessas conversa do boulos , só os fumadores de bosta</t>
  </si>
  <si>
    <t>Bouros ja era e.um desgrasado pilantra</t>
  </si>
  <si>
    <t>O trabalhador RURAL que levanta as 3HS DA MADRUGA, despenado e as vezes MORTO pelos meninos do BOULOS-MST! Os meninos do LULA MATAM o trabalhador PAULISTA, por celular! Fora TRANQUEIRAS ESQUERDALHAS.</t>
  </si>
  <si>
    <t>Boulos no governo, pcc agradece. Se esse cara ganhar, o paulista vai comer o pior pão que o diabo amassou, Cracolândia vai ganhar força, o pcc, invasões, aumento de impostos, aumento de indicações públicas e outras coisas.</t>
  </si>
  <si>
    <t>Só a pessoa ser muito BURRA para vota no Boulos.</t>
  </si>
  <si>
    <t>Fora boulos terrorista</t>
  </si>
  <si>
    <t>Boulo de bosta</t>
  </si>
  <si>
    <t>Vice de um coco como boulos poderia ser vomito.</t>
  </si>
  <si>
    <t>A pessoa que confia seu voto nesse cara, tenho certeza que tem 💩💩💩 na cabeça.</t>
  </si>
  <si>
    <t>Invasor de terras vagabundo</t>
  </si>
  <si>
    <t>Bolos vai e desviar verba e o que ele sabe fazer.</t>
  </si>
  <si>
    <t>Boulos ,janones tudo imundície</t>
  </si>
  <si>
    <t>esse audo Rebelo e mais um que virou fasista cara de pau mentiroso senvergonha 😊</t>
  </si>
  <si>
    <t>O Tarcísio não se mistura com bandido não</t>
  </si>
  <si>
    <t>Com o dinheiro público Lula compra TDS os corruptos igualmente ele.</t>
  </si>
  <si>
    <t>Desespero total em mais um vexame na eleição</t>
  </si>
  <si>
    <t>Deslike esse cara aí não presta</t>
  </si>
  <si>
    <t>Nunca trabalhou na vida um vagabundo com microfone na mão!</t>
  </si>
  <si>
    <t xml:space="preserve">CUIDADO COM A CARTEIRA / GENTE MODERNA IDEIAS NOVAS KKKKKK / POBRE SP </t>
  </si>
  <si>
    <t>Como assim pessoas acreditam nessas mentiras? Eu não entendo. 😊</t>
  </si>
  <si>
    <t>O Boulos consegue falar mais merda que o Leonardo Sakamoto. É um maestro.</t>
  </si>
  <si>
    <t>Sem problema nesse partido as mulheres como vice-presidente não temim pingo de vergonha sem moral nenhuma quer cargos remunerados</t>
  </si>
  <si>
    <t>Boulos é uma vergonha qta mentira dá nojo</t>
  </si>
  <si>
    <t>NÃO GANHA NEM PARA GARI O PT. ACABO BUOLOS É PIOR QUE ADDAD COMO PREFEITO.</t>
  </si>
  <si>
    <t>Kkkkkkkkk Boulos e Bosta.!!!</t>
  </si>
  <si>
    <t>Tá faltando o MST pra completar a sujeira...o Brasil já tá escorrendo pelo ralo</t>
  </si>
  <si>
    <t>Pessoa que não votaria no arruaceiro-mor do MTST Boulos, mas subitamente o fará pq a Gaieira será vice dele: NINGUÉM.</t>
  </si>
  <si>
    <t>Tudo que vem dessa raça não presta são tudo porcaria</t>
  </si>
  <si>
    <t>PAULISTANOS que concorda com o CRIME, roubar para comprar cervejinha "lembrando que quem rouba MATA" vota no Boulos! Mais MST, presente. CRUZES ++++ CREDO.</t>
  </si>
  <si>
    <t>Muda o carajo os Paulistas nao são trouxas e conhece bem a gang petralhas</t>
  </si>
  <si>
    <t>2016 foi golpe sim e muitos hoje estão lá com rabo entre pernas ou se fingindo de santo !</t>
  </si>
  <si>
    <t>@BOULOSEMSPNAO AQUI NAO É TERRA DE COMUNISTA</t>
  </si>
  <si>
    <t>Fora Boulos, o povo paulistano está cansado de assaltos e roubos de celulares, bem como invasões e cacolandia no centro da cidade principalmente na praça da Se' , políticos da esquerda nem pensar na nossa querida São Paulo.</t>
  </si>
  <si>
    <t>vermes, no final estão torcendo pelo Boulos.</t>
  </si>
  <si>
    <t>BOULOS-MST e os MENINOS do LULA, que roubam e MATAM, destroem os PAULISTANOS, PAULISTAS e suas FAMÍLIAS. Cruzes + credo. Fora esquerda.</t>
  </si>
  <si>
    <t>NUNES PREFEITO SEM VERGONHA SO GASTA COM ASFALTO PORQUÉ ?? A SAUDE PUBLICA ESTA UM CAOS A FILA DE ESPERA VARIAM DE 1 A 2 ANOS.</t>
  </si>
  <si>
    <t>Luladrão quer eleger Boulos, se Deus quiser esse verme não vai ganhar</t>
  </si>
  <si>
    <t>Sou Nunes com orgulho, não voto em invasor.</t>
  </si>
  <si>
    <t>E uma desculpa pra ganhar na elencoes fala q vai ajuda arumar o q kkk fala serio nesse discuso nao e nao kkk fala serio as pessoas braileiros nao e bobo cai nessa convesa ja sabemos q nao tem cabacidade te cuprir em nada nem pra fazer as ruas eles Nao presta nao tem vergonha na cara</t>
  </si>
  <si>
    <t>So pensam ganha dinheiro agora trabalhar te verdade niguem e os vacabundo q ganhar dinheiro no suor to povo Isso e facil .</t>
  </si>
  <si>
    <t>Nenhum desses candidatos que vcs falaram não serão bons prefeitos pra cidade de São Paulo.</t>
  </si>
  <si>
    <t>Govvernantes Lixxos... 200 Bi Negativos kkk</t>
  </si>
  <si>
    <t>Entre um jumento e o mula ladrão e voto no jumento.</t>
  </si>
  <si>
    <t>ACREDITAR NESSES POLITICOS .E ACREDITAR QUE NO PUTEIRO A DAMAS SÃO VIRGENS!!!!!!!!!!!!O POVO É TRATADO COMO OTÁRIOS POR ESSES RATOS...</t>
  </si>
  <si>
    <t>@ COM A GRAÇA DE DEUS E A PROTEÇÃO DO GOVERNADOR TARCÍSIO ESTE MONTE DE ESTRUMES BOULOS NÃO TERÁ QUALQUER CARGO EM SP ...NÃO HÁ MAIS LUGAR PARA LADRÕES NESTE PAÍS ARRUINADOS POR LADRÕES POLÍTICOS EM PROVEITO PRÓPRIOS ...CAI FORA BOULOS DE ESTRUMES</t>
  </si>
  <si>
    <t>DIFICIL.. BOULOS E MIDIA SÃO 2 MENTIROSOS E, A POLICIA FEDERAL ESTÁ SEM CRÉDITOS, AI FICA DE CONFIAR! EU TORÇO PARA A BRIGA.</t>
  </si>
  <si>
    <t>TALVEZ BOULOS NAO ESTEJA AGRADANDO AS FACÇÕES</t>
  </si>
  <si>
    <t>Boulos nao vale uma bala..nao inventa o boca mole</t>
  </si>
  <si>
    <t>Boulos e terrorista invadi apoia invasao ta com medo do que?</t>
  </si>
  <si>
    <t>Esse cara é criminoso incade propriedades e maltrata os animais. Quando ele invade a terra ele vai arrancando pedaços do bicho com ele vivo. Muita maldade, esse vagabundo tem que tá na cadeia. Inventando história.</t>
  </si>
  <si>
    <t>Quem vai querer perder tempo com uma bosta dessa, tudo invenção para poder ser o coitadinho na disputa para a prefeitura de São Paulo, já se fez até de pobre para ganhar eleição, andou de celtinha só que agora não cola mais.</t>
  </si>
  <si>
    <t>BOULOS DE M...</t>
  </si>
  <si>
    <t>Esse Boullos é tão hipócrita , q na última vez q se candidatou , saiu do conforto de uma big casa em bairro nobre , e alugou uma casa humide na periferia , pra enganar os eleitores, ainda bem q não foi eleito !:</t>
  </si>
  <si>
    <t>Lula é igual a Boulos.. O povo gosta mesmo de pessoas que fala fábulas..esse sorriso do Boulos só se engana quem quer. Ou terras alheias, dos outros.</t>
  </si>
  <si>
    <t>Esse Boulos ganhou as eleições enganando O povo das periferia. Esse homem é tão ambioso que não começou sua política debaixo.ja deu passo alto. Deputado federal..engandor. Não enxiste niguem perfeito .perfeito só Jesus. Mas São Paulo não mereçe esse boulos. Niguem vê projeto dele.</t>
  </si>
  <si>
    <t>Eu acho que boulos esta mentindo</t>
  </si>
  <si>
    <t>BOULOS, essa tática de andar de carro simples não funciona mais. A favela e o povo humilde está em outro nível, querem mais que um celtinha. VC É IGUAL AO LULA. ESTA ATRASADO.</t>
  </si>
  <si>
    <t>Esse Boulos é uma Vergonha pra São Paulo. 🤮🤮🤮</t>
  </si>
  <si>
    <t>Kkkk este insignificante quer causar para obter votos.</t>
  </si>
  <si>
    <t>E verdade quem ia querer matar esse desgracado invejoso e pra aparecer e método ta apredendo com o Daniel .</t>
  </si>
  <si>
    <t>Dois pilantras na rua boulos cachaceiro</t>
  </si>
  <si>
    <t>Esse Boulo comunista e terrorista nunca vou votar neste vagabundo</t>
  </si>
  <si>
    <t>Infelizmente que vergonha quando for com Lula será que consegue sair mas Ruas com presidiário com o ladrão esse e o invasor de propriedade alheias</t>
  </si>
  <si>
    <t>Boulos tu vai invadir as coisas dos outros tem vergonha barbudo dos diabos</t>
  </si>
  <si>
    <t>Olha só a hipocrisia; é o mesmo que criticou o Nunes por ir na Av Paulista. esse é um grande hipocrita ohh louco !!!!</t>
  </si>
  <si>
    <t>Esse cara conhessr bem a cadeia</t>
  </si>
  <si>
    <t>Esse bolos até a cara de la$&amp;ao tem 😷</t>
  </si>
  <si>
    <t>Boulos não ganha de ninguém esse esquerdista ladrão</t>
  </si>
  <si>
    <t>Gente de São Paulo não vota neste vagabundo do boulos.</t>
  </si>
  <si>
    <t>Bolos o parasita que se alimenta da miséria alheia!</t>
  </si>
  <si>
    <t>Q VERGONHA deste povo q apoia este mequetréfe deste crápula q invade propriedades alheias, e dona Marta Suplicy se prestar a este papel ridículo, eu me nego a acreditar que metade do povo de São Paulo apoia este excremento</t>
  </si>
  <si>
    <t>Invasor das propriedades de quem trabalha!</t>
  </si>
  <si>
    <t>Esse Boulos , é um Ditador, esse partido é contra , o bem..</t>
  </si>
  <si>
    <t>Com a cara de bunda que ele tem, melhor seria chamá-lo de Boulos Fecal.</t>
  </si>
  <si>
    <t>Kkkkkkk esse retardado não vai ganhar... Invasor</t>
  </si>
  <si>
    <t>Gigolo de sem teto</t>
  </si>
  <si>
    <t>O lobo quer se fantasia de ovelha, terrorista invasor de terras, aproveitador,vc Boulos n vai enganar ninguém com essa fantasia de bom moço,vc vai perder é vai perder feio.</t>
  </si>
  <si>
    <t>O Ricardo Nunes teve apagão que o bolo vai que coisa muito pior e tem gente trouxa que ainda vota no cabra desses sem prestígio sem qualidade</t>
  </si>
  <si>
    <t>ESSE INVASOR NÃO VAI A LUGAR NENHUM</t>
  </si>
  <si>
    <t>Ilusionista</t>
  </si>
  <si>
    <t>Tudo bebado só pode agora só que me falta ver um merda desses na prefeitura de São Paulo é ver mesmo pra crer que o povao gosta de tmc mesmo</t>
  </si>
  <si>
    <t>E por isso que nosso pais nunca melhora,,,o povo querendo colocar esse invasor pra prefeito,,,as invasões vai só piorar,,a corrupção aumenta,e junto a criminalidade só piorar.</t>
  </si>
  <si>
    <t>Kkkkkk esse lixo ganhar..CRACOLANDIA VAI TRIPLICA E A POLICIA ELE VAI DEMONIZA..... E A BANDIDAGEM VAI AGRADECER ........SÓ PENSAR !!!!</t>
  </si>
  <si>
    <t>boulos invasor.Vai afundar SP.</t>
  </si>
  <si>
    <t>Financiando a campanha com muito dinheiro do PCC. Seus aliados nas invasões que acabam cobrando aluguéis dos pobres nos prédios invadidos.</t>
  </si>
  <si>
    <t>Se SP eleger esse escroto, decreta sua falência! SP já é a cidade mais feia e mal vista do Brasil. Vai piorar!</t>
  </si>
  <si>
    <t>Fora boulos de cocô invasor de terras ladrão fora pt</t>
  </si>
  <si>
    <t>Que vergonha , invasor e mentiroso e outras coisas mais, esse é o Brasil 😮</t>
  </si>
  <si>
    <t>Essa gente deve estar comprada ou drogada, querer essa coisa para prefeito</t>
  </si>
  <si>
    <t>Esse nao ira ser presso pelas rachadinhas</t>
  </si>
  <si>
    <t>quer ver eleitor do PT? vai onde tiver a maior zona regada a álcool…</t>
  </si>
  <si>
    <t>Não assisto qualquer coisa que venha da Globo ou concessão e principalmente dessa “jornalista.”</t>
  </si>
  <si>
    <t>VERA CAGALHOES!!! QUE COCÔ! LIXO!</t>
  </si>
  <si>
    <t>Políticos é como a imprensa no Brasil, o que vale é quem paga mais, o povo que se explodam.</t>
  </si>
  <si>
    <t>Políticos é como a imprensa brasileira, o que vale é dinheiro e o povo que se explodam.</t>
  </si>
  <si>
    <t>O Brasil sabe que o ladrão não ganhou</t>
  </si>
  <si>
    <t>Grande Boulos de bosta.</t>
  </si>
  <si>
    <t>Bom dia Vera Magalhães. A Senhora não vai comentar a queda da narrativa que o PT e o Lula se importam com o meio ambiente? A greve dos fiscais do Ibama é uma prova cabal do descaso desse governo com as questões ambientais. É um escandalo, um absurdo é uma mancha na bibliografia da Marina Silva. Aquele teatro do Lula com os indios na posse!! e não tem uma palavra sua. SEU SILÊNCIO VERA MAGALÃES FALA MUITO ALTO. VERGONHA!!</t>
  </si>
  <si>
    <t>OS JUMENTOS TROCAM A CONSCIÊNCIA PELO UM POUCO DE LAVAGEM</t>
  </si>
  <si>
    <t>Não é petista, o termo correto é corruPTista Vera Vassala Magalhaes 🤡 E a chapa cabulosa MuLadrao e 🙏SantoAlckmin🙏 foi só para grandes criminosos voltarem à cena do crime! Paulistanos, o “gorpe” ta aí, parece um cheguevara tupiniquim e chama BOULOS 🔥🤡🔥</t>
  </si>
  <si>
    <t>MEU DEUS SÓ GENTE PODRE PRA GOVERNAR O NOSSO PAÍS, ESSA É MAIS UMA , FOI UMA PREFEITA PÉSSIMA PRA SÃO PAULO, SÓ ROUBALHEIRA, ESSA MIDIA COMO PODE SE A FAVOR DISSO, O BRASIL ESTÁ INDO LADEIRA ABAIXO COM ESSES CORRUPTOS 😡😡😡</t>
  </si>
  <si>
    <t>Vera Não !🤮🤮🤮🤮🤮🤮🤮</t>
  </si>
  <si>
    <t>Que bosta..não basta afundar o país.quer afundar a capital...estes eleitores de São Paulo.. não é.cego..pra eleger estas bestas...</t>
  </si>
  <si>
    <t>SERÁ QUE OS PAULISTANOS VÃO COMETER ESTE SUICÍDIO DE ELEGER BOULOS UM COMUNISTA FANÁTICO PARA DESTRUIR SÃO PAULO OUTRA VEZ? ELES DECIDEM</t>
  </si>
  <si>
    <t>se o Boulos ganhar em SP capital com o excelente trabalho do Governador Tarcicio. Pode esquecer o Brasil. O povo não sabe votar.</t>
  </si>
  <si>
    <t>Esse boulos é um vagabundo</t>
  </si>
  <si>
    <t>Que vota no bolo mofado ou e burro ou e mal caráter.</t>
  </si>
  <si>
    <t>Boulos de bosta.</t>
  </si>
  <si>
    <t>boulos de bosta recheado de merda lkkkķk fazzuelli</t>
  </si>
  <si>
    <t>BOULOS FECAL.</t>
  </si>
  <si>
    <t>Esse cara é uma vergonha tinha que ser inelegível para concorrer</t>
  </si>
  <si>
    <t>Bolus Fecallis e uma figura RIDICULA. Felicidades, sp, com a linda escolha q farao. De certo, merecem.</t>
  </si>
  <si>
    <t>PT PC B PS SOL QUE SUJEIRA</t>
  </si>
  <si>
    <t>Não acredito que um desordeiro vai assumir a prefeitura de São Paulo. Nem duvido! Temos um ex presidiário no poder</t>
  </si>
  <si>
    <t>Povo covarde prefere ficar adorando ladrao ou rachador</t>
  </si>
  <si>
    <t>NUM PAÍS MINIMAMENTE DE JUSTIÇA SÉRIA,ESTE "BOLO" JÁ ESTARIA MOFADO NA CADEIA.</t>
  </si>
  <si>
    <t>O maior ladrão da história do Brasil! Vai apoiar o maior invasor do s bens de quem trabalha nesse país! ( não poderia ser diferente)</t>
  </si>
  <si>
    <t>Vai ser vaiado e luladrao seu lugar e na prisão</t>
  </si>
  <si>
    <t>Pofavo povo de São Paulo mão vota boulo ele e chefe de cadrila do PCC</t>
  </si>
  <si>
    <t>Bolo de fezes esta tentando se perfumar?</t>
  </si>
  <si>
    <t>NÃO VOTO NESSA CRIATURA</t>
  </si>
  <si>
    <t>Por que ele não vai para a Coreia do Norte, Venezuela ou Cuba buscar novas soluções de lá? Ah, deve ser porque esquerdista é parasita e nunca evoluiu</t>
  </si>
  <si>
    <t>Quem é Boulos ? Um extremista invasor de casa e terras. Vagabundo</t>
  </si>
  <si>
    <t>Esse Boulos é outro bandido mal caráter que Deus nos livre dele!!</t>
  </si>
  <si>
    <t>Boulos e muquirana</t>
  </si>
  <si>
    <t>🤬💩</t>
  </si>
  <si>
    <t>Se o povo de São Paulo tiver vergonha na cara não votaria nesse invasor de casa e terra dos outros.</t>
  </si>
  <si>
    <t>Pelo amor de Deus tomara que esse nojento não ganhe</t>
  </si>
  <si>
    <t>Vote em qualquer um que não seja dessa esquerda imunda</t>
  </si>
  <si>
    <t>Se os eleitores de São Paulo caírem nessa arapuca, é assinar o atestado de burrice.</t>
  </si>
  <si>
    <t>Boulos é um farsante ...</t>
  </si>
  <si>
    <t>TENHO PENA DO POVO PAULISTA, É PORCARIA DEMAIS JUNTAS.</t>
  </si>
  <si>
    <t>Todos ladrao more abrasado todos ladrao pt eum partido mais ladrao da estoria</t>
  </si>
  <si>
    <t>Esse esquerdista chega da nojo jovem pam ja foi uma emissora decente .</t>
  </si>
  <si>
    <t>Inacreditável um maconheiro assumido como o bolus querer ser o prefeito da cidade mais rica do país</t>
  </si>
  <si>
    <t>Povo de São Paulo eleger o bolos, seria melhor o beira mar porque são do mesmo nível</t>
  </si>
  <si>
    <t>Não vai acontecer nada Boulos e Marta não vAi ser eleito mesmo tranquilo</t>
  </si>
  <si>
    <t>São Paulo não merece esse CÂNCER.</t>
  </si>
  <si>
    <t>Eixo democrático progressista . Ta de sacanagem, se esse boulos podre ganhar , vai destruír a cidade de São Paulo. Esse cardoso chegar ser nojento asqueroso, com comentários totalmente fora da realidade. Ele tenta defender o indefensável, ai fica feio demais. Ja o caio sempre coerente e realista nas suas explanações.</t>
  </si>
  <si>
    <t>Diserto os paulistano não vão vota no bolo pelo amor de voseis não votao neses bandidos o bolo tem que ir pra cadeia vagabundo</t>
  </si>
  <si>
    <t>Enpakito nenhum porque sao bandidos farinha do mesmo saco não a deferencia entre um e outro todos sao corruptos vagabundos</t>
  </si>
  <si>
    <t>O se ruela eu O boso tanben votou no lula. La no passado. Voce e inbecil. Trouxa</t>
  </si>
  <si>
    <t>Boulos de bosta. São Paulo não merece tanta desgraça.</t>
  </si>
  <si>
    <t>Conforme palavras do Lula, analfabetos votam no PT. Não acredito que tem tantos analfabetos em São Paulo</t>
  </si>
  <si>
    <t>Esse bandido do boulos só enganam,parabéns otários, parabéns Caio.</t>
  </si>
  <si>
    <t>QUE NOJOOOOOO DESSA EXTREMA ESQUERDA SUJA!! Guilherme Boulos um cara sem condições afffff um caos, um BAIXO NÍVEL!! Do jeito que as coisas estão com TANTA SUJEIRA, TANTA PODRIDÃO é bem capaz, desse sem moral, Boulos ganhar. Olha, a BRIGA PELO PODER é cheia de PODRES, de TRAPAÇAS de CORRUPÇÕES. É BRIGA MTO FEIA, cheia de TÁRTARO! Lula NÃO TEM POVO, mas tem o que vemos hoje uma quadrilha no STF!! Um BANDO DE PESSOAS AGINDO INCOERRENTEMENTE e FORA DA CONSTITUIÇÃO BRASILEIRA e longe das LEIS!!</t>
  </si>
  <si>
    <t>Quem votar nesse homem tá doido da cabeça me desculpa não acredito numa coisa dessa</t>
  </si>
  <si>
    <t>AÍ ESTÁ UMA PROVA DE QUE O MAL, SÓ SE AJUNTA COM OUTRO MAL . NÃO ME SURPREENDERIA VER ESSES MALÉFICOS ELEITOS. SABE-SE QUE OS ELEITORES DESTE PAÍS TÊM MEMÓRIA CURTA E NEURÔNIOS FRACOS!</t>
  </si>
  <si>
    <t>Os roubos bilionários do PT, existiram, SIM. E continuam existindo. Não venha com essa balela de que a Lava Jato foi irregular. O PT É PARTIDO MEGA CRIMINOSO, LIGADO À TUDO O QUE NÃO PRESTA. Fora Boulos fecal. Chega de marginais na política.</t>
  </si>
  <si>
    <t>Voce nunes e bobinho ou tonto pra nao percebe quem eram e quem sao e sair da politica nao sabe nem observar quem esses sao nem o maior sabio explicar o quao quadrilha sao</t>
  </si>
  <si>
    <t>São Paulo não merece uma bosta como Boulos, que Deus possa livrar São Paulo dessa desgraça 🤬🤬</t>
  </si>
  <si>
    <t>Essas pessoas não possuem valor ou princípios viu Caio....sempre negociações oportunistas...e o Boulos é parte de um conjunto de fatores que vão destruir o PT viu....internamente, essa aliança não é tão tranquila não...rs</t>
  </si>
  <si>
    <t>Esse Nunes é um palhaço! Salles é a solução!!!</t>
  </si>
  <si>
    <t>O estrago que esse marreco e o pastorzinho dd fizeram no Brasil , precisavam pegar 30 anos de cadeia. Outra coisa , a cnn insiste nesse cara bobalhão do caio , e de outros apoiadores do golpistas , já caiu 10 lugares.</t>
  </si>
  <si>
    <t>LULA KKKKKKKKKKKKKKKKKKKKKKKKKKKKKKKKKK ESSE É UMA RATAZANA INSACIÁVEL O COMPANHEIRO DOS COMPANHEIROS SE O BRASÍL TIVER UM COMPANHEIRO DESSE NEM PRECISA DE INIMIGOS VÃO AUTO SE DESTRUIR TODOS OS COMPANHEIROS DOS COMPANHEIROS TRAIDORES DOS BRASILEIROS</t>
  </si>
  <si>
    <t>Ricardo Nunes é tão banana que põe uma petista na prefeitura de São Paulo. Tomou uma rasteira típica dos petistas e esquerdistas. E o cara quer continuar na prefeitura. Kkkk</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</si>
</sst>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b/>
      <color theme="1"/>
      <name val="Arial"/>
      <scheme val="minor"/>
    </font>
    <font>
      <sz val="11.0"/>
      <color theme="1"/>
      <name val="Calibri"/>
    </font>
    <font>
      <sz val="11.0"/>
      <color rgb="FFFF0000"/>
      <name val="Calibri"/>
    </font>
    <font>
      <color theme="1"/>
      <name val="Arial"/>
    </font>
    <font>
      <b/>
      <color theme="1"/>
      <name val="Arial"/>
    </font>
    <font>
      <b/>
      <u/>
      <color rgb="FF0000FF"/>
      <name val="Arial"/>
    </font>
    <font>
      <sz val="11.0"/>
      <color theme="1"/>
      <name val="Docs-Calibri"/>
    </font>
    <font>
      <sz val="12.0"/>
      <color theme="1"/>
      <name val="Calibri"/>
    </font>
    <font>
      <color rgb="FF000000"/>
      <name val="Arial"/>
      <scheme val="minor"/>
    </font>
    <font>
      <b/>
      <sz val="11.0"/>
      <color theme="1"/>
      <name val="Calibri"/>
    </font>
  </fonts>
  <fills count="9">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0000"/>
        <bgColor rgb="FFFF0000"/>
      </patternFill>
    </fill>
    <fill>
      <patternFill patternType="solid">
        <fgColor rgb="FFFFFFFF"/>
        <bgColor rgb="FFFFFFFF"/>
      </patternFill>
    </fill>
    <fill>
      <patternFill patternType="solid">
        <fgColor rgb="FFF4CCCC"/>
        <bgColor rgb="FFF4CCCC"/>
      </patternFill>
    </fill>
    <fill>
      <patternFill patternType="solid">
        <fgColor rgb="FFD9D2E9"/>
        <bgColor rgb="FFD9D2E9"/>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readingOrder="0" shrinkToFit="0" wrapText="1"/>
    </xf>
    <xf borderId="1" fillId="3" fontId="2" numFmtId="0" xfId="0" applyAlignment="1" applyBorder="1" applyFill="1" applyFont="1">
      <alignment horizontal="center" readingOrder="0" vertical="center"/>
    </xf>
    <xf borderId="1" fillId="4" fontId="2" numFmtId="0" xfId="0" applyAlignment="1" applyBorder="1" applyFill="1" applyFont="1">
      <alignment horizontal="center" readingOrder="0"/>
    </xf>
    <xf borderId="0" fillId="0" fontId="1" numFmtId="0" xfId="0" applyAlignment="1" applyFont="1">
      <alignment readingOrder="0"/>
    </xf>
    <xf borderId="1" fillId="2" fontId="2" numFmtId="0" xfId="0" applyAlignment="1" applyBorder="1" applyFont="1">
      <alignment horizontal="center" readingOrder="0" shrinkToFit="0" wrapText="0"/>
    </xf>
    <xf borderId="0" fillId="0" fontId="3" numFmtId="0" xfId="0" applyAlignment="1" applyFont="1">
      <alignment shrinkToFit="0" vertical="bottom" wrapText="1"/>
    </xf>
    <xf borderId="0" fillId="0" fontId="1" numFmtId="0" xfId="0" applyAlignment="1" applyFont="1">
      <alignment horizontal="center" readingOrder="0"/>
    </xf>
    <xf borderId="0" fillId="0" fontId="1" numFmtId="0" xfId="0" applyFont="1"/>
    <xf borderId="1" fillId="5" fontId="2" numFmtId="0" xfId="0" applyAlignment="1" applyBorder="1" applyFill="1" applyFont="1">
      <alignment horizontal="center" readingOrder="0" shrinkToFit="0" wrapText="0"/>
    </xf>
    <xf borderId="0" fillId="5" fontId="3" numFmtId="0" xfId="0" applyAlignment="1" applyFont="1">
      <alignment shrinkToFit="0" vertical="bottom" wrapText="1"/>
    </xf>
    <xf borderId="0" fillId="5" fontId="1" numFmtId="0" xfId="0" applyAlignment="1" applyFont="1">
      <alignment horizontal="center"/>
    </xf>
    <xf borderId="0" fillId="5" fontId="1" numFmtId="0" xfId="0" applyFont="1"/>
    <xf borderId="0" fillId="5" fontId="1" numFmtId="0" xfId="0" applyAlignment="1" applyFont="1">
      <alignment readingOrder="0"/>
    </xf>
    <xf borderId="0" fillId="6" fontId="3" numFmtId="0" xfId="0" applyAlignment="1" applyFill="1" applyFont="1">
      <alignment shrinkToFit="0" vertical="bottom"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vertical="bottom"/>
    </xf>
    <xf borderId="0" fillId="6" fontId="1" numFmtId="0" xfId="0" applyAlignment="1" applyFont="1">
      <alignment horizontal="center"/>
    </xf>
    <xf borderId="0" fillId="6" fontId="1" numFmtId="0" xfId="0" applyAlignment="1" applyFont="1">
      <alignment readingOrder="0"/>
    </xf>
    <xf borderId="0" fillId="6" fontId="1" numFmtId="0" xfId="0" applyFont="1"/>
    <xf borderId="0" fillId="6" fontId="4" numFmtId="0" xfId="0" applyAlignment="1" applyFont="1">
      <alignment shrinkToFit="0" vertical="bottom" wrapText="1"/>
    </xf>
    <xf borderId="0" fillId="6" fontId="1" numFmtId="0" xfId="0" applyAlignment="1" applyFont="1">
      <alignment horizontal="center" readingOrder="0"/>
    </xf>
    <xf borderId="0" fillId="2" fontId="3" numFmtId="0" xfId="0" applyAlignment="1" applyFont="1">
      <alignment shrinkToFit="0" vertical="bottom" wrapText="1"/>
    </xf>
    <xf borderId="0" fillId="2" fontId="1" numFmtId="0" xfId="0" applyAlignment="1" applyFont="1">
      <alignment horizontal="center"/>
    </xf>
    <xf borderId="0" fillId="2" fontId="1" numFmtId="0" xfId="0" applyAlignment="1" applyFont="1">
      <alignment horizontal="center" readingOrder="0"/>
    </xf>
    <xf borderId="0" fillId="2" fontId="1" numFmtId="0" xfId="0" applyFont="1"/>
    <xf borderId="0" fillId="0" fontId="3"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6" fontId="1" numFmtId="0" xfId="0" applyAlignment="1" applyFont="1">
      <alignment readingOrder="0" shrinkToFit="0" wrapText="0"/>
    </xf>
    <xf borderId="0" fillId="2" fontId="6" numFmtId="0" xfId="0" applyAlignment="1" applyFont="1">
      <alignment vertical="bottom"/>
    </xf>
    <xf borderId="0" fillId="6" fontId="6" numFmtId="0" xfId="0" applyAlignment="1" applyFont="1">
      <alignment vertical="bottom"/>
    </xf>
    <xf borderId="0" fillId="0" fontId="6" numFmtId="0" xfId="0" applyAlignment="1" applyFont="1">
      <alignment vertical="bottom"/>
    </xf>
    <xf borderId="0" fillId="0" fontId="7" numFmtId="0" xfId="0" applyAlignment="1" applyFont="1">
      <alignment readingOrder="0" vertical="bottom"/>
    </xf>
    <xf borderId="2" fillId="2" fontId="2" numFmtId="0" xfId="0" applyAlignment="1" applyBorder="1" applyFont="1">
      <alignment horizontal="center" readingOrder="0" shrinkToFit="0" wrapText="1"/>
    </xf>
    <xf borderId="0" fillId="6" fontId="5" numFmtId="0" xfId="0" applyAlignment="1" applyFont="1">
      <alignment vertical="bottom"/>
    </xf>
    <xf borderId="0" fillId="5" fontId="1" numFmtId="0" xfId="0" applyAlignment="1" applyFont="1">
      <alignment readingOrder="0" shrinkToFit="0" wrapText="0"/>
    </xf>
    <xf borderId="1" fillId="2" fontId="1" numFmtId="0" xfId="0" applyAlignment="1" applyBorder="1" applyFont="1">
      <alignment horizontal="center" readingOrder="0"/>
    </xf>
    <xf borderId="0" fillId="6" fontId="3" numFmtId="0" xfId="0" applyAlignment="1" applyFont="1">
      <alignment vertical="bottom"/>
    </xf>
    <xf borderId="0" fillId="2" fontId="3" numFmtId="0" xfId="0" applyAlignment="1" applyFont="1">
      <alignment vertical="bottom"/>
    </xf>
    <xf borderId="0" fillId="2" fontId="1" numFmtId="0" xfId="0" applyAlignment="1" applyFont="1">
      <alignment readingOrder="0"/>
    </xf>
    <xf borderId="0" fillId="0" fontId="8" numFmtId="0" xfId="0" applyAlignment="1" applyFont="1">
      <alignment vertical="bottom"/>
    </xf>
    <xf borderId="1" fillId="5" fontId="1" numFmtId="0" xfId="0" applyAlignment="1" applyBorder="1" applyFont="1">
      <alignment horizontal="center" readingOrder="0"/>
    </xf>
    <xf borderId="0" fillId="5" fontId="3" numFmtId="0" xfId="0" applyAlignment="1" applyFont="1">
      <alignment vertical="bottom"/>
    </xf>
    <xf borderId="0" fillId="5" fontId="1" numFmtId="0" xfId="0" applyAlignment="1" applyFont="1">
      <alignment horizontal="center" readingOrder="0"/>
    </xf>
    <xf borderId="0" fillId="5" fontId="8" numFmtId="0" xfId="0" applyAlignment="1" applyFont="1">
      <alignment vertical="bottom"/>
    </xf>
    <xf borderId="0" fillId="0" fontId="9" numFmtId="0" xfId="0" applyFont="1"/>
    <xf borderId="0" fillId="0" fontId="3" numFmtId="0" xfId="0" applyFont="1"/>
    <xf borderId="1" fillId="2" fontId="10" numFmtId="0" xfId="0" applyAlignment="1" applyBorder="1" applyFont="1">
      <alignment readingOrder="0"/>
    </xf>
    <xf borderId="0" fillId="7" fontId="3" numFmtId="0" xfId="0" applyAlignment="1" applyFill="1" applyFont="1">
      <alignment vertical="bottom"/>
    </xf>
    <xf borderId="2" fillId="2" fontId="10" numFmtId="0" xfId="0" applyAlignment="1" applyBorder="1" applyFont="1">
      <alignment readingOrder="0"/>
    </xf>
    <xf borderId="0" fillId="8" fontId="2" numFmtId="0" xfId="0" applyAlignment="1" applyFill="1" applyFont="1">
      <alignment horizontal="center" readingOrder="0" shrinkToFit="0" vertical="center" wrapText="1"/>
    </xf>
    <xf borderId="0" fillId="0" fontId="2" numFmtId="0" xfId="0" applyAlignment="1" applyFont="1">
      <alignment readingOrder="0"/>
    </xf>
    <xf borderId="0" fillId="5" fontId="2" numFmtId="0" xfId="0" applyAlignment="1" applyFont="1">
      <alignment readingOrder="0"/>
    </xf>
    <xf borderId="0" fillId="6" fontId="2" numFmtId="0" xfId="0" applyAlignment="1" applyFont="1">
      <alignment readingOrder="0"/>
    </xf>
    <xf borderId="0" fillId="2" fontId="2" numFmtId="0" xfId="0" applyAlignment="1" applyFont="1">
      <alignment readingOrder="0"/>
    </xf>
    <xf borderId="1" fillId="2" fontId="11"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instagram.com/p/C6rxLinJxQ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gram.com/p/C6rxLinJxQ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instagram.com/p/C6rxLinJxQ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63"/>
    <col customWidth="1" min="2" max="2" width="107.63"/>
    <col customWidth="1" min="3" max="4" width="24.0"/>
    <col customWidth="1" min="5" max="5" width="21.75"/>
    <col customWidth="1" min="6" max="7" width="25.0"/>
  </cols>
  <sheetData>
    <row r="1">
      <c r="C1" s="1"/>
      <c r="D1" s="1"/>
      <c r="E1" s="1"/>
    </row>
    <row r="2" ht="23.25" customHeight="1">
      <c r="A2" s="2" t="s">
        <v>0</v>
      </c>
      <c r="B2" s="3" t="s">
        <v>1</v>
      </c>
      <c r="C2" s="4" t="s">
        <v>2</v>
      </c>
      <c r="D2" s="4" t="s">
        <v>3</v>
      </c>
      <c r="E2" s="4" t="s">
        <v>4</v>
      </c>
      <c r="F2" s="4" t="s">
        <v>5</v>
      </c>
      <c r="G2" s="4" t="s">
        <v>6</v>
      </c>
      <c r="H2" s="5" t="s">
        <v>7</v>
      </c>
    </row>
    <row r="3" ht="23.25" customHeight="1">
      <c r="A3" s="6" t="s">
        <v>8</v>
      </c>
      <c r="B3" s="7" t="s">
        <v>9</v>
      </c>
      <c r="C3" s="8"/>
      <c r="D3" s="8" t="s">
        <v>10</v>
      </c>
      <c r="E3" s="1"/>
      <c r="F3" s="9"/>
      <c r="G3" s="9"/>
      <c r="H3" s="5" t="s">
        <v>11</v>
      </c>
    </row>
    <row r="4" ht="23.25" customHeight="1">
      <c r="A4" s="6" t="s">
        <v>8</v>
      </c>
      <c r="B4" s="7" t="s">
        <v>12</v>
      </c>
      <c r="C4" s="1"/>
      <c r="D4" s="8" t="s">
        <v>10</v>
      </c>
      <c r="E4" s="1"/>
      <c r="F4" s="5"/>
      <c r="G4" s="5"/>
      <c r="H4" s="5" t="s">
        <v>13</v>
      </c>
    </row>
    <row r="5" ht="23.25" customHeight="1">
      <c r="A5" s="6" t="s">
        <v>8</v>
      </c>
      <c r="B5" s="7" t="s">
        <v>14</v>
      </c>
      <c r="C5" s="1"/>
      <c r="D5" s="1"/>
      <c r="E5" s="1"/>
      <c r="F5" s="5"/>
      <c r="G5" s="5" t="s">
        <v>10</v>
      </c>
      <c r="H5" s="5" t="s">
        <v>15</v>
      </c>
    </row>
    <row r="6" ht="23.25" customHeight="1">
      <c r="A6" s="6" t="s">
        <v>8</v>
      </c>
      <c r="B6" s="7" t="s">
        <v>16</v>
      </c>
      <c r="C6" s="8" t="s">
        <v>10</v>
      </c>
      <c r="D6" s="1"/>
      <c r="E6" s="1"/>
      <c r="F6" s="9"/>
      <c r="G6" s="9"/>
    </row>
    <row r="7" ht="23.25" customHeight="1">
      <c r="A7" s="6" t="s">
        <v>8</v>
      </c>
      <c r="B7" s="7" t="s">
        <v>17</v>
      </c>
      <c r="C7" s="1"/>
      <c r="D7" s="8" t="s">
        <v>10</v>
      </c>
      <c r="E7" s="1"/>
      <c r="F7" s="9"/>
      <c r="G7" s="9"/>
    </row>
    <row r="8" ht="23.25" customHeight="1">
      <c r="A8" s="6" t="s">
        <v>8</v>
      </c>
      <c r="B8" s="7" t="s">
        <v>18</v>
      </c>
      <c r="C8" s="8" t="s">
        <v>10</v>
      </c>
      <c r="D8" s="1"/>
      <c r="E8" s="1"/>
      <c r="F8" s="9"/>
      <c r="G8" s="9"/>
    </row>
    <row r="9" ht="23.25" customHeight="1">
      <c r="A9" s="6" t="s">
        <v>8</v>
      </c>
      <c r="B9" s="7" t="s">
        <v>19</v>
      </c>
      <c r="C9" s="1"/>
      <c r="D9" s="8" t="s">
        <v>10</v>
      </c>
      <c r="E9" s="1"/>
      <c r="F9" s="9"/>
      <c r="G9" s="9"/>
    </row>
    <row r="10" ht="23.25" customHeight="1">
      <c r="A10" s="6" t="s">
        <v>8</v>
      </c>
      <c r="B10" s="7" t="s">
        <v>20</v>
      </c>
      <c r="C10" s="8" t="s">
        <v>10</v>
      </c>
      <c r="D10" s="1"/>
      <c r="E10" s="1"/>
      <c r="F10" s="9"/>
      <c r="G10" s="9"/>
    </row>
    <row r="11" ht="23.25" customHeight="1">
      <c r="A11" s="6" t="s">
        <v>8</v>
      </c>
      <c r="B11" s="7" t="s">
        <v>21</v>
      </c>
      <c r="C11" s="8" t="s">
        <v>10</v>
      </c>
      <c r="D11" s="1"/>
      <c r="E11" s="1"/>
      <c r="F11" s="9"/>
      <c r="G11" s="9"/>
    </row>
    <row r="12" ht="23.25" customHeight="1">
      <c r="A12" s="6" t="s">
        <v>8</v>
      </c>
      <c r="B12" s="7" t="s">
        <v>22</v>
      </c>
      <c r="C12" s="8" t="s">
        <v>10</v>
      </c>
      <c r="D12" s="8"/>
      <c r="E12" s="1"/>
      <c r="F12" s="9"/>
      <c r="G12" s="9"/>
    </row>
    <row r="13" ht="23.25" customHeight="1">
      <c r="A13" s="6" t="s">
        <v>8</v>
      </c>
      <c r="B13" s="7" t="s">
        <v>23</v>
      </c>
      <c r="C13" s="8" t="s">
        <v>10</v>
      </c>
      <c r="D13" s="1"/>
      <c r="E13" s="1"/>
      <c r="F13" s="9"/>
      <c r="G13" s="9"/>
    </row>
    <row r="14" ht="23.25" customHeight="1">
      <c r="A14" s="6" t="s">
        <v>8</v>
      </c>
      <c r="B14" s="7" t="s">
        <v>24</v>
      </c>
      <c r="C14" s="1"/>
      <c r="D14" s="1"/>
      <c r="E14" s="1"/>
      <c r="F14" s="5"/>
      <c r="G14" s="5" t="s">
        <v>10</v>
      </c>
    </row>
    <row r="15" ht="23.25" customHeight="1">
      <c r="A15" s="6" t="s">
        <v>8</v>
      </c>
      <c r="B15" s="7" t="s">
        <v>25</v>
      </c>
      <c r="C15" s="1"/>
      <c r="D15" s="8" t="s">
        <v>10</v>
      </c>
      <c r="E15" s="1"/>
      <c r="F15" s="9"/>
      <c r="G15" s="9"/>
    </row>
    <row r="16" ht="23.25" customHeight="1">
      <c r="A16" s="6" t="s">
        <v>8</v>
      </c>
      <c r="B16" s="7" t="s">
        <v>26</v>
      </c>
      <c r="C16" s="1"/>
      <c r="D16" s="8" t="s">
        <v>10</v>
      </c>
      <c r="E16" s="1"/>
      <c r="F16" s="9"/>
      <c r="G16" s="9"/>
    </row>
    <row r="17" ht="23.25" customHeight="1">
      <c r="A17" s="6" t="s">
        <v>8</v>
      </c>
      <c r="B17" s="7" t="s">
        <v>27</v>
      </c>
      <c r="C17" s="1"/>
      <c r="D17" s="8" t="s">
        <v>10</v>
      </c>
      <c r="E17" s="1"/>
      <c r="F17" s="9"/>
      <c r="G17" s="9"/>
    </row>
    <row r="18" ht="23.25" customHeight="1">
      <c r="A18" s="6" t="s">
        <v>8</v>
      </c>
      <c r="B18" s="7" t="s">
        <v>28</v>
      </c>
      <c r="C18" s="8" t="s">
        <v>10</v>
      </c>
      <c r="D18" s="1"/>
      <c r="E18" s="1"/>
      <c r="F18" s="9"/>
      <c r="G18" s="9"/>
    </row>
    <row r="19" ht="23.25" customHeight="1">
      <c r="A19" s="6" t="s">
        <v>8</v>
      </c>
      <c r="B19" s="7" t="s">
        <v>29</v>
      </c>
      <c r="C19" s="1"/>
      <c r="D19" s="8" t="s">
        <v>10</v>
      </c>
      <c r="E19" s="1"/>
      <c r="F19" s="9"/>
      <c r="G19" s="9"/>
    </row>
    <row r="20" ht="23.25" customHeight="1">
      <c r="A20" s="6" t="s">
        <v>8</v>
      </c>
      <c r="B20" s="7" t="s">
        <v>30</v>
      </c>
      <c r="C20" s="1"/>
      <c r="D20" s="8"/>
      <c r="E20" s="1"/>
      <c r="F20" s="5"/>
      <c r="G20" s="5" t="s">
        <v>10</v>
      </c>
    </row>
    <row r="21" ht="23.25" customHeight="1">
      <c r="A21" s="6" t="s">
        <v>8</v>
      </c>
      <c r="B21" s="7" t="s">
        <v>31</v>
      </c>
      <c r="C21" s="1"/>
      <c r="D21" s="1"/>
      <c r="E21" s="1"/>
      <c r="F21" s="5"/>
      <c r="G21" s="5" t="s">
        <v>10</v>
      </c>
    </row>
    <row r="22" ht="23.25" customHeight="1">
      <c r="A22" s="6" t="s">
        <v>8</v>
      </c>
      <c r="B22" s="7" t="s">
        <v>32</v>
      </c>
      <c r="C22" s="1"/>
      <c r="D22" s="1"/>
      <c r="E22" s="1"/>
      <c r="F22" s="5"/>
      <c r="G22" s="5" t="s">
        <v>10</v>
      </c>
    </row>
    <row r="23" ht="23.25" customHeight="1">
      <c r="A23" s="6" t="s">
        <v>8</v>
      </c>
      <c r="B23" s="7" t="s">
        <v>33</v>
      </c>
      <c r="C23" s="1"/>
      <c r="D23" s="1"/>
      <c r="E23" s="1"/>
      <c r="F23" s="5"/>
      <c r="G23" s="5" t="s">
        <v>10</v>
      </c>
    </row>
    <row r="24" ht="23.25" customHeight="1">
      <c r="A24" s="6" t="s">
        <v>8</v>
      </c>
      <c r="B24" s="7" t="s">
        <v>34</v>
      </c>
      <c r="C24" s="1"/>
      <c r="D24" s="1"/>
      <c r="E24" s="1"/>
      <c r="F24" s="5"/>
      <c r="G24" s="5" t="s">
        <v>10</v>
      </c>
    </row>
    <row r="25" ht="23.25" customHeight="1">
      <c r="A25" s="6" t="s">
        <v>8</v>
      </c>
      <c r="B25" s="7" t="s">
        <v>35</v>
      </c>
      <c r="C25" s="1"/>
      <c r="D25" s="1"/>
      <c r="E25" s="1"/>
      <c r="F25" s="5"/>
      <c r="G25" s="5" t="s">
        <v>10</v>
      </c>
    </row>
    <row r="26" ht="23.25" customHeight="1">
      <c r="A26" s="6" t="s">
        <v>8</v>
      </c>
      <c r="B26" s="7" t="s">
        <v>36</v>
      </c>
      <c r="C26" s="1"/>
      <c r="D26" s="1"/>
      <c r="E26" s="1"/>
      <c r="F26" s="5"/>
      <c r="G26" s="5" t="s">
        <v>10</v>
      </c>
    </row>
    <row r="27" ht="23.25" customHeight="1">
      <c r="A27" s="6" t="s">
        <v>8</v>
      </c>
      <c r="B27" s="7" t="s">
        <v>37</v>
      </c>
      <c r="C27" s="1"/>
      <c r="D27" s="1"/>
      <c r="E27" s="1"/>
      <c r="F27" s="5"/>
      <c r="G27" s="5" t="s">
        <v>10</v>
      </c>
    </row>
    <row r="28" ht="23.25" customHeight="1">
      <c r="A28" s="6" t="s">
        <v>8</v>
      </c>
      <c r="B28" s="7" t="s">
        <v>38</v>
      </c>
      <c r="C28" s="1"/>
      <c r="D28" s="1"/>
      <c r="E28" s="1"/>
      <c r="F28" s="5"/>
      <c r="G28" s="5" t="s">
        <v>10</v>
      </c>
    </row>
    <row r="29" ht="23.25" customHeight="1">
      <c r="A29" s="6" t="s">
        <v>8</v>
      </c>
      <c r="B29" s="7" t="s">
        <v>39</v>
      </c>
      <c r="C29" s="1"/>
      <c r="D29" s="8" t="s">
        <v>10</v>
      </c>
      <c r="E29" s="1"/>
      <c r="F29" s="9"/>
      <c r="G29" s="9"/>
    </row>
    <row r="30" ht="23.25" customHeight="1">
      <c r="A30" s="6" t="s">
        <v>8</v>
      </c>
      <c r="B30" s="7" t="s">
        <v>40</v>
      </c>
      <c r="C30" s="1"/>
      <c r="D30" s="8" t="s">
        <v>10</v>
      </c>
      <c r="E30" s="1"/>
      <c r="F30" s="9"/>
      <c r="G30" s="9"/>
    </row>
    <row r="31" ht="23.25" customHeight="1">
      <c r="A31" s="6" t="s">
        <v>8</v>
      </c>
      <c r="B31" s="7" t="s">
        <v>41</v>
      </c>
      <c r="C31" s="8" t="s">
        <v>10</v>
      </c>
      <c r="D31" s="1"/>
      <c r="E31" s="1"/>
      <c r="F31" s="9"/>
      <c r="G31" s="9"/>
    </row>
    <row r="32" ht="23.25" customHeight="1">
      <c r="A32" s="6" t="s">
        <v>8</v>
      </c>
      <c r="B32" s="7" t="s">
        <v>42</v>
      </c>
      <c r="C32" s="1"/>
      <c r="D32" s="1"/>
      <c r="E32" s="1"/>
      <c r="F32" s="5"/>
      <c r="G32" s="5" t="s">
        <v>10</v>
      </c>
    </row>
    <row r="33" ht="23.25" customHeight="1">
      <c r="A33" s="6" t="s">
        <v>8</v>
      </c>
      <c r="B33" s="7" t="s">
        <v>43</v>
      </c>
      <c r="C33" s="1"/>
      <c r="D33" s="1"/>
      <c r="E33" s="1"/>
      <c r="F33" s="5"/>
      <c r="G33" s="5" t="s">
        <v>10</v>
      </c>
    </row>
    <row r="34" ht="23.25" customHeight="1">
      <c r="A34" s="6" t="s">
        <v>8</v>
      </c>
      <c r="B34" s="7" t="s">
        <v>44</v>
      </c>
      <c r="C34" s="1"/>
      <c r="D34" s="1"/>
      <c r="E34" s="1"/>
      <c r="F34" s="5"/>
      <c r="G34" s="5" t="s">
        <v>10</v>
      </c>
    </row>
    <row r="35" ht="23.25" customHeight="1">
      <c r="A35" s="6" t="s">
        <v>8</v>
      </c>
      <c r="B35" s="7" t="s">
        <v>45</v>
      </c>
      <c r="C35" s="1"/>
      <c r="D35" s="8" t="s">
        <v>10</v>
      </c>
      <c r="E35" s="1"/>
      <c r="F35" s="9"/>
      <c r="G35" s="9"/>
    </row>
    <row r="36" ht="23.25" customHeight="1">
      <c r="A36" s="6" t="s">
        <v>8</v>
      </c>
      <c r="B36" s="7" t="s">
        <v>46</v>
      </c>
      <c r="C36" s="8" t="s">
        <v>10</v>
      </c>
      <c r="D36" s="1"/>
      <c r="E36" s="1"/>
      <c r="F36" s="9"/>
      <c r="G36" s="9"/>
    </row>
    <row r="37" ht="23.25" customHeight="1">
      <c r="A37" s="6" t="s">
        <v>8</v>
      </c>
      <c r="B37" s="7" t="s">
        <v>47</v>
      </c>
      <c r="C37" s="1"/>
      <c r="D37" s="8" t="s">
        <v>10</v>
      </c>
      <c r="E37" s="1"/>
      <c r="F37" s="9"/>
      <c r="G37" s="9"/>
    </row>
    <row r="38" ht="23.25" customHeight="1">
      <c r="A38" s="6" t="s">
        <v>8</v>
      </c>
      <c r="B38" s="7" t="s">
        <v>48</v>
      </c>
      <c r="C38" s="1"/>
      <c r="D38" s="8" t="s">
        <v>10</v>
      </c>
      <c r="E38" s="1"/>
      <c r="F38" s="9"/>
      <c r="G38" s="9"/>
    </row>
    <row r="39" ht="23.25" customHeight="1">
      <c r="A39" s="6" t="s">
        <v>8</v>
      </c>
      <c r="B39" s="7" t="s">
        <v>49</v>
      </c>
      <c r="C39" s="8" t="s">
        <v>10</v>
      </c>
      <c r="D39" s="1"/>
      <c r="E39" s="1"/>
      <c r="F39" s="9"/>
      <c r="G39" s="9"/>
    </row>
    <row r="40" ht="23.25" customHeight="1">
      <c r="A40" s="6" t="s">
        <v>8</v>
      </c>
      <c r="B40" s="7" t="s">
        <v>50</v>
      </c>
      <c r="C40" s="8" t="s">
        <v>10</v>
      </c>
      <c r="D40" s="8"/>
      <c r="E40" s="1"/>
      <c r="F40" s="9"/>
      <c r="G40" s="9"/>
    </row>
    <row r="41" ht="23.25" customHeight="1">
      <c r="A41" s="6" t="s">
        <v>8</v>
      </c>
      <c r="B41" s="7" t="s">
        <v>51</v>
      </c>
      <c r="C41" s="1"/>
      <c r="D41" s="1"/>
      <c r="E41" s="1"/>
      <c r="F41" s="9"/>
      <c r="G41" s="5" t="s">
        <v>10</v>
      </c>
    </row>
    <row r="42" ht="23.25" customHeight="1">
      <c r="A42" s="6" t="s">
        <v>8</v>
      </c>
      <c r="B42" s="7" t="s">
        <v>52</v>
      </c>
      <c r="C42" s="8" t="s">
        <v>10</v>
      </c>
      <c r="D42" s="1"/>
      <c r="E42" s="1"/>
      <c r="F42" s="9"/>
      <c r="G42" s="9"/>
    </row>
    <row r="43" ht="23.25" customHeight="1">
      <c r="A43" s="6" t="s">
        <v>8</v>
      </c>
      <c r="B43" s="7" t="s">
        <v>53</v>
      </c>
      <c r="C43" s="1"/>
      <c r="D43" s="1"/>
      <c r="E43" s="1"/>
      <c r="F43" s="9"/>
      <c r="G43" s="5" t="s">
        <v>10</v>
      </c>
    </row>
    <row r="44" ht="23.25" customHeight="1">
      <c r="A44" s="6" t="s">
        <v>8</v>
      </c>
      <c r="B44" s="7" t="s">
        <v>54</v>
      </c>
      <c r="C44" s="8" t="s">
        <v>10</v>
      </c>
      <c r="D44" s="8"/>
      <c r="E44" s="1"/>
      <c r="F44" s="9"/>
      <c r="G44" s="9"/>
    </row>
    <row r="45" ht="23.25" customHeight="1">
      <c r="A45" s="6" t="s">
        <v>8</v>
      </c>
      <c r="B45" s="7" t="s">
        <v>55</v>
      </c>
      <c r="C45" s="1"/>
      <c r="D45" s="8"/>
      <c r="E45" s="1"/>
      <c r="F45" s="5" t="s">
        <v>10</v>
      </c>
      <c r="G45" s="9"/>
    </row>
    <row r="46" ht="23.25" customHeight="1">
      <c r="A46" s="6" t="s">
        <v>8</v>
      </c>
      <c r="B46" s="7" t="s">
        <v>56</v>
      </c>
      <c r="C46" s="8" t="s">
        <v>10</v>
      </c>
      <c r="D46" s="8"/>
      <c r="E46" s="1"/>
      <c r="F46" s="9"/>
      <c r="G46" s="9"/>
    </row>
    <row r="47" ht="23.25" customHeight="1">
      <c r="A47" s="6" t="s">
        <v>8</v>
      </c>
      <c r="B47" s="7" t="s">
        <v>57</v>
      </c>
      <c r="C47" s="1"/>
      <c r="D47" s="8" t="s">
        <v>10</v>
      </c>
      <c r="E47" s="1"/>
      <c r="F47" s="9"/>
      <c r="G47" s="9"/>
    </row>
    <row r="48" ht="23.25" customHeight="1">
      <c r="A48" s="6" t="s">
        <v>8</v>
      </c>
      <c r="B48" s="7" t="s">
        <v>58</v>
      </c>
      <c r="C48" s="1"/>
      <c r="D48" s="8"/>
      <c r="E48" s="1"/>
      <c r="F48" s="5" t="s">
        <v>10</v>
      </c>
      <c r="G48" s="9"/>
    </row>
    <row r="49" ht="23.25" customHeight="1">
      <c r="A49" s="6" t="s">
        <v>8</v>
      </c>
      <c r="B49" s="7" t="s">
        <v>59</v>
      </c>
      <c r="C49" s="8" t="s">
        <v>10</v>
      </c>
      <c r="D49" s="1"/>
      <c r="E49" s="1"/>
      <c r="F49" s="9"/>
      <c r="G49" s="9"/>
    </row>
    <row r="50" ht="23.25" customHeight="1">
      <c r="A50" s="6" t="s">
        <v>8</v>
      </c>
      <c r="B50" s="7" t="s">
        <v>60</v>
      </c>
      <c r="C50" s="8" t="s">
        <v>10</v>
      </c>
      <c r="D50" s="1"/>
      <c r="E50" s="1"/>
      <c r="F50" s="9"/>
      <c r="G50" s="9"/>
    </row>
    <row r="51" ht="23.25" customHeight="1">
      <c r="A51" s="6" t="s">
        <v>8</v>
      </c>
      <c r="B51" s="7" t="s">
        <v>61</v>
      </c>
      <c r="C51" s="1"/>
      <c r="D51" s="8" t="s">
        <v>10</v>
      </c>
      <c r="E51" s="1"/>
      <c r="F51" s="9"/>
      <c r="G51" s="9"/>
    </row>
    <row r="52" ht="23.25" customHeight="1">
      <c r="A52" s="6" t="s">
        <v>8</v>
      </c>
      <c r="B52" s="7" t="s">
        <v>62</v>
      </c>
      <c r="C52" s="1"/>
      <c r="D52" s="8" t="s">
        <v>10</v>
      </c>
      <c r="E52" s="1"/>
      <c r="F52" s="9"/>
      <c r="G52" s="9"/>
    </row>
    <row r="53" ht="23.25" customHeight="1">
      <c r="A53" s="6" t="s">
        <v>8</v>
      </c>
      <c r="B53" s="7" t="s">
        <v>63</v>
      </c>
      <c r="C53" s="8" t="s">
        <v>10</v>
      </c>
      <c r="D53" s="1"/>
      <c r="E53" s="1"/>
      <c r="F53" s="9"/>
      <c r="G53" s="9"/>
    </row>
    <row r="54" ht="23.25" customHeight="1">
      <c r="A54" s="6" t="s">
        <v>8</v>
      </c>
      <c r="B54" s="7" t="s">
        <v>64</v>
      </c>
      <c r="C54" s="8" t="s">
        <v>10</v>
      </c>
      <c r="D54" s="1"/>
      <c r="E54" s="1"/>
      <c r="F54" s="9"/>
      <c r="G54" s="9"/>
    </row>
    <row r="55" ht="23.25" customHeight="1">
      <c r="A55" s="6" t="s">
        <v>8</v>
      </c>
      <c r="B55" s="7" t="s">
        <v>65</v>
      </c>
      <c r="C55" s="8" t="s">
        <v>10</v>
      </c>
      <c r="D55" s="1"/>
      <c r="E55" s="1"/>
      <c r="F55" s="9"/>
      <c r="G55" s="9"/>
    </row>
    <row r="56" ht="23.25" customHeight="1">
      <c r="A56" s="6" t="s">
        <v>8</v>
      </c>
      <c r="B56" s="7" t="s">
        <v>66</v>
      </c>
      <c r="C56" s="1"/>
      <c r="D56" s="8" t="s">
        <v>10</v>
      </c>
      <c r="E56" s="1"/>
      <c r="F56" s="9"/>
      <c r="G56" s="9"/>
    </row>
    <row r="57" ht="23.25" customHeight="1">
      <c r="A57" s="6" t="s">
        <v>8</v>
      </c>
      <c r="B57" s="7" t="s">
        <v>67</v>
      </c>
      <c r="C57" s="1"/>
      <c r="D57" s="1"/>
      <c r="E57" s="1"/>
      <c r="F57" s="9"/>
      <c r="G57" s="5" t="s">
        <v>10</v>
      </c>
    </row>
    <row r="58" ht="23.25" customHeight="1">
      <c r="A58" s="6" t="s">
        <v>8</v>
      </c>
      <c r="B58" s="7" t="s">
        <v>68</v>
      </c>
      <c r="C58" s="8" t="s">
        <v>10</v>
      </c>
      <c r="D58" s="1"/>
      <c r="E58" s="1"/>
      <c r="F58" s="9"/>
      <c r="G58" s="9"/>
    </row>
    <row r="59" ht="23.25" customHeight="1">
      <c r="A59" s="6" t="s">
        <v>8</v>
      </c>
      <c r="B59" s="7" t="s">
        <v>69</v>
      </c>
      <c r="C59" s="8"/>
      <c r="D59" s="8" t="s">
        <v>10</v>
      </c>
      <c r="E59" s="1"/>
      <c r="F59" s="9"/>
      <c r="G59" s="9"/>
    </row>
    <row r="60" ht="23.25" customHeight="1">
      <c r="A60" s="6" t="s">
        <v>8</v>
      </c>
      <c r="B60" s="7" t="s">
        <v>70</v>
      </c>
      <c r="C60" s="1"/>
      <c r="D60" s="8" t="s">
        <v>10</v>
      </c>
      <c r="E60" s="1"/>
      <c r="F60" s="9"/>
      <c r="G60" s="9"/>
    </row>
    <row r="61" ht="23.25" customHeight="1">
      <c r="A61" s="6" t="s">
        <v>8</v>
      </c>
      <c r="B61" s="7" t="s">
        <v>71</v>
      </c>
      <c r="C61" s="8"/>
      <c r="D61" s="1"/>
      <c r="E61" s="1"/>
      <c r="F61" s="9"/>
      <c r="G61" s="5" t="s">
        <v>10</v>
      </c>
    </row>
    <row r="62" ht="23.25" customHeight="1">
      <c r="A62" s="6" t="s">
        <v>8</v>
      </c>
      <c r="B62" s="7" t="s">
        <v>72</v>
      </c>
      <c r="C62" s="8" t="s">
        <v>10</v>
      </c>
      <c r="D62" s="1"/>
      <c r="E62" s="1"/>
      <c r="F62" s="9"/>
      <c r="G62" s="9"/>
    </row>
    <row r="63" ht="23.25" customHeight="1">
      <c r="A63" s="6" t="s">
        <v>8</v>
      </c>
      <c r="B63" s="7" t="s">
        <v>73</v>
      </c>
      <c r="C63" s="8" t="s">
        <v>10</v>
      </c>
      <c r="D63" s="1"/>
      <c r="E63" s="1"/>
      <c r="F63" s="9"/>
      <c r="G63" s="9"/>
    </row>
    <row r="64" ht="33.75" customHeight="1">
      <c r="A64" s="6" t="s">
        <v>8</v>
      </c>
      <c r="B64" s="7" t="s">
        <v>74</v>
      </c>
      <c r="C64" s="1"/>
      <c r="D64" s="1"/>
      <c r="E64" s="1"/>
      <c r="F64" s="9"/>
      <c r="G64" s="5" t="s">
        <v>10</v>
      </c>
    </row>
    <row r="65" ht="23.25" customHeight="1">
      <c r="A65" s="6" t="s">
        <v>8</v>
      </c>
      <c r="B65" s="7" t="s">
        <v>75</v>
      </c>
      <c r="C65" s="1"/>
      <c r="D65" s="8"/>
      <c r="E65" s="1"/>
      <c r="F65" s="5" t="s">
        <v>10</v>
      </c>
      <c r="G65" s="9"/>
    </row>
    <row r="66" ht="23.25" customHeight="1">
      <c r="A66" s="6" t="s">
        <v>8</v>
      </c>
      <c r="B66" s="7" t="s">
        <v>76</v>
      </c>
      <c r="C66" s="8" t="s">
        <v>10</v>
      </c>
      <c r="D66" s="1"/>
      <c r="E66" s="1"/>
      <c r="F66" s="9"/>
      <c r="G66" s="9"/>
    </row>
    <row r="67" ht="23.25" customHeight="1">
      <c r="A67" s="6" t="s">
        <v>8</v>
      </c>
      <c r="B67" s="7" t="s">
        <v>77</v>
      </c>
      <c r="C67" s="1"/>
      <c r="D67" s="8" t="s">
        <v>10</v>
      </c>
      <c r="E67" s="1"/>
      <c r="F67" s="9"/>
      <c r="G67" s="9"/>
    </row>
    <row r="68" ht="23.25" customHeight="1">
      <c r="A68" s="6" t="s">
        <v>8</v>
      </c>
      <c r="B68" s="7" t="s">
        <v>78</v>
      </c>
      <c r="C68" s="8"/>
      <c r="D68" s="8" t="s">
        <v>10</v>
      </c>
      <c r="E68" s="1"/>
      <c r="F68" s="9"/>
      <c r="G68" s="9"/>
    </row>
    <row r="69" ht="23.25" customHeight="1">
      <c r="A69" s="6" t="s">
        <v>8</v>
      </c>
      <c r="B69" s="7" t="s">
        <v>79</v>
      </c>
      <c r="C69" s="8" t="s">
        <v>10</v>
      </c>
      <c r="D69" s="8"/>
      <c r="E69" s="1"/>
      <c r="F69" s="9"/>
      <c r="G69" s="9"/>
    </row>
    <row r="70" ht="23.25" customHeight="1">
      <c r="A70" s="6" t="s">
        <v>8</v>
      </c>
      <c r="B70" s="7" t="s">
        <v>80</v>
      </c>
      <c r="C70" s="1"/>
      <c r="D70" s="8" t="s">
        <v>10</v>
      </c>
      <c r="E70" s="1"/>
      <c r="F70" s="9"/>
      <c r="G70" s="9"/>
    </row>
    <row r="71" ht="23.25" customHeight="1">
      <c r="A71" s="6" t="s">
        <v>8</v>
      </c>
      <c r="B71" s="7" t="s">
        <v>81</v>
      </c>
      <c r="C71" s="1"/>
      <c r="D71" s="8" t="s">
        <v>10</v>
      </c>
      <c r="E71" s="1"/>
      <c r="F71" s="9"/>
      <c r="G71" s="9"/>
    </row>
    <row r="72" ht="23.25" customHeight="1">
      <c r="A72" s="6" t="s">
        <v>8</v>
      </c>
      <c r="B72" s="7" t="s">
        <v>82</v>
      </c>
      <c r="C72" s="1"/>
      <c r="D72" s="8" t="s">
        <v>10</v>
      </c>
      <c r="E72" s="1"/>
      <c r="F72" s="9"/>
      <c r="G72" s="9"/>
    </row>
    <row r="73" ht="23.25" customHeight="1">
      <c r="A73" s="6" t="s">
        <v>8</v>
      </c>
      <c r="B73" s="7" t="s">
        <v>83</v>
      </c>
      <c r="C73" s="8" t="s">
        <v>10</v>
      </c>
      <c r="D73" s="1"/>
      <c r="E73" s="1"/>
      <c r="F73" s="9"/>
      <c r="G73" s="9"/>
    </row>
    <row r="74" ht="23.25" customHeight="1">
      <c r="A74" s="6" t="s">
        <v>8</v>
      </c>
      <c r="B74" s="7" t="s">
        <v>84</v>
      </c>
      <c r="C74" s="8" t="s">
        <v>10</v>
      </c>
      <c r="D74" s="1"/>
      <c r="E74" s="1"/>
      <c r="F74" s="9"/>
      <c r="G74" s="9"/>
    </row>
    <row r="75" ht="23.25" customHeight="1">
      <c r="A75" s="6" t="s">
        <v>8</v>
      </c>
      <c r="B75" s="7" t="s">
        <v>85</v>
      </c>
      <c r="C75" s="1"/>
      <c r="D75" s="8" t="s">
        <v>10</v>
      </c>
      <c r="E75" s="1"/>
      <c r="F75" s="9"/>
      <c r="G75" s="9"/>
    </row>
    <row r="76" ht="23.25" customHeight="1">
      <c r="A76" s="6" t="s">
        <v>8</v>
      </c>
      <c r="B76" s="7" t="s">
        <v>86</v>
      </c>
      <c r="C76" s="1"/>
      <c r="D76" s="8" t="s">
        <v>10</v>
      </c>
      <c r="E76" s="1"/>
      <c r="F76" s="9"/>
      <c r="G76" s="9"/>
    </row>
    <row r="77" ht="23.25" customHeight="1">
      <c r="A77" s="6" t="s">
        <v>8</v>
      </c>
      <c r="B77" s="7" t="s">
        <v>87</v>
      </c>
      <c r="C77" s="1"/>
      <c r="D77" s="8" t="s">
        <v>10</v>
      </c>
      <c r="E77" s="1"/>
      <c r="F77" s="9"/>
      <c r="G77" s="9"/>
    </row>
    <row r="78" ht="23.25" customHeight="1">
      <c r="A78" s="6" t="s">
        <v>8</v>
      </c>
      <c r="B78" s="7" t="s">
        <v>88</v>
      </c>
      <c r="C78" s="1"/>
      <c r="D78" s="8" t="s">
        <v>10</v>
      </c>
      <c r="E78" s="1"/>
      <c r="F78" s="9"/>
      <c r="G78" s="9"/>
    </row>
    <row r="79" ht="23.25" customHeight="1">
      <c r="A79" s="6" t="s">
        <v>8</v>
      </c>
      <c r="B79" s="7" t="s">
        <v>89</v>
      </c>
      <c r="C79" s="8" t="s">
        <v>10</v>
      </c>
      <c r="D79" s="8"/>
      <c r="E79" s="1"/>
      <c r="F79" s="9"/>
      <c r="G79" s="9"/>
    </row>
    <row r="80" ht="23.25" customHeight="1">
      <c r="A80" s="6" t="s">
        <v>8</v>
      </c>
      <c r="B80" s="7" t="s">
        <v>90</v>
      </c>
      <c r="C80" s="8" t="s">
        <v>10</v>
      </c>
      <c r="D80" s="1"/>
      <c r="E80" s="1"/>
      <c r="F80" s="9"/>
      <c r="G80" s="9"/>
    </row>
    <row r="81" ht="23.25" customHeight="1">
      <c r="A81" s="6" t="s">
        <v>8</v>
      </c>
      <c r="B81" s="7" t="s">
        <v>91</v>
      </c>
      <c r="C81" s="1"/>
      <c r="D81" s="8" t="s">
        <v>10</v>
      </c>
      <c r="E81" s="1"/>
      <c r="F81" s="9"/>
      <c r="G81" s="9"/>
    </row>
    <row r="82" ht="23.25" customHeight="1">
      <c r="A82" s="6" t="s">
        <v>8</v>
      </c>
      <c r="B82" s="7" t="s">
        <v>92</v>
      </c>
      <c r="C82" s="1"/>
      <c r="D82" s="8" t="s">
        <v>10</v>
      </c>
      <c r="E82" s="1"/>
      <c r="F82" s="9"/>
      <c r="G82" s="9"/>
    </row>
    <row r="83" ht="23.25" customHeight="1">
      <c r="A83" s="6" t="s">
        <v>8</v>
      </c>
      <c r="B83" s="7" t="s">
        <v>93</v>
      </c>
      <c r="C83" s="8" t="s">
        <v>10</v>
      </c>
      <c r="D83" s="8"/>
      <c r="E83" s="1"/>
      <c r="F83" s="9"/>
      <c r="G83" s="9"/>
    </row>
    <row r="84" ht="23.25" customHeight="1">
      <c r="A84" s="6" t="s">
        <v>8</v>
      </c>
      <c r="B84" s="7" t="s">
        <v>94</v>
      </c>
      <c r="C84" s="1"/>
      <c r="D84" s="1"/>
      <c r="E84" s="1"/>
      <c r="F84" s="5" t="s">
        <v>10</v>
      </c>
      <c r="G84" s="9"/>
    </row>
    <row r="85" ht="23.25" customHeight="1">
      <c r="A85" s="6" t="s">
        <v>8</v>
      </c>
      <c r="B85" s="7" t="s">
        <v>95</v>
      </c>
      <c r="C85" s="8" t="s">
        <v>10</v>
      </c>
      <c r="D85" s="1"/>
      <c r="E85" s="1"/>
      <c r="F85" s="9"/>
      <c r="G85" s="9"/>
    </row>
    <row r="86" ht="23.25" customHeight="1">
      <c r="A86" s="6" t="s">
        <v>8</v>
      </c>
      <c r="B86" s="7" t="s">
        <v>96</v>
      </c>
      <c r="C86" s="1"/>
      <c r="D86" s="1"/>
      <c r="E86" s="1"/>
      <c r="F86" s="9"/>
      <c r="G86" s="5" t="s">
        <v>10</v>
      </c>
    </row>
    <row r="87" ht="23.25" customHeight="1">
      <c r="A87" s="6" t="s">
        <v>8</v>
      </c>
      <c r="B87" s="7" t="s">
        <v>97</v>
      </c>
      <c r="C87" s="8"/>
      <c r="D87" s="8" t="s">
        <v>10</v>
      </c>
      <c r="E87" s="1"/>
      <c r="F87" s="9"/>
      <c r="G87" s="9"/>
    </row>
    <row r="88" ht="23.25" customHeight="1">
      <c r="A88" s="6" t="s">
        <v>8</v>
      </c>
      <c r="B88" s="7" t="s">
        <v>98</v>
      </c>
      <c r="C88" s="1"/>
      <c r="D88" s="8" t="s">
        <v>10</v>
      </c>
      <c r="E88" s="1"/>
      <c r="F88" s="9"/>
      <c r="G88" s="9"/>
    </row>
    <row r="89" ht="23.25" customHeight="1">
      <c r="A89" s="6" t="s">
        <v>8</v>
      </c>
      <c r="B89" s="7" t="s">
        <v>99</v>
      </c>
      <c r="C89" s="1"/>
      <c r="D89" s="8" t="s">
        <v>10</v>
      </c>
      <c r="E89" s="1"/>
      <c r="F89" s="9"/>
      <c r="G89" s="9"/>
    </row>
    <row r="90" ht="23.25" customHeight="1">
      <c r="A90" s="6" t="s">
        <v>8</v>
      </c>
      <c r="B90" s="7" t="s">
        <v>100</v>
      </c>
      <c r="C90" s="1"/>
      <c r="D90" s="1"/>
      <c r="E90" s="1"/>
      <c r="F90" s="9"/>
      <c r="G90" s="5" t="s">
        <v>10</v>
      </c>
    </row>
    <row r="91" ht="23.25" customHeight="1">
      <c r="A91" s="6" t="s">
        <v>8</v>
      </c>
      <c r="B91" s="7" t="s">
        <v>101</v>
      </c>
      <c r="C91" s="1"/>
      <c r="D91" s="8" t="s">
        <v>10</v>
      </c>
      <c r="E91" s="1"/>
      <c r="F91" s="9"/>
      <c r="G91" s="9"/>
    </row>
    <row r="92" ht="23.25" customHeight="1">
      <c r="A92" s="6" t="s">
        <v>8</v>
      </c>
      <c r="B92" s="7" t="s">
        <v>102</v>
      </c>
      <c r="C92" s="8" t="s">
        <v>10</v>
      </c>
      <c r="D92" s="1"/>
      <c r="E92" s="1"/>
      <c r="F92" s="9"/>
      <c r="G92" s="9"/>
    </row>
    <row r="93" ht="23.25" customHeight="1">
      <c r="A93" s="6" t="s">
        <v>8</v>
      </c>
      <c r="B93" s="7" t="s">
        <v>103</v>
      </c>
      <c r="C93" s="1"/>
      <c r="D93" s="1"/>
      <c r="E93" s="1"/>
      <c r="F93" s="9"/>
      <c r="G93" s="5" t="s">
        <v>10</v>
      </c>
    </row>
    <row r="94" ht="23.25" customHeight="1">
      <c r="A94" s="6" t="s">
        <v>8</v>
      </c>
      <c r="B94" s="7" t="s">
        <v>104</v>
      </c>
      <c r="C94" s="8" t="s">
        <v>10</v>
      </c>
      <c r="D94" s="1"/>
      <c r="E94" s="1"/>
      <c r="F94" s="9"/>
      <c r="G94" s="9"/>
    </row>
    <row r="95" ht="23.25" customHeight="1">
      <c r="A95" s="6" t="s">
        <v>8</v>
      </c>
      <c r="B95" s="7" t="s">
        <v>105</v>
      </c>
      <c r="C95" s="8" t="s">
        <v>10</v>
      </c>
      <c r="D95" s="1"/>
      <c r="E95" s="1"/>
      <c r="F95" s="9"/>
      <c r="G95" s="9"/>
    </row>
    <row r="96" ht="23.25" customHeight="1">
      <c r="A96" s="6" t="s">
        <v>8</v>
      </c>
      <c r="B96" s="7" t="s">
        <v>106</v>
      </c>
      <c r="C96" s="1"/>
      <c r="D96" s="8" t="s">
        <v>10</v>
      </c>
      <c r="E96" s="1"/>
      <c r="F96" s="9"/>
      <c r="G96" s="9"/>
    </row>
    <row r="97" ht="23.25" customHeight="1">
      <c r="A97" s="6" t="s">
        <v>8</v>
      </c>
      <c r="B97" s="7" t="s">
        <v>107</v>
      </c>
      <c r="C97" s="8" t="s">
        <v>10</v>
      </c>
      <c r="D97" s="1"/>
      <c r="E97" s="1"/>
      <c r="F97" s="9"/>
      <c r="G97" s="9"/>
    </row>
    <row r="98" ht="23.25" customHeight="1">
      <c r="A98" s="6" t="s">
        <v>8</v>
      </c>
      <c r="B98" s="7" t="s">
        <v>108</v>
      </c>
      <c r="C98" s="1"/>
      <c r="D98" s="8" t="s">
        <v>10</v>
      </c>
      <c r="E98" s="1"/>
      <c r="F98" s="9"/>
      <c r="G98" s="9"/>
    </row>
    <row r="99" ht="23.25" customHeight="1">
      <c r="A99" s="6" t="s">
        <v>8</v>
      </c>
      <c r="B99" s="7" t="s">
        <v>109</v>
      </c>
      <c r="C99" s="1"/>
      <c r="D99" s="8" t="s">
        <v>10</v>
      </c>
      <c r="E99" s="1"/>
      <c r="F99" s="9"/>
      <c r="G99" s="9"/>
    </row>
    <row r="100" ht="23.25" customHeight="1">
      <c r="A100" s="6" t="s">
        <v>8</v>
      </c>
      <c r="B100" s="7" t="s">
        <v>110</v>
      </c>
      <c r="C100" s="8" t="s">
        <v>10</v>
      </c>
      <c r="D100" s="1"/>
      <c r="E100" s="1"/>
      <c r="F100" s="9"/>
      <c r="G100" s="9"/>
    </row>
    <row r="101" ht="23.25" customHeight="1">
      <c r="A101" s="6" t="s">
        <v>8</v>
      </c>
      <c r="B101" s="7" t="s">
        <v>111</v>
      </c>
      <c r="C101" s="8"/>
      <c r="D101" s="8" t="s">
        <v>10</v>
      </c>
      <c r="E101" s="1"/>
      <c r="F101" s="9"/>
      <c r="G101" s="9"/>
    </row>
    <row r="102" ht="23.25" customHeight="1">
      <c r="A102" s="6" t="s">
        <v>8</v>
      </c>
      <c r="B102" s="7" t="s">
        <v>112</v>
      </c>
      <c r="C102" s="8" t="s">
        <v>10</v>
      </c>
      <c r="D102" s="8"/>
      <c r="E102" s="1"/>
      <c r="F102" s="9"/>
      <c r="G102" s="9"/>
    </row>
    <row r="103" ht="23.25" customHeight="1">
      <c r="A103" s="6" t="s">
        <v>8</v>
      </c>
      <c r="B103" s="7" t="s">
        <v>113</v>
      </c>
      <c r="C103" s="8" t="s">
        <v>10</v>
      </c>
      <c r="D103" s="1"/>
      <c r="E103" s="1"/>
      <c r="F103" s="9"/>
      <c r="G103" s="9"/>
    </row>
    <row r="104" ht="23.25" customHeight="1">
      <c r="A104" s="6" t="s">
        <v>8</v>
      </c>
      <c r="B104" s="7" t="s">
        <v>114</v>
      </c>
      <c r="C104" s="8" t="s">
        <v>10</v>
      </c>
      <c r="D104" s="1"/>
      <c r="E104" s="1"/>
      <c r="F104" s="9"/>
      <c r="G104" s="9"/>
    </row>
    <row r="105" ht="23.25" customHeight="1">
      <c r="A105" s="6" t="s">
        <v>8</v>
      </c>
      <c r="B105" s="7" t="s">
        <v>115</v>
      </c>
      <c r="C105" s="1"/>
      <c r="D105" s="1"/>
      <c r="E105" s="1"/>
      <c r="F105" s="9"/>
      <c r="G105" s="5" t="s">
        <v>10</v>
      </c>
    </row>
    <row r="106" ht="23.25" customHeight="1">
      <c r="A106" s="6" t="s">
        <v>8</v>
      </c>
      <c r="B106" s="7" t="s">
        <v>116</v>
      </c>
      <c r="C106" s="1"/>
      <c r="D106" s="1"/>
      <c r="E106" s="1"/>
      <c r="F106" s="9"/>
      <c r="G106" s="5" t="s">
        <v>10</v>
      </c>
    </row>
    <row r="107" ht="23.25" customHeight="1">
      <c r="A107" s="6" t="s">
        <v>8</v>
      </c>
      <c r="B107" s="7" t="s">
        <v>117</v>
      </c>
      <c r="C107" s="1"/>
      <c r="D107" s="1"/>
      <c r="E107" s="1"/>
      <c r="F107" s="9"/>
      <c r="G107" s="5" t="s">
        <v>10</v>
      </c>
    </row>
    <row r="108" ht="23.25" customHeight="1">
      <c r="A108" s="6" t="s">
        <v>8</v>
      </c>
      <c r="B108" s="7" t="s">
        <v>118</v>
      </c>
      <c r="C108" s="1"/>
      <c r="D108" s="8" t="s">
        <v>10</v>
      </c>
      <c r="E108" s="1"/>
      <c r="F108" s="9"/>
      <c r="G108" s="9"/>
    </row>
    <row r="109" ht="23.25" customHeight="1">
      <c r="A109" s="6" t="s">
        <v>8</v>
      </c>
      <c r="B109" s="7" t="s">
        <v>119</v>
      </c>
      <c r="C109" s="1"/>
      <c r="D109" s="1"/>
      <c r="E109" s="1"/>
      <c r="F109" s="5" t="s">
        <v>10</v>
      </c>
      <c r="G109" s="9"/>
    </row>
    <row r="110" ht="23.25" customHeight="1">
      <c r="A110" s="6" t="s">
        <v>8</v>
      </c>
      <c r="B110" s="7" t="s">
        <v>120</v>
      </c>
      <c r="C110" s="1"/>
      <c r="D110" s="1"/>
      <c r="E110" s="1"/>
      <c r="F110" s="5" t="s">
        <v>10</v>
      </c>
      <c r="G110" s="9"/>
    </row>
    <row r="111" ht="23.25" customHeight="1">
      <c r="A111" s="6" t="s">
        <v>8</v>
      </c>
      <c r="B111" s="7" t="s">
        <v>121</v>
      </c>
      <c r="C111" s="1"/>
      <c r="D111" s="8" t="s">
        <v>10</v>
      </c>
      <c r="E111" s="1"/>
      <c r="F111" s="9"/>
      <c r="G111" s="9"/>
    </row>
    <row r="112" ht="23.25" customHeight="1">
      <c r="A112" s="6" t="s">
        <v>8</v>
      </c>
      <c r="B112" s="7" t="s">
        <v>122</v>
      </c>
      <c r="C112" s="1"/>
      <c r="D112" s="8" t="s">
        <v>10</v>
      </c>
      <c r="E112" s="1"/>
      <c r="F112" s="9"/>
      <c r="G112" s="9"/>
    </row>
    <row r="113" ht="23.25" customHeight="1">
      <c r="A113" s="6" t="s">
        <v>8</v>
      </c>
      <c r="B113" s="7" t="s">
        <v>123</v>
      </c>
      <c r="C113" s="1"/>
      <c r="D113" s="1"/>
      <c r="E113" s="1"/>
      <c r="F113" s="9"/>
      <c r="G113" s="5" t="s">
        <v>10</v>
      </c>
    </row>
    <row r="114" ht="23.25" customHeight="1">
      <c r="A114" s="6" t="s">
        <v>8</v>
      </c>
      <c r="B114" s="7" t="s">
        <v>124</v>
      </c>
      <c r="C114" s="1"/>
      <c r="D114" s="8" t="s">
        <v>10</v>
      </c>
      <c r="E114" s="1"/>
      <c r="F114" s="9"/>
      <c r="G114" s="9"/>
    </row>
    <row r="115" ht="23.25" customHeight="1">
      <c r="A115" s="6" t="s">
        <v>8</v>
      </c>
      <c r="B115" s="7" t="s">
        <v>125</v>
      </c>
      <c r="C115" s="1"/>
      <c r="D115" s="8" t="s">
        <v>10</v>
      </c>
      <c r="E115" s="1"/>
      <c r="F115" s="9"/>
      <c r="G115" s="9"/>
    </row>
    <row r="116" ht="23.25" customHeight="1">
      <c r="A116" s="6" t="s">
        <v>8</v>
      </c>
      <c r="B116" s="7" t="s">
        <v>126</v>
      </c>
      <c r="C116" s="1"/>
      <c r="D116" s="8" t="s">
        <v>10</v>
      </c>
      <c r="E116" s="1"/>
      <c r="F116" s="9"/>
      <c r="G116" s="9"/>
    </row>
    <row r="117" ht="23.25" customHeight="1">
      <c r="A117" s="6" t="s">
        <v>8</v>
      </c>
      <c r="B117" s="7" t="s">
        <v>127</v>
      </c>
      <c r="C117" s="1"/>
      <c r="D117" s="8" t="s">
        <v>10</v>
      </c>
      <c r="E117" s="1"/>
      <c r="F117" s="9"/>
      <c r="G117" s="9"/>
    </row>
    <row r="118" ht="23.25" customHeight="1">
      <c r="A118" s="6" t="s">
        <v>8</v>
      </c>
      <c r="B118" s="7" t="s">
        <v>128</v>
      </c>
      <c r="C118" s="1"/>
      <c r="D118" s="8" t="s">
        <v>10</v>
      </c>
      <c r="E118" s="1"/>
      <c r="F118" s="9"/>
      <c r="G118" s="9"/>
    </row>
    <row r="119" ht="23.25" customHeight="1">
      <c r="A119" s="6" t="s">
        <v>8</v>
      </c>
      <c r="B119" s="7" t="s">
        <v>129</v>
      </c>
      <c r="C119" s="1"/>
      <c r="D119" s="8" t="s">
        <v>10</v>
      </c>
      <c r="E119" s="1"/>
      <c r="F119" s="9"/>
      <c r="G119" s="9"/>
    </row>
    <row r="120" ht="23.25" customHeight="1">
      <c r="A120" s="6" t="s">
        <v>8</v>
      </c>
      <c r="B120" s="7" t="s">
        <v>130</v>
      </c>
      <c r="C120" s="8" t="s">
        <v>10</v>
      </c>
      <c r="D120" s="8"/>
      <c r="E120" s="1"/>
      <c r="F120" s="9"/>
      <c r="G120" s="9"/>
    </row>
    <row r="121" ht="23.25" customHeight="1">
      <c r="A121" s="6" t="s">
        <v>8</v>
      </c>
      <c r="B121" s="7" t="s">
        <v>131</v>
      </c>
      <c r="C121" s="8" t="s">
        <v>10</v>
      </c>
      <c r="D121" s="1"/>
      <c r="E121" s="1"/>
      <c r="F121" s="9"/>
      <c r="G121" s="9"/>
    </row>
    <row r="122" ht="23.25" customHeight="1">
      <c r="A122" s="6" t="s">
        <v>8</v>
      </c>
      <c r="B122" s="7" t="s">
        <v>132</v>
      </c>
      <c r="C122" s="1"/>
      <c r="D122" s="8" t="s">
        <v>10</v>
      </c>
      <c r="E122" s="1"/>
      <c r="F122" s="9"/>
      <c r="G122" s="9"/>
    </row>
    <row r="123" ht="23.25" customHeight="1">
      <c r="A123" s="6" t="s">
        <v>8</v>
      </c>
      <c r="B123" s="7" t="s">
        <v>133</v>
      </c>
      <c r="C123" s="1"/>
      <c r="D123" s="1"/>
      <c r="E123" s="1"/>
      <c r="F123" s="5" t="s">
        <v>10</v>
      </c>
      <c r="G123" s="9"/>
    </row>
    <row r="124" ht="23.25" customHeight="1">
      <c r="A124" s="6" t="s">
        <v>8</v>
      </c>
      <c r="B124" s="7" t="s">
        <v>134</v>
      </c>
      <c r="C124" s="1"/>
      <c r="D124" s="1"/>
      <c r="E124" s="1"/>
      <c r="F124" s="9"/>
      <c r="G124" s="5" t="s">
        <v>10</v>
      </c>
    </row>
    <row r="125" ht="23.25" customHeight="1">
      <c r="A125" s="6" t="s">
        <v>8</v>
      </c>
      <c r="B125" s="7" t="s">
        <v>135</v>
      </c>
      <c r="C125" s="1"/>
      <c r="D125" s="8" t="s">
        <v>10</v>
      </c>
      <c r="E125" s="1"/>
      <c r="F125" s="9"/>
      <c r="G125" s="9"/>
    </row>
    <row r="126" ht="23.25" customHeight="1">
      <c r="A126" s="6" t="s">
        <v>8</v>
      </c>
      <c r="B126" s="7" t="s">
        <v>136</v>
      </c>
      <c r="C126" s="8" t="s">
        <v>10</v>
      </c>
      <c r="D126" s="1"/>
      <c r="E126" s="1"/>
      <c r="F126" s="9"/>
      <c r="G126" s="9"/>
    </row>
    <row r="127" ht="23.25" customHeight="1">
      <c r="A127" s="6" t="s">
        <v>8</v>
      </c>
      <c r="B127" s="7" t="s">
        <v>137</v>
      </c>
      <c r="C127" s="1"/>
      <c r="D127" s="1"/>
      <c r="E127" s="1"/>
      <c r="F127" s="9"/>
      <c r="G127" s="5" t="s">
        <v>10</v>
      </c>
    </row>
    <row r="128" ht="23.25" customHeight="1">
      <c r="A128" s="6" t="s">
        <v>8</v>
      </c>
      <c r="B128" s="7" t="s">
        <v>138</v>
      </c>
      <c r="C128" s="1"/>
      <c r="D128" s="8"/>
      <c r="E128" s="1"/>
      <c r="F128" s="5" t="s">
        <v>10</v>
      </c>
      <c r="G128" s="9"/>
    </row>
    <row r="129" ht="23.25" customHeight="1">
      <c r="A129" s="6" t="s">
        <v>8</v>
      </c>
      <c r="B129" s="7" t="s">
        <v>139</v>
      </c>
      <c r="C129" s="1"/>
      <c r="D129" s="8" t="s">
        <v>10</v>
      </c>
      <c r="E129" s="1"/>
      <c r="F129" s="9"/>
      <c r="G129" s="9"/>
    </row>
    <row r="130" ht="23.25" customHeight="1">
      <c r="A130" s="6" t="s">
        <v>8</v>
      </c>
      <c r="B130" s="7" t="s">
        <v>140</v>
      </c>
      <c r="C130" s="8" t="s">
        <v>10</v>
      </c>
      <c r="D130" s="1"/>
      <c r="E130" s="1"/>
      <c r="F130" s="9"/>
      <c r="G130" s="9"/>
    </row>
    <row r="131" ht="23.25" customHeight="1">
      <c r="A131" s="6" t="s">
        <v>8</v>
      </c>
      <c r="B131" s="7" t="s">
        <v>141</v>
      </c>
      <c r="C131" s="1"/>
      <c r="D131" s="1"/>
      <c r="E131" s="1"/>
      <c r="F131" s="9"/>
      <c r="G131" s="5" t="s">
        <v>10</v>
      </c>
    </row>
    <row r="132" ht="23.25" customHeight="1">
      <c r="A132" s="6" t="s">
        <v>8</v>
      </c>
      <c r="B132" s="7" t="s">
        <v>142</v>
      </c>
      <c r="C132" s="8" t="s">
        <v>10</v>
      </c>
      <c r="D132" s="1"/>
      <c r="E132" s="1"/>
      <c r="F132" s="9"/>
      <c r="G132" s="9"/>
    </row>
    <row r="133" ht="23.25" customHeight="1">
      <c r="A133" s="6" t="s">
        <v>8</v>
      </c>
      <c r="B133" s="7" t="s">
        <v>143</v>
      </c>
      <c r="C133" s="1"/>
      <c r="D133" s="1"/>
      <c r="E133" s="1"/>
      <c r="F133" s="9"/>
      <c r="G133" s="5" t="s">
        <v>10</v>
      </c>
    </row>
    <row r="134" ht="23.25" customHeight="1">
      <c r="A134" s="6" t="s">
        <v>8</v>
      </c>
      <c r="B134" s="7" t="s">
        <v>144</v>
      </c>
      <c r="C134" s="8" t="s">
        <v>10</v>
      </c>
      <c r="D134" s="1"/>
      <c r="E134" s="1"/>
      <c r="F134" s="9"/>
      <c r="G134" s="9"/>
    </row>
    <row r="135" ht="23.25" customHeight="1">
      <c r="A135" s="6" t="s">
        <v>8</v>
      </c>
      <c r="B135" s="7" t="s">
        <v>145</v>
      </c>
      <c r="C135" s="1"/>
      <c r="D135" s="8" t="s">
        <v>10</v>
      </c>
      <c r="E135" s="1"/>
      <c r="F135" s="9"/>
      <c r="G135" s="9"/>
    </row>
    <row r="136" ht="23.25" customHeight="1">
      <c r="A136" s="6" t="s">
        <v>8</v>
      </c>
      <c r="B136" s="7" t="s">
        <v>146</v>
      </c>
      <c r="C136" s="8" t="s">
        <v>10</v>
      </c>
      <c r="D136" s="1"/>
      <c r="E136" s="1"/>
      <c r="F136" s="9"/>
      <c r="G136" s="9"/>
    </row>
    <row r="137" ht="23.25" customHeight="1">
      <c r="A137" s="6" t="s">
        <v>8</v>
      </c>
      <c r="B137" s="7" t="s">
        <v>147</v>
      </c>
      <c r="C137" s="8"/>
      <c r="D137" s="8" t="s">
        <v>10</v>
      </c>
      <c r="E137" s="1"/>
      <c r="F137" s="9"/>
      <c r="G137" s="9"/>
    </row>
    <row r="138" ht="23.25" customHeight="1">
      <c r="A138" s="6" t="s">
        <v>8</v>
      </c>
      <c r="B138" s="7" t="s">
        <v>148</v>
      </c>
      <c r="C138" s="8"/>
      <c r="D138" s="8" t="s">
        <v>10</v>
      </c>
      <c r="E138" s="1"/>
      <c r="F138" s="9"/>
      <c r="G138" s="9"/>
    </row>
    <row r="139" ht="23.25" customHeight="1">
      <c r="A139" s="6" t="s">
        <v>8</v>
      </c>
      <c r="B139" s="7" t="s">
        <v>149</v>
      </c>
      <c r="C139" s="8"/>
      <c r="D139" s="8" t="s">
        <v>10</v>
      </c>
      <c r="E139" s="1"/>
      <c r="F139" s="9"/>
      <c r="G139" s="9"/>
    </row>
    <row r="140" ht="23.25" customHeight="1">
      <c r="A140" s="6" t="s">
        <v>8</v>
      </c>
      <c r="B140" s="7" t="s">
        <v>150</v>
      </c>
      <c r="C140" s="1"/>
      <c r="D140" s="8" t="s">
        <v>10</v>
      </c>
      <c r="E140" s="1"/>
      <c r="F140" s="9"/>
      <c r="G140" s="9"/>
    </row>
    <row r="141" ht="23.25" customHeight="1">
      <c r="A141" s="6" t="s">
        <v>8</v>
      </c>
      <c r="B141" s="7" t="s">
        <v>151</v>
      </c>
      <c r="C141" s="1"/>
      <c r="D141" s="8" t="s">
        <v>10</v>
      </c>
      <c r="E141" s="1"/>
      <c r="F141" s="9"/>
      <c r="G141" s="9"/>
    </row>
    <row r="142" ht="23.25" customHeight="1">
      <c r="A142" s="6" t="s">
        <v>8</v>
      </c>
      <c r="B142" s="7" t="s">
        <v>152</v>
      </c>
      <c r="C142" s="1"/>
      <c r="D142" s="8" t="s">
        <v>10</v>
      </c>
      <c r="E142" s="1"/>
      <c r="F142" s="9"/>
      <c r="G142" s="9"/>
    </row>
    <row r="143" ht="23.25" customHeight="1">
      <c r="A143" s="6" t="s">
        <v>8</v>
      </c>
      <c r="B143" s="7" t="s">
        <v>153</v>
      </c>
      <c r="C143" s="8"/>
      <c r="D143" s="8" t="s">
        <v>10</v>
      </c>
      <c r="E143" s="1"/>
      <c r="F143" s="9"/>
      <c r="G143" s="9"/>
    </row>
    <row r="144" ht="23.25" customHeight="1">
      <c r="A144" s="6" t="s">
        <v>8</v>
      </c>
      <c r="B144" s="7" t="s">
        <v>154</v>
      </c>
      <c r="C144" s="1"/>
      <c r="D144" s="8" t="s">
        <v>10</v>
      </c>
      <c r="E144" s="1"/>
      <c r="F144" s="9"/>
      <c r="G144" s="9"/>
    </row>
    <row r="145" ht="23.25" customHeight="1">
      <c r="A145" s="6" t="s">
        <v>8</v>
      </c>
      <c r="B145" s="7" t="s">
        <v>155</v>
      </c>
      <c r="C145" s="1"/>
      <c r="D145" s="8" t="s">
        <v>10</v>
      </c>
      <c r="E145" s="1"/>
      <c r="F145" s="9"/>
      <c r="G145" s="9"/>
    </row>
    <row r="146" ht="23.25" customHeight="1">
      <c r="A146" s="6" t="s">
        <v>8</v>
      </c>
      <c r="B146" s="7" t="s">
        <v>156</v>
      </c>
      <c r="C146" s="1"/>
      <c r="D146" s="1"/>
      <c r="E146" s="1"/>
      <c r="F146" s="9"/>
      <c r="G146" s="5" t="s">
        <v>10</v>
      </c>
    </row>
    <row r="147" ht="23.25" customHeight="1">
      <c r="A147" s="6" t="s">
        <v>8</v>
      </c>
      <c r="B147" s="7" t="s">
        <v>157</v>
      </c>
      <c r="C147" s="1"/>
      <c r="D147" s="1"/>
      <c r="E147" s="1"/>
      <c r="F147" s="9"/>
      <c r="G147" s="5" t="s">
        <v>10</v>
      </c>
    </row>
    <row r="148" ht="23.25" customHeight="1">
      <c r="A148" s="6" t="s">
        <v>8</v>
      </c>
      <c r="B148" s="7" t="s">
        <v>158</v>
      </c>
      <c r="C148" s="8"/>
      <c r="D148" s="8" t="s">
        <v>10</v>
      </c>
      <c r="E148" s="1"/>
      <c r="F148" s="9"/>
      <c r="G148" s="9"/>
    </row>
    <row r="149" ht="23.25" customHeight="1">
      <c r="A149" s="6" t="s">
        <v>8</v>
      </c>
      <c r="B149" s="7" t="s">
        <v>159</v>
      </c>
      <c r="C149" s="1"/>
      <c r="D149" s="1"/>
      <c r="E149" s="1"/>
      <c r="F149" s="9"/>
      <c r="G149" s="5" t="s">
        <v>10</v>
      </c>
    </row>
    <row r="150" ht="23.25" customHeight="1">
      <c r="A150" s="6" t="s">
        <v>8</v>
      </c>
      <c r="B150" s="7" t="s">
        <v>160</v>
      </c>
      <c r="C150" s="1"/>
      <c r="D150" s="8" t="s">
        <v>10</v>
      </c>
      <c r="E150" s="1"/>
      <c r="F150" s="9"/>
      <c r="G150" s="9"/>
    </row>
    <row r="151" ht="23.25" customHeight="1">
      <c r="A151" s="6" t="s">
        <v>8</v>
      </c>
      <c r="B151" s="7" t="s">
        <v>161</v>
      </c>
      <c r="C151" s="8" t="s">
        <v>10</v>
      </c>
      <c r="D151" s="1"/>
      <c r="E151" s="1"/>
      <c r="F151" s="9"/>
      <c r="G151" s="9"/>
    </row>
    <row r="152" ht="23.25" customHeight="1">
      <c r="A152" s="6" t="s">
        <v>8</v>
      </c>
      <c r="B152" s="7" t="s">
        <v>162</v>
      </c>
      <c r="C152" s="8" t="s">
        <v>10</v>
      </c>
      <c r="D152" s="1"/>
      <c r="E152" s="1"/>
      <c r="F152" s="9"/>
      <c r="G152" s="9"/>
    </row>
    <row r="153" ht="23.25" customHeight="1">
      <c r="A153" s="6" t="s">
        <v>8</v>
      </c>
      <c r="B153" s="7" t="s">
        <v>163</v>
      </c>
      <c r="C153" s="1"/>
      <c r="D153" s="8" t="s">
        <v>10</v>
      </c>
      <c r="E153" s="1"/>
      <c r="F153" s="9"/>
      <c r="G153" s="9"/>
    </row>
    <row r="154" ht="23.25" customHeight="1">
      <c r="A154" s="6" t="s">
        <v>8</v>
      </c>
      <c r="B154" s="7" t="s">
        <v>164</v>
      </c>
      <c r="C154" s="1"/>
      <c r="D154" s="8" t="s">
        <v>10</v>
      </c>
      <c r="E154" s="1"/>
      <c r="F154" s="9"/>
      <c r="G154" s="9"/>
    </row>
    <row r="155" ht="23.25" customHeight="1">
      <c r="A155" s="6" t="s">
        <v>8</v>
      </c>
      <c r="B155" s="7" t="s">
        <v>165</v>
      </c>
      <c r="C155" s="8"/>
      <c r="D155" s="8" t="s">
        <v>10</v>
      </c>
      <c r="E155" s="1"/>
      <c r="F155" s="9"/>
      <c r="G155" s="9"/>
    </row>
    <row r="156" ht="23.25" customHeight="1">
      <c r="A156" s="6" t="s">
        <v>8</v>
      </c>
      <c r="B156" s="7" t="s">
        <v>166</v>
      </c>
      <c r="C156" s="1"/>
      <c r="D156" s="1"/>
      <c r="E156" s="1"/>
      <c r="F156" s="9"/>
      <c r="G156" s="5" t="s">
        <v>10</v>
      </c>
    </row>
    <row r="157" ht="23.25" customHeight="1">
      <c r="A157" s="10" t="s">
        <v>8</v>
      </c>
      <c r="B157" s="11" t="s">
        <v>167</v>
      </c>
      <c r="C157" s="12"/>
      <c r="D157" s="12"/>
      <c r="E157" s="12"/>
      <c r="F157" s="13"/>
      <c r="G157" s="14" t="s">
        <v>10</v>
      </c>
      <c r="H157" s="13"/>
      <c r="I157" s="13"/>
      <c r="J157" s="13"/>
      <c r="K157" s="13"/>
      <c r="L157" s="13"/>
      <c r="M157" s="13"/>
      <c r="N157" s="13"/>
      <c r="O157" s="13"/>
      <c r="P157" s="13"/>
      <c r="Q157" s="13"/>
      <c r="R157" s="13"/>
      <c r="S157" s="13"/>
      <c r="T157" s="13"/>
      <c r="U157" s="13"/>
      <c r="V157" s="13"/>
      <c r="W157" s="13"/>
    </row>
    <row r="158" ht="23.25" customHeight="1">
      <c r="A158" s="6" t="s">
        <v>8</v>
      </c>
      <c r="B158" s="7" t="s">
        <v>168</v>
      </c>
      <c r="C158" s="1"/>
      <c r="D158" s="1"/>
      <c r="E158" s="1"/>
      <c r="F158" s="9"/>
      <c r="G158" s="5" t="s">
        <v>10</v>
      </c>
    </row>
    <row r="159" ht="23.25" customHeight="1">
      <c r="A159" s="6" t="s">
        <v>8</v>
      </c>
      <c r="B159" s="7" t="s">
        <v>169</v>
      </c>
      <c r="C159" s="1"/>
      <c r="D159" s="8" t="s">
        <v>10</v>
      </c>
      <c r="E159" s="1"/>
      <c r="F159" s="9"/>
      <c r="G159" s="9"/>
    </row>
    <row r="160" ht="23.25" customHeight="1">
      <c r="A160" s="6" t="s">
        <v>8</v>
      </c>
      <c r="B160" s="7" t="s">
        <v>170</v>
      </c>
      <c r="C160" s="1"/>
      <c r="D160" s="8" t="s">
        <v>10</v>
      </c>
      <c r="E160" s="1"/>
      <c r="F160" s="9"/>
      <c r="G160" s="9"/>
    </row>
    <row r="161" ht="23.25" customHeight="1">
      <c r="A161" s="6" t="s">
        <v>8</v>
      </c>
      <c r="B161" s="7" t="s">
        <v>171</v>
      </c>
      <c r="C161" s="1"/>
      <c r="D161" s="1"/>
      <c r="E161" s="1"/>
      <c r="F161" s="9"/>
      <c r="G161" s="5" t="s">
        <v>10</v>
      </c>
    </row>
    <row r="162" ht="23.25" customHeight="1">
      <c r="A162" s="6" t="s">
        <v>8</v>
      </c>
      <c r="B162" s="7" t="s">
        <v>172</v>
      </c>
      <c r="C162" s="1"/>
      <c r="D162" s="8" t="s">
        <v>10</v>
      </c>
      <c r="E162" s="1"/>
      <c r="F162" s="9"/>
      <c r="G162" s="9"/>
    </row>
    <row r="163" ht="23.25" customHeight="1">
      <c r="A163" s="6" t="s">
        <v>8</v>
      </c>
      <c r="B163" s="7" t="s">
        <v>173</v>
      </c>
      <c r="C163" s="1"/>
      <c r="D163" s="8" t="s">
        <v>10</v>
      </c>
      <c r="E163" s="1"/>
      <c r="F163" s="9"/>
      <c r="G163" s="9"/>
    </row>
    <row r="164" ht="23.25" customHeight="1">
      <c r="A164" s="6" t="s">
        <v>8</v>
      </c>
      <c r="B164" s="7" t="s">
        <v>174</v>
      </c>
      <c r="C164" s="1"/>
      <c r="D164" s="8" t="s">
        <v>10</v>
      </c>
      <c r="E164" s="1"/>
      <c r="F164" s="9"/>
      <c r="G164" s="9"/>
    </row>
    <row r="165" ht="23.25" customHeight="1">
      <c r="A165" s="6" t="s">
        <v>8</v>
      </c>
      <c r="B165" s="7" t="s">
        <v>175</v>
      </c>
      <c r="C165" s="1"/>
      <c r="D165" s="8" t="s">
        <v>10</v>
      </c>
      <c r="E165" s="1"/>
      <c r="F165" s="9"/>
      <c r="G165" s="9"/>
    </row>
    <row r="166" ht="23.25" customHeight="1">
      <c r="A166" s="6" t="s">
        <v>8</v>
      </c>
      <c r="B166" s="7" t="s">
        <v>176</v>
      </c>
      <c r="C166" s="8" t="s">
        <v>10</v>
      </c>
      <c r="D166" s="1"/>
      <c r="E166" s="1"/>
      <c r="F166" s="9"/>
      <c r="G166" s="9"/>
    </row>
    <row r="167" ht="23.25" customHeight="1">
      <c r="A167" s="6" t="s">
        <v>8</v>
      </c>
      <c r="B167" s="7" t="s">
        <v>177</v>
      </c>
      <c r="C167" s="8" t="s">
        <v>10</v>
      </c>
      <c r="D167" s="1"/>
      <c r="E167" s="1"/>
      <c r="F167" s="9"/>
      <c r="G167" s="9"/>
    </row>
    <row r="168" ht="23.25" customHeight="1">
      <c r="A168" s="6" t="s">
        <v>8</v>
      </c>
      <c r="B168" s="7" t="s">
        <v>178</v>
      </c>
      <c r="C168" s="1"/>
      <c r="D168" s="1"/>
      <c r="E168" s="1"/>
      <c r="F168" s="9"/>
      <c r="G168" s="5" t="s">
        <v>10</v>
      </c>
    </row>
    <row r="169" ht="23.25" customHeight="1">
      <c r="A169" s="6" t="s">
        <v>8</v>
      </c>
      <c r="B169" s="7" t="s">
        <v>179</v>
      </c>
      <c r="C169" s="1"/>
      <c r="D169" s="8" t="s">
        <v>10</v>
      </c>
      <c r="E169" s="1"/>
      <c r="F169" s="9"/>
      <c r="G169" s="9"/>
    </row>
    <row r="170" ht="23.25" customHeight="1">
      <c r="A170" s="6" t="s">
        <v>8</v>
      </c>
      <c r="B170" s="7" t="s">
        <v>180</v>
      </c>
      <c r="C170" s="8"/>
      <c r="D170" s="8" t="s">
        <v>10</v>
      </c>
      <c r="E170" s="1"/>
      <c r="F170" s="9"/>
      <c r="G170" s="9"/>
    </row>
    <row r="171" ht="23.25" customHeight="1">
      <c r="A171" s="6" t="s">
        <v>8</v>
      </c>
      <c r="B171" s="7" t="s">
        <v>181</v>
      </c>
      <c r="C171" s="1"/>
      <c r="D171" s="8" t="s">
        <v>10</v>
      </c>
      <c r="E171" s="1"/>
      <c r="F171" s="9"/>
      <c r="G171" s="9"/>
    </row>
    <row r="172" ht="23.25" customHeight="1">
      <c r="A172" s="6" t="s">
        <v>8</v>
      </c>
      <c r="B172" s="7" t="s">
        <v>182</v>
      </c>
      <c r="C172" s="1"/>
      <c r="D172" s="8" t="s">
        <v>10</v>
      </c>
      <c r="E172" s="1"/>
      <c r="F172" s="9"/>
      <c r="G172" s="9"/>
    </row>
    <row r="173" ht="23.25" customHeight="1">
      <c r="A173" s="6" t="s">
        <v>8</v>
      </c>
      <c r="B173" s="7" t="s">
        <v>183</v>
      </c>
      <c r="C173" s="1"/>
      <c r="D173" s="8" t="s">
        <v>10</v>
      </c>
      <c r="E173" s="1"/>
      <c r="F173" s="9"/>
      <c r="G173" s="9"/>
    </row>
    <row r="174" ht="23.25" customHeight="1">
      <c r="A174" s="6" t="s">
        <v>8</v>
      </c>
      <c r="B174" s="7" t="s">
        <v>184</v>
      </c>
      <c r="C174" s="8" t="s">
        <v>10</v>
      </c>
      <c r="D174" s="8"/>
      <c r="E174" s="1"/>
      <c r="F174" s="9"/>
      <c r="G174" s="9"/>
    </row>
    <row r="175" ht="23.25" customHeight="1">
      <c r="A175" s="6" t="s">
        <v>8</v>
      </c>
      <c r="B175" s="7" t="s">
        <v>185</v>
      </c>
      <c r="C175" s="8" t="s">
        <v>10</v>
      </c>
      <c r="D175" s="1"/>
      <c r="E175" s="1"/>
      <c r="F175" s="9"/>
      <c r="G175" s="9"/>
    </row>
    <row r="176" ht="23.25" customHeight="1">
      <c r="A176" s="6" t="s">
        <v>8</v>
      </c>
      <c r="B176" s="7" t="s">
        <v>186</v>
      </c>
      <c r="C176" s="1"/>
      <c r="D176" s="8" t="s">
        <v>10</v>
      </c>
      <c r="E176" s="1"/>
      <c r="F176" s="9"/>
      <c r="G176" s="9"/>
    </row>
    <row r="177" ht="23.25" customHeight="1">
      <c r="A177" s="6" t="s">
        <v>8</v>
      </c>
      <c r="B177" s="7" t="s">
        <v>187</v>
      </c>
      <c r="C177" s="1"/>
      <c r="D177" s="8" t="s">
        <v>10</v>
      </c>
      <c r="E177" s="1"/>
      <c r="F177" s="9"/>
      <c r="G177" s="9"/>
    </row>
    <row r="178" ht="23.25" customHeight="1">
      <c r="A178" s="6" t="s">
        <v>8</v>
      </c>
      <c r="B178" s="7" t="s">
        <v>188</v>
      </c>
      <c r="C178" s="1"/>
      <c r="D178" s="8" t="s">
        <v>10</v>
      </c>
      <c r="E178" s="1"/>
      <c r="F178" s="9"/>
      <c r="G178" s="9"/>
    </row>
    <row r="179" ht="23.25" customHeight="1">
      <c r="A179" s="6" t="s">
        <v>8</v>
      </c>
      <c r="B179" s="7" t="s">
        <v>189</v>
      </c>
      <c r="C179" s="1"/>
      <c r="D179" s="8" t="s">
        <v>10</v>
      </c>
      <c r="E179" s="1"/>
      <c r="F179" s="9"/>
      <c r="G179" s="9"/>
    </row>
    <row r="180" ht="23.25" customHeight="1">
      <c r="A180" s="6" t="s">
        <v>8</v>
      </c>
      <c r="B180" s="7" t="s">
        <v>190</v>
      </c>
      <c r="C180" s="8" t="s">
        <v>10</v>
      </c>
      <c r="D180" s="1"/>
      <c r="E180" s="1"/>
      <c r="F180" s="9"/>
      <c r="G180" s="9"/>
    </row>
    <row r="181" ht="23.25" customHeight="1">
      <c r="A181" s="6" t="s">
        <v>8</v>
      </c>
      <c r="B181" s="7" t="s">
        <v>191</v>
      </c>
      <c r="C181" s="1"/>
      <c r="D181" s="8" t="s">
        <v>10</v>
      </c>
      <c r="E181" s="1"/>
      <c r="F181" s="9"/>
      <c r="G181" s="9"/>
    </row>
    <row r="182" ht="23.25" customHeight="1">
      <c r="A182" s="6" t="s">
        <v>8</v>
      </c>
      <c r="B182" s="7" t="s">
        <v>192</v>
      </c>
      <c r="C182" s="1"/>
      <c r="D182" s="8" t="s">
        <v>10</v>
      </c>
      <c r="E182" s="1"/>
      <c r="F182" s="9"/>
      <c r="G182" s="9"/>
    </row>
    <row r="183" ht="23.25" customHeight="1">
      <c r="A183" s="6" t="s">
        <v>8</v>
      </c>
      <c r="B183" s="7" t="s">
        <v>193</v>
      </c>
      <c r="C183" s="1"/>
      <c r="D183" s="8" t="s">
        <v>10</v>
      </c>
      <c r="E183" s="1"/>
      <c r="F183" s="9"/>
      <c r="G183" s="9"/>
    </row>
    <row r="184" ht="23.25" customHeight="1">
      <c r="A184" s="6" t="s">
        <v>8</v>
      </c>
      <c r="B184" s="7" t="s">
        <v>194</v>
      </c>
      <c r="C184" s="8" t="s">
        <v>10</v>
      </c>
      <c r="D184" s="8"/>
      <c r="E184" s="1"/>
      <c r="F184" s="9"/>
      <c r="G184" s="9"/>
    </row>
    <row r="185" ht="23.25" customHeight="1">
      <c r="A185" s="6" t="s">
        <v>8</v>
      </c>
      <c r="B185" s="7" t="s">
        <v>195</v>
      </c>
      <c r="C185" s="8" t="s">
        <v>10</v>
      </c>
      <c r="D185" s="1"/>
      <c r="E185" s="1"/>
      <c r="F185" s="9"/>
      <c r="G185" s="9"/>
    </row>
    <row r="186" ht="23.25" customHeight="1">
      <c r="A186" s="6" t="s">
        <v>8</v>
      </c>
      <c r="B186" s="7" t="s">
        <v>196</v>
      </c>
      <c r="C186" s="1"/>
      <c r="D186" s="8" t="s">
        <v>10</v>
      </c>
      <c r="E186" s="1"/>
      <c r="F186" s="9"/>
      <c r="G186" s="9"/>
    </row>
    <row r="187" ht="23.25" customHeight="1">
      <c r="A187" s="6" t="s">
        <v>8</v>
      </c>
      <c r="B187" s="7" t="s">
        <v>197</v>
      </c>
      <c r="C187" s="1"/>
      <c r="D187" s="8" t="s">
        <v>10</v>
      </c>
      <c r="E187" s="1"/>
      <c r="F187" s="9"/>
      <c r="G187" s="9"/>
    </row>
    <row r="188" ht="23.25" customHeight="1">
      <c r="A188" s="6" t="s">
        <v>8</v>
      </c>
      <c r="B188" s="7" t="s">
        <v>198</v>
      </c>
      <c r="C188" s="8" t="s">
        <v>10</v>
      </c>
      <c r="D188" s="8"/>
      <c r="E188" s="1"/>
      <c r="F188" s="9"/>
      <c r="G188" s="9"/>
    </row>
    <row r="189" ht="23.25" customHeight="1">
      <c r="A189" s="6" t="s">
        <v>8</v>
      </c>
      <c r="B189" s="7" t="s">
        <v>199</v>
      </c>
      <c r="C189" s="1"/>
      <c r="D189" s="8" t="s">
        <v>10</v>
      </c>
      <c r="E189" s="1"/>
      <c r="F189" s="9"/>
      <c r="G189" s="9"/>
    </row>
    <row r="190" ht="23.25" customHeight="1">
      <c r="A190" s="6" t="s">
        <v>8</v>
      </c>
      <c r="B190" s="7" t="s">
        <v>200</v>
      </c>
      <c r="C190" s="8" t="s">
        <v>10</v>
      </c>
      <c r="D190" s="1"/>
      <c r="E190" s="1"/>
      <c r="F190" s="9"/>
      <c r="G190" s="9"/>
    </row>
    <row r="191" ht="23.25" customHeight="1">
      <c r="A191" s="6" t="s">
        <v>8</v>
      </c>
      <c r="B191" s="7" t="s">
        <v>201</v>
      </c>
      <c r="C191" s="8" t="s">
        <v>10</v>
      </c>
      <c r="D191" s="1"/>
      <c r="E191" s="1"/>
      <c r="F191" s="9"/>
      <c r="G191" s="9"/>
    </row>
    <row r="192" ht="23.25" customHeight="1">
      <c r="A192" s="6" t="s">
        <v>8</v>
      </c>
      <c r="B192" s="7" t="s">
        <v>202</v>
      </c>
      <c r="C192" s="1"/>
      <c r="D192" s="8" t="s">
        <v>10</v>
      </c>
      <c r="E192" s="1"/>
      <c r="F192" s="9"/>
      <c r="G192" s="9"/>
    </row>
    <row r="193" ht="23.25" customHeight="1">
      <c r="A193" s="6" t="s">
        <v>8</v>
      </c>
      <c r="B193" s="7" t="s">
        <v>203</v>
      </c>
      <c r="C193" s="8" t="s">
        <v>10</v>
      </c>
      <c r="D193" s="1"/>
      <c r="E193" s="1"/>
      <c r="F193" s="9"/>
      <c r="G193" s="9"/>
    </row>
    <row r="194" ht="23.25" customHeight="1">
      <c r="A194" s="6" t="s">
        <v>8</v>
      </c>
      <c r="B194" s="7" t="s">
        <v>204</v>
      </c>
      <c r="C194" s="8" t="s">
        <v>10</v>
      </c>
      <c r="D194" s="1"/>
      <c r="E194" s="1"/>
      <c r="F194" s="9"/>
      <c r="G194" s="9"/>
    </row>
    <row r="195" ht="23.25" customHeight="1">
      <c r="A195" s="6" t="s">
        <v>8</v>
      </c>
      <c r="B195" s="7" t="s">
        <v>205</v>
      </c>
      <c r="C195" s="8"/>
      <c r="D195" s="8" t="s">
        <v>10</v>
      </c>
      <c r="E195" s="1"/>
      <c r="F195" s="9"/>
      <c r="G195" s="9"/>
    </row>
    <row r="196" ht="23.25" customHeight="1">
      <c r="A196" s="6" t="s">
        <v>8</v>
      </c>
      <c r="B196" s="7" t="s">
        <v>206</v>
      </c>
      <c r="C196" s="8" t="s">
        <v>10</v>
      </c>
      <c r="D196" s="1"/>
      <c r="E196" s="1"/>
      <c r="F196" s="9"/>
      <c r="G196" s="9"/>
    </row>
    <row r="197" ht="23.25" customHeight="1">
      <c r="A197" s="6" t="s">
        <v>8</v>
      </c>
      <c r="B197" s="7" t="s">
        <v>207</v>
      </c>
      <c r="C197" s="8" t="s">
        <v>10</v>
      </c>
      <c r="D197" s="1"/>
      <c r="E197" s="1"/>
      <c r="F197" s="9"/>
      <c r="G197" s="9"/>
    </row>
    <row r="198" ht="23.25" customHeight="1">
      <c r="A198" s="6" t="s">
        <v>8</v>
      </c>
      <c r="B198" s="7" t="s">
        <v>208</v>
      </c>
      <c r="C198" s="8" t="s">
        <v>10</v>
      </c>
      <c r="D198" s="1"/>
      <c r="E198" s="1"/>
      <c r="F198" s="9"/>
      <c r="G198" s="9"/>
    </row>
    <row r="199" ht="23.25" customHeight="1">
      <c r="A199" s="6" t="s">
        <v>8</v>
      </c>
      <c r="B199" s="7" t="s">
        <v>209</v>
      </c>
      <c r="C199" s="1"/>
      <c r="D199" s="8" t="s">
        <v>10</v>
      </c>
      <c r="E199" s="1"/>
      <c r="F199" s="9"/>
      <c r="G199" s="9"/>
    </row>
    <row r="200" ht="23.25" customHeight="1">
      <c r="A200" s="6" t="s">
        <v>8</v>
      </c>
      <c r="B200" s="7" t="s">
        <v>210</v>
      </c>
      <c r="C200" s="1"/>
      <c r="D200" s="8" t="s">
        <v>10</v>
      </c>
      <c r="E200" s="1"/>
      <c r="F200" s="9"/>
      <c r="G200" s="9"/>
    </row>
    <row r="201" ht="23.25" customHeight="1">
      <c r="A201" s="6" t="s">
        <v>8</v>
      </c>
      <c r="B201" s="15" t="s">
        <v>211</v>
      </c>
      <c r="C201" s="8" t="s">
        <v>10</v>
      </c>
      <c r="D201" s="1"/>
      <c r="E201" s="1"/>
      <c r="F201" s="9"/>
      <c r="G201" s="9"/>
    </row>
    <row r="202" ht="23.25" customHeight="1">
      <c r="A202" s="6" t="s">
        <v>8</v>
      </c>
      <c r="B202" s="7" t="s">
        <v>212</v>
      </c>
      <c r="C202" s="8" t="s">
        <v>10</v>
      </c>
      <c r="D202" s="1"/>
      <c r="E202" s="1"/>
      <c r="F202" s="9"/>
      <c r="G202" s="9"/>
    </row>
    <row r="203" ht="23.25" customHeight="1">
      <c r="A203" s="6" t="s">
        <v>8</v>
      </c>
      <c r="B203" s="7" t="s">
        <v>213</v>
      </c>
      <c r="C203" s="8" t="s">
        <v>10</v>
      </c>
      <c r="D203" s="1"/>
      <c r="E203" s="1"/>
      <c r="F203" s="9"/>
      <c r="G203" s="9"/>
    </row>
    <row r="204" ht="23.25" customHeight="1">
      <c r="A204" s="6" t="s">
        <v>8</v>
      </c>
      <c r="B204" s="7" t="s">
        <v>214</v>
      </c>
      <c r="C204" s="8" t="s">
        <v>10</v>
      </c>
      <c r="D204" s="1"/>
      <c r="E204" s="1"/>
      <c r="F204" s="9"/>
      <c r="G204" s="9"/>
    </row>
    <row r="205" ht="23.25" customHeight="1">
      <c r="A205" s="6" t="s">
        <v>8</v>
      </c>
      <c r="B205" s="7" t="s">
        <v>215</v>
      </c>
      <c r="C205" s="1"/>
      <c r="D205" s="8" t="s">
        <v>10</v>
      </c>
      <c r="E205" s="1"/>
      <c r="F205" s="9"/>
      <c r="G205" s="9"/>
    </row>
    <row r="206" ht="23.25" customHeight="1">
      <c r="A206" s="6" t="s">
        <v>8</v>
      </c>
      <c r="B206" s="7" t="s">
        <v>216</v>
      </c>
      <c r="C206" s="8" t="s">
        <v>10</v>
      </c>
      <c r="D206" s="1"/>
      <c r="E206" s="1"/>
      <c r="F206" s="9"/>
      <c r="G206" s="9"/>
    </row>
    <row r="207" ht="23.25" customHeight="1">
      <c r="A207" s="6" t="s">
        <v>8</v>
      </c>
      <c r="B207" s="7" t="s">
        <v>217</v>
      </c>
      <c r="C207" s="8" t="s">
        <v>10</v>
      </c>
      <c r="D207" s="1"/>
      <c r="E207" s="1"/>
      <c r="F207" s="9"/>
      <c r="G207" s="9"/>
    </row>
    <row r="208" ht="23.25" customHeight="1">
      <c r="A208" s="6" t="s">
        <v>8</v>
      </c>
      <c r="B208" s="7" t="s">
        <v>218</v>
      </c>
      <c r="C208" s="1"/>
      <c r="D208" s="8" t="s">
        <v>10</v>
      </c>
      <c r="E208" s="1"/>
      <c r="F208" s="9"/>
      <c r="G208" s="9"/>
    </row>
    <row r="209" ht="23.25" customHeight="1">
      <c r="A209" s="6" t="s">
        <v>8</v>
      </c>
      <c r="B209" s="7" t="s">
        <v>219</v>
      </c>
      <c r="C209" s="1"/>
      <c r="D209" s="8" t="s">
        <v>10</v>
      </c>
      <c r="E209" s="1"/>
      <c r="F209" s="9"/>
      <c r="G209" s="9"/>
    </row>
    <row r="210" ht="23.25" customHeight="1">
      <c r="A210" s="6" t="s">
        <v>8</v>
      </c>
      <c r="B210" s="7" t="s">
        <v>220</v>
      </c>
      <c r="C210" s="1"/>
      <c r="D210" s="8" t="s">
        <v>10</v>
      </c>
      <c r="E210" s="1"/>
      <c r="F210" s="9"/>
      <c r="G210" s="9"/>
    </row>
    <row r="211" ht="23.25" customHeight="1">
      <c r="A211" s="6" t="s">
        <v>8</v>
      </c>
      <c r="B211" s="7" t="s">
        <v>221</v>
      </c>
      <c r="C211" s="1"/>
      <c r="D211" s="8" t="s">
        <v>10</v>
      </c>
      <c r="E211" s="1"/>
      <c r="F211" s="9"/>
      <c r="G211" s="9"/>
    </row>
    <row r="212" ht="23.25" customHeight="1">
      <c r="A212" s="6" t="s">
        <v>8</v>
      </c>
      <c r="B212" s="7" t="s">
        <v>222</v>
      </c>
      <c r="C212" s="1"/>
      <c r="D212" s="8" t="s">
        <v>10</v>
      </c>
      <c r="E212" s="1"/>
      <c r="F212" s="9"/>
      <c r="G212" s="9"/>
    </row>
    <row r="213" ht="23.25" customHeight="1">
      <c r="A213" s="6" t="s">
        <v>8</v>
      </c>
      <c r="B213" s="7" t="s">
        <v>223</v>
      </c>
      <c r="C213" s="1"/>
      <c r="D213" s="8" t="s">
        <v>10</v>
      </c>
      <c r="E213" s="1"/>
      <c r="F213" s="9"/>
      <c r="G213" s="9"/>
    </row>
    <row r="214" ht="23.25" customHeight="1">
      <c r="A214" s="6" t="s">
        <v>8</v>
      </c>
      <c r="B214" s="7" t="s">
        <v>224</v>
      </c>
      <c r="C214" s="8" t="s">
        <v>10</v>
      </c>
      <c r="D214" s="1"/>
      <c r="E214" s="1"/>
      <c r="F214" s="9"/>
      <c r="G214" s="9"/>
    </row>
    <row r="215" ht="23.25" customHeight="1">
      <c r="A215" s="6" t="s">
        <v>8</v>
      </c>
      <c r="B215" s="7" t="s">
        <v>225</v>
      </c>
      <c r="C215" s="1"/>
      <c r="D215" s="8" t="s">
        <v>10</v>
      </c>
      <c r="E215" s="1"/>
      <c r="F215" s="9"/>
      <c r="G215" s="9"/>
    </row>
    <row r="216" ht="23.25" customHeight="1">
      <c r="A216" s="6" t="s">
        <v>8</v>
      </c>
      <c r="B216" s="7" t="s">
        <v>226</v>
      </c>
      <c r="C216" s="1"/>
      <c r="D216" s="8" t="s">
        <v>10</v>
      </c>
      <c r="E216" s="1"/>
      <c r="F216" s="9"/>
      <c r="G216" s="9"/>
    </row>
    <row r="217" ht="23.25" customHeight="1">
      <c r="A217" s="6" t="s">
        <v>8</v>
      </c>
      <c r="B217" s="7" t="s">
        <v>227</v>
      </c>
      <c r="C217" s="1"/>
      <c r="D217" s="8" t="s">
        <v>10</v>
      </c>
      <c r="E217" s="1"/>
      <c r="F217" s="9"/>
      <c r="G217" s="9"/>
    </row>
    <row r="218" ht="23.25" customHeight="1">
      <c r="A218" s="6" t="s">
        <v>8</v>
      </c>
      <c r="B218" s="7" t="s">
        <v>228</v>
      </c>
      <c r="C218" s="8" t="s">
        <v>10</v>
      </c>
      <c r="D218" s="1"/>
      <c r="E218" s="1"/>
      <c r="F218" s="9"/>
      <c r="G218" s="9"/>
    </row>
    <row r="219" ht="23.25" customHeight="1">
      <c r="A219" s="6" t="s">
        <v>8</v>
      </c>
      <c r="B219" s="7" t="s">
        <v>229</v>
      </c>
      <c r="C219" s="8" t="s">
        <v>10</v>
      </c>
      <c r="D219" s="1"/>
      <c r="E219" s="1"/>
      <c r="F219" s="9"/>
      <c r="G219" s="9"/>
    </row>
    <row r="220" ht="23.25" customHeight="1">
      <c r="A220" s="6" t="s">
        <v>8</v>
      </c>
      <c r="B220" s="7" t="s">
        <v>230</v>
      </c>
      <c r="C220" s="8" t="s">
        <v>10</v>
      </c>
      <c r="D220" s="1"/>
      <c r="E220" s="1"/>
      <c r="F220" s="9"/>
      <c r="G220" s="9"/>
    </row>
    <row r="221" ht="23.25" customHeight="1">
      <c r="A221" s="6" t="s">
        <v>8</v>
      </c>
      <c r="B221" s="7" t="s">
        <v>231</v>
      </c>
      <c r="C221" s="1"/>
      <c r="D221" s="1"/>
      <c r="E221" s="1"/>
      <c r="F221" s="5" t="s">
        <v>10</v>
      </c>
      <c r="G221" s="9"/>
    </row>
    <row r="222" ht="23.25" customHeight="1">
      <c r="A222" s="6" t="s">
        <v>8</v>
      </c>
      <c r="B222" s="7" t="s">
        <v>232</v>
      </c>
      <c r="C222" s="8" t="s">
        <v>10</v>
      </c>
      <c r="D222" s="1"/>
      <c r="E222" s="1"/>
      <c r="F222" s="9"/>
      <c r="G222" s="9"/>
    </row>
    <row r="223" ht="23.25" customHeight="1">
      <c r="A223" s="6" t="s">
        <v>8</v>
      </c>
      <c r="B223" s="7" t="s">
        <v>233</v>
      </c>
      <c r="C223" s="8" t="s">
        <v>10</v>
      </c>
      <c r="D223" s="1"/>
      <c r="E223" s="1"/>
      <c r="F223" s="9"/>
      <c r="G223" s="9"/>
    </row>
    <row r="224" ht="23.25" customHeight="1">
      <c r="A224" s="6" t="s">
        <v>8</v>
      </c>
      <c r="B224" s="7" t="s">
        <v>234</v>
      </c>
      <c r="C224" s="8" t="s">
        <v>10</v>
      </c>
      <c r="D224" s="1"/>
      <c r="E224" s="1"/>
      <c r="F224" s="9"/>
      <c r="G224" s="9"/>
    </row>
    <row r="225" ht="23.25" customHeight="1">
      <c r="A225" s="6" t="s">
        <v>8</v>
      </c>
      <c r="B225" s="7" t="s">
        <v>235</v>
      </c>
      <c r="C225" s="1"/>
      <c r="D225" s="1"/>
      <c r="E225" s="1"/>
      <c r="F225" s="9"/>
      <c r="G225" s="5" t="s">
        <v>10</v>
      </c>
    </row>
    <row r="226" ht="23.25" customHeight="1">
      <c r="A226" s="6" t="s">
        <v>8</v>
      </c>
      <c r="B226" s="7" t="s">
        <v>236</v>
      </c>
      <c r="C226" s="8" t="s">
        <v>10</v>
      </c>
      <c r="D226" s="1"/>
      <c r="E226" s="1"/>
      <c r="F226" s="9"/>
      <c r="G226" s="9"/>
    </row>
    <row r="227" ht="23.25" customHeight="1">
      <c r="A227" s="6" t="s">
        <v>8</v>
      </c>
      <c r="B227" s="7" t="s">
        <v>237</v>
      </c>
      <c r="C227" s="8" t="s">
        <v>10</v>
      </c>
      <c r="D227" s="1"/>
      <c r="E227" s="1"/>
      <c r="F227" s="9"/>
      <c r="G227" s="9"/>
    </row>
    <row r="228" ht="23.25" customHeight="1">
      <c r="A228" s="6" t="s">
        <v>8</v>
      </c>
      <c r="B228" s="7" t="s">
        <v>238</v>
      </c>
      <c r="C228" s="8" t="s">
        <v>10</v>
      </c>
      <c r="D228" s="1"/>
      <c r="E228" s="1"/>
      <c r="F228" s="9"/>
      <c r="G228" s="9"/>
    </row>
    <row r="229" ht="23.25" customHeight="1">
      <c r="A229" s="6" t="s">
        <v>8</v>
      </c>
      <c r="B229" s="7" t="s">
        <v>239</v>
      </c>
      <c r="C229" s="8" t="s">
        <v>10</v>
      </c>
      <c r="D229" s="1"/>
      <c r="E229" s="1"/>
      <c r="F229" s="9"/>
      <c r="G229" s="9"/>
    </row>
    <row r="230" ht="23.25" customHeight="1">
      <c r="A230" s="6" t="s">
        <v>8</v>
      </c>
      <c r="B230" s="7" t="s">
        <v>240</v>
      </c>
      <c r="C230" s="8" t="s">
        <v>10</v>
      </c>
      <c r="D230" s="1"/>
      <c r="E230" s="1"/>
      <c r="F230" s="9"/>
      <c r="G230" s="9"/>
    </row>
    <row r="231" ht="23.25" customHeight="1">
      <c r="A231" s="6" t="s">
        <v>8</v>
      </c>
      <c r="B231" s="7" t="s">
        <v>241</v>
      </c>
      <c r="C231" s="8" t="s">
        <v>10</v>
      </c>
      <c r="D231" s="1"/>
      <c r="E231" s="1"/>
      <c r="F231" s="9"/>
      <c r="G231" s="9"/>
    </row>
    <row r="232" ht="23.25" customHeight="1">
      <c r="A232" s="6" t="s">
        <v>8</v>
      </c>
      <c r="B232" s="7" t="s">
        <v>242</v>
      </c>
      <c r="C232" s="8" t="s">
        <v>10</v>
      </c>
      <c r="D232" s="1"/>
      <c r="E232" s="1"/>
      <c r="F232" s="9"/>
      <c r="G232" s="9"/>
    </row>
    <row r="233" ht="23.25" customHeight="1">
      <c r="A233" s="6" t="s">
        <v>8</v>
      </c>
      <c r="B233" s="7" t="s">
        <v>243</v>
      </c>
      <c r="C233" s="1"/>
      <c r="D233" s="1"/>
      <c r="E233" s="1"/>
      <c r="F233" s="5" t="s">
        <v>10</v>
      </c>
      <c r="G233" s="9"/>
    </row>
    <row r="234" ht="23.25" customHeight="1">
      <c r="A234" s="6" t="s">
        <v>8</v>
      </c>
      <c r="B234" s="7" t="s">
        <v>244</v>
      </c>
      <c r="C234" s="1"/>
      <c r="D234" s="8" t="s">
        <v>10</v>
      </c>
      <c r="E234" s="1"/>
      <c r="F234" s="9"/>
      <c r="G234" s="9"/>
    </row>
    <row r="235" ht="23.25" customHeight="1">
      <c r="A235" s="6" t="s">
        <v>8</v>
      </c>
      <c r="B235" s="7" t="s">
        <v>245</v>
      </c>
      <c r="C235" s="8" t="s">
        <v>10</v>
      </c>
      <c r="D235" s="1"/>
      <c r="E235" s="1"/>
      <c r="F235" s="9"/>
      <c r="G235" s="9"/>
    </row>
    <row r="236" ht="23.25" customHeight="1">
      <c r="A236" s="6" t="s">
        <v>8</v>
      </c>
      <c r="B236" s="7" t="s">
        <v>246</v>
      </c>
      <c r="C236" s="8" t="s">
        <v>10</v>
      </c>
      <c r="D236" s="1"/>
      <c r="E236" s="1"/>
      <c r="F236" s="9"/>
      <c r="G236" s="9"/>
    </row>
    <row r="237" ht="23.25" customHeight="1">
      <c r="A237" s="6" t="s">
        <v>8</v>
      </c>
      <c r="B237" s="7" t="s">
        <v>247</v>
      </c>
      <c r="C237" s="8" t="s">
        <v>10</v>
      </c>
      <c r="D237" s="1"/>
      <c r="E237" s="1"/>
      <c r="F237" s="9"/>
      <c r="G237" s="9"/>
    </row>
    <row r="238" ht="23.25" customHeight="1">
      <c r="A238" s="6" t="s">
        <v>8</v>
      </c>
      <c r="B238" s="7" t="s">
        <v>248</v>
      </c>
      <c r="C238" s="8" t="s">
        <v>10</v>
      </c>
      <c r="D238" s="1"/>
      <c r="E238" s="1"/>
      <c r="F238" s="9"/>
      <c r="G238" s="9"/>
    </row>
    <row r="239" ht="23.25" customHeight="1">
      <c r="A239" s="6" t="s">
        <v>8</v>
      </c>
      <c r="B239" s="7" t="s">
        <v>249</v>
      </c>
      <c r="C239" s="8" t="s">
        <v>10</v>
      </c>
      <c r="D239" s="1"/>
      <c r="E239" s="1"/>
      <c r="F239" s="9"/>
      <c r="G239" s="9"/>
    </row>
    <row r="240" ht="23.25" customHeight="1">
      <c r="A240" s="6" t="s">
        <v>8</v>
      </c>
      <c r="B240" s="7" t="s">
        <v>250</v>
      </c>
      <c r="C240" s="1"/>
      <c r="D240" s="8" t="s">
        <v>10</v>
      </c>
      <c r="E240" s="1"/>
      <c r="F240" s="9"/>
      <c r="G240" s="9"/>
    </row>
    <row r="241" ht="23.25" customHeight="1">
      <c r="A241" s="6" t="s">
        <v>8</v>
      </c>
      <c r="B241" s="7" t="s">
        <v>251</v>
      </c>
      <c r="C241" s="8" t="s">
        <v>10</v>
      </c>
      <c r="D241" s="1"/>
      <c r="E241" s="1"/>
      <c r="F241" s="9"/>
      <c r="G241" s="9"/>
    </row>
    <row r="242" ht="23.25" customHeight="1">
      <c r="A242" s="6" t="s">
        <v>8</v>
      </c>
      <c r="B242" s="7" t="s">
        <v>252</v>
      </c>
      <c r="C242" s="8" t="s">
        <v>10</v>
      </c>
      <c r="D242" s="1"/>
      <c r="E242" s="1"/>
      <c r="F242" s="9"/>
      <c r="G242" s="9"/>
    </row>
    <row r="243" ht="23.25" customHeight="1">
      <c r="A243" s="6" t="s">
        <v>8</v>
      </c>
      <c r="B243" s="7" t="s">
        <v>253</v>
      </c>
      <c r="C243" s="1"/>
      <c r="D243" s="8" t="s">
        <v>10</v>
      </c>
      <c r="E243" s="1"/>
      <c r="F243" s="9"/>
      <c r="G243" s="9"/>
    </row>
    <row r="244" ht="23.25" customHeight="1">
      <c r="A244" s="6" t="s">
        <v>8</v>
      </c>
      <c r="B244" s="7" t="s">
        <v>254</v>
      </c>
      <c r="C244" s="1"/>
      <c r="D244" s="8" t="s">
        <v>10</v>
      </c>
      <c r="E244" s="1"/>
      <c r="F244" s="9"/>
      <c r="G244" s="9"/>
    </row>
    <row r="245" ht="23.25" customHeight="1">
      <c r="A245" s="6" t="s">
        <v>8</v>
      </c>
      <c r="B245" s="7" t="s">
        <v>255</v>
      </c>
      <c r="C245" s="1"/>
      <c r="D245" s="8" t="s">
        <v>10</v>
      </c>
      <c r="E245" s="1"/>
      <c r="F245" s="9"/>
      <c r="G245" s="9"/>
    </row>
    <row r="246" ht="23.25" customHeight="1">
      <c r="A246" s="6" t="s">
        <v>8</v>
      </c>
      <c r="B246" s="7" t="s">
        <v>256</v>
      </c>
      <c r="C246" s="1"/>
      <c r="D246" s="1"/>
      <c r="E246" s="1"/>
      <c r="F246" s="5" t="s">
        <v>10</v>
      </c>
      <c r="G246" s="9"/>
    </row>
    <row r="247" ht="23.25" customHeight="1">
      <c r="A247" s="6" t="s">
        <v>8</v>
      </c>
      <c r="B247" s="11" t="s">
        <v>257</v>
      </c>
      <c r="C247" s="1"/>
      <c r="D247" s="1"/>
      <c r="E247" s="8"/>
      <c r="F247" s="5" t="s">
        <v>10</v>
      </c>
      <c r="G247" s="9"/>
    </row>
    <row r="248" ht="23.25" customHeight="1">
      <c r="A248" s="6" t="s">
        <v>8</v>
      </c>
      <c r="B248" s="7" t="s">
        <v>258</v>
      </c>
      <c r="C248" s="1"/>
      <c r="D248" s="8" t="s">
        <v>10</v>
      </c>
      <c r="E248" s="1"/>
      <c r="F248" s="9"/>
      <c r="G248" s="9"/>
    </row>
    <row r="249" ht="23.25" customHeight="1">
      <c r="A249" s="6" t="s">
        <v>8</v>
      </c>
      <c r="B249" s="7" t="s">
        <v>259</v>
      </c>
      <c r="C249" s="8" t="s">
        <v>10</v>
      </c>
      <c r="D249" s="1"/>
      <c r="E249" s="1"/>
      <c r="F249" s="9"/>
      <c r="G249" s="9"/>
    </row>
    <row r="250" ht="23.25" customHeight="1">
      <c r="A250" s="6" t="s">
        <v>8</v>
      </c>
      <c r="B250" s="7" t="s">
        <v>260</v>
      </c>
      <c r="C250" s="8" t="s">
        <v>10</v>
      </c>
      <c r="D250" s="1"/>
      <c r="E250" s="1"/>
      <c r="F250" s="9"/>
      <c r="G250" s="9"/>
    </row>
    <row r="251" ht="23.25" customHeight="1">
      <c r="A251" s="6" t="s">
        <v>8</v>
      </c>
      <c r="B251" s="7" t="s">
        <v>261</v>
      </c>
      <c r="C251" s="1"/>
      <c r="D251" s="8" t="s">
        <v>10</v>
      </c>
      <c r="E251" s="1"/>
      <c r="F251" s="9"/>
      <c r="G251" s="9"/>
    </row>
    <row r="252" ht="23.25" customHeight="1">
      <c r="A252" s="6" t="s">
        <v>8</v>
      </c>
      <c r="B252" s="7" t="s">
        <v>262</v>
      </c>
      <c r="C252" s="8"/>
      <c r="D252" s="8" t="s">
        <v>10</v>
      </c>
      <c r="E252" s="1"/>
      <c r="F252" s="9"/>
      <c r="G252" s="9"/>
    </row>
    <row r="253" ht="23.25" customHeight="1">
      <c r="A253" s="6" t="s">
        <v>8</v>
      </c>
      <c r="B253" s="7" t="s">
        <v>263</v>
      </c>
      <c r="C253" s="1"/>
      <c r="D253" s="8" t="s">
        <v>10</v>
      </c>
      <c r="E253" s="1"/>
      <c r="F253" s="9"/>
      <c r="G253" s="9"/>
    </row>
    <row r="254" ht="23.25" customHeight="1">
      <c r="A254" s="6" t="s">
        <v>8</v>
      </c>
      <c r="B254" s="7" t="s">
        <v>264</v>
      </c>
      <c r="C254" s="1"/>
      <c r="D254" s="8" t="s">
        <v>10</v>
      </c>
      <c r="E254" s="1"/>
      <c r="F254" s="9"/>
      <c r="G254" s="9"/>
    </row>
    <row r="255" ht="23.25" customHeight="1">
      <c r="A255" s="6" t="s">
        <v>8</v>
      </c>
      <c r="B255" s="7" t="s">
        <v>265</v>
      </c>
      <c r="C255" s="1"/>
      <c r="D255" s="8" t="s">
        <v>10</v>
      </c>
      <c r="E255" s="1"/>
      <c r="F255" s="9"/>
      <c r="G255" s="9"/>
    </row>
    <row r="256" ht="23.25" customHeight="1">
      <c r="A256" s="6" t="s">
        <v>8</v>
      </c>
      <c r="B256" s="7" t="s">
        <v>266</v>
      </c>
      <c r="C256" s="8" t="s">
        <v>10</v>
      </c>
      <c r="D256" s="1"/>
      <c r="E256" s="1"/>
      <c r="F256" s="9"/>
      <c r="G256" s="9"/>
    </row>
    <row r="257" ht="23.25" customHeight="1">
      <c r="A257" s="6" t="s">
        <v>8</v>
      </c>
      <c r="B257" s="7" t="s">
        <v>267</v>
      </c>
      <c r="C257" s="1"/>
      <c r="D257" s="8" t="s">
        <v>10</v>
      </c>
      <c r="E257" s="1"/>
      <c r="F257" s="9"/>
      <c r="G257" s="9"/>
    </row>
    <row r="258" ht="23.25" customHeight="1">
      <c r="A258" s="6" t="s">
        <v>8</v>
      </c>
      <c r="B258" s="7" t="s">
        <v>268</v>
      </c>
      <c r="C258" s="8" t="s">
        <v>10</v>
      </c>
      <c r="D258" s="1"/>
      <c r="E258" s="1"/>
      <c r="F258" s="9"/>
      <c r="G258" s="9"/>
    </row>
    <row r="259" ht="23.25" customHeight="1">
      <c r="A259" s="6" t="s">
        <v>8</v>
      </c>
      <c r="B259" s="7" t="s">
        <v>269</v>
      </c>
      <c r="C259" s="8" t="s">
        <v>10</v>
      </c>
      <c r="D259" s="1"/>
      <c r="E259" s="1"/>
      <c r="F259" s="9"/>
      <c r="G259" s="9"/>
    </row>
    <row r="260" ht="23.25" customHeight="1">
      <c r="A260" s="6" t="s">
        <v>8</v>
      </c>
      <c r="B260" s="7" t="s">
        <v>270</v>
      </c>
      <c r="C260" s="1"/>
      <c r="D260" s="1"/>
      <c r="E260" s="1"/>
      <c r="F260" s="5" t="s">
        <v>10</v>
      </c>
      <c r="G260" s="9"/>
    </row>
    <row r="261" ht="23.25" customHeight="1">
      <c r="A261" s="6" t="s">
        <v>8</v>
      </c>
      <c r="B261" s="7" t="s">
        <v>271</v>
      </c>
      <c r="C261" s="1"/>
      <c r="D261" s="8" t="s">
        <v>10</v>
      </c>
      <c r="E261" s="1"/>
      <c r="F261" s="9"/>
      <c r="G261" s="9"/>
    </row>
    <row r="262" ht="23.25" customHeight="1">
      <c r="A262" s="6" t="s">
        <v>8</v>
      </c>
      <c r="B262" s="7" t="s">
        <v>272</v>
      </c>
      <c r="C262" s="1"/>
      <c r="D262" s="1"/>
      <c r="E262" s="1"/>
      <c r="F262" s="9"/>
      <c r="G262" s="5" t="s">
        <v>10</v>
      </c>
    </row>
    <row r="263" ht="23.25" customHeight="1">
      <c r="A263" s="6" t="s">
        <v>8</v>
      </c>
      <c r="B263" s="7" t="s">
        <v>273</v>
      </c>
      <c r="C263" s="8" t="s">
        <v>10</v>
      </c>
      <c r="D263" s="1"/>
      <c r="E263" s="1"/>
      <c r="F263" s="9"/>
      <c r="G263" s="9"/>
    </row>
    <row r="264" ht="23.25" customHeight="1">
      <c r="A264" s="6" t="s">
        <v>8</v>
      </c>
      <c r="B264" s="7" t="s">
        <v>274</v>
      </c>
      <c r="C264" s="8" t="s">
        <v>10</v>
      </c>
      <c r="D264" s="8"/>
      <c r="E264" s="1"/>
      <c r="F264" s="9"/>
      <c r="G264" s="9"/>
    </row>
    <row r="265" ht="23.25" customHeight="1">
      <c r="A265" s="6" t="s">
        <v>8</v>
      </c>
      <c r="B265" s="7" t="s">
        <v>275</v>
      </c>
      <c r="C265" s="8" t="s">
        <v>10</v>
      </c>
      <c r="D265" s="1"/>
      <c r="E265" s="1"/>
      <c r="F265" s="9"/>
      <c r="G265" s="9"/>
    </row>
    <row r="266" ht="23.25" customHeight="1">
      <c r="A266" s="6" t="s">
        <v>8</v>
      </c>
      <c r="B266" s="7" t="s">
        <v>276</v>
      </c>
      <c r="C266" s="1"/>
      <c r="D266" s="1"/>
      <c r="E266" s="1"/>
      <c r="F266" s="9"/>
      <c r="G266" s="9"/>
    </row>
    <row r="267" ht="23.25" customHeight="1">
      <c r="A267" s="6" t="s">
        <v>8</v>
      </c>
      <c r="B267" s="7" t="s">
        <v>277</v>
      </c>
      <c r="C267" s="1"/>
      <c r="D267" s="1"/>
      <c r="E267" s="1"/>
      <c r="F267" s="9"/>
      <c r="G267" s="9"/>
    </row>
    <row r="268" ht="23.25" customHeight="1">
      <c r="A268" s="6" t="s">
        <v>8</v>
      </c>
      <c r="B268" s="7" t="s">
        <v>278</v>
      </c>
      <c r="C268" s="8" t="s">
        <v>10</v>
      </c>
      <c r="D268" s="1"/>
      <c r="E268" s="1"/>
      <c r="F268" s="9"/>
      <c r="G268" s="9"/>
    </row>
    <row r="269" ht="23.25" customHeight="1">
      <c r="A269" s="6" t="s">
        <v>8</v>
      </c>
      <c r="B269" s="7" t="s">
        <v>279</v>
      </c>
      <c r="C269" s="1"/>
      <c r="D269" s="1"/>
      <c r="E269" s="1"/>
      <c r="F269" s="9"/>
      <c r="G269" s="5" t="s">
        <v>10</v>
      </c>
    </row>
    <row r="270" ht="23.25" customHeight="1">
      <c r="A270" s="6" t="s">
        <v>8</v>
      </c>
      <c r="B270" s="7" t="s">
        <v>280</v>
      </c>
      <c r="C270" s="8" t="s">
        <v>10</v>
      </c>
      <c r="D270" s="1"/>
      <c r="E270" s="1"/>
      <c r="F270" s="9"/>
      <c r="G270" s="9"/>
    </row>
    <row r="271" ht="23.25" customHeight="1">
      <c r="A271" s="6" t="s">
        <v>8</v>
      </c>
      <c r="B271" s="7" t="s">
        <v>281</v>
      </c>
      <c r="C271" s="8" t="s">
        <v>10</v>
      </c>
      <c r="D271" s="1"/>
      <c r="E271" s="1"/>
      <c r="F271" s="9"/>
      <c r="G271" s="9"/>
    </row>
    <row r="272" ht="23.25" customHeight="1">
      <c r="A272" s="6" t="s">
        <v>8</v>
      </c>
      <c r="B272" s="7" t="s">
        <v>282</v>
      </c>
      <c r="C272" s="1"/>
      <c r="D272" s="8" t="s">
        <v>10</v>
      </c>
      <c r="E272" s="1"/>
      <c r="F272" s="9"/>
      <c r="G272" s="9"/>
    </row>
    <row r="273" ht="23.25" customHeight="1">
      <c r="A273" s="6" t="s">
        <v>8</v>
      </c>
      <c r="B273" s="7" t="s">
        <v>283</v>
      </c>
      <c r="C273" s="8" t="s">
        <v>10</v>
      </c>
      <c r="D273" s="1"/>
      <c r="E273" s="1"/>
      <c r="F273" s="9"/>
      <c r="G273" s="9"/>
    </row>
    <row r="274" ht="23.25" customHeight="1">
      <c r="A274" s="6" t="s">
        <v>8</v>
      </c>
      <c r="B274" s="7" t="s">
        <v>284</v>
      </c>
      <c r="C274" s="8" t="s">
        <v>10</v>
      </c>
      <c r="D274" s="1"/>
      <c r="E274" s="1"/>
      <c r="F274" s="9"/>
      <c r="G274" s="9"/>
    </row>
    <row r="275" ht="23.25" customHeight="1">
      <c r="A275" s="6" t="s">
        <v>8</v>
      </c>
      <c r="B275" s="7" t="s">
        <v>285</v>
      </c>
      <c r="C275" s="1"/>
      <c r="D275" s="8" t="s">
        <v>10</v>
      </c>
      <c r="E275" s="1"/>
      <c r="F275" s="9"/>
      <c r="G275" s="9"/>
    </row>
    <row r="276" ht="23.25" customHeight="1">
      <c r="A276" s="6" t="s">
        <v>8</v>
      </c>
      <c r="B276" s="7" t="s">
        <v>286</v>
      </c>
      <c r="C276" s="1"/>
      <c r="D276" s="1"/>
      <c r="E276" s="1"/>
      <c r="F276" s="9"/>
      <c r="G276" s="5" t="s">
        <v>10</v>
      </c>
    </row>
    <row r="277" ht="23.25" customHeight="1">
      <c r="A277" s="6" t="s">
        <v>8</v>
      </c>
      <c r="B277" s="7" t="s">
        <v>287</v>
      </c>
      <c r="C277" s="8" t="s">
        <v>10</v>
      </c>
      <c r="D277" s="1"/>
      <c r="E277" s="1"/>
      <c r="F277" s="9"/>
      <c r="G277" s="9"/>
    </row>
    <row r="278" ht="23.25" customHeight="1">
      <c r="A278" s="6" t="s">
        <v>8</v>
      </c>
      <c r="B278" s="7" t="s">
        <v>288</v>
      </c>
      <c r="C278" s="1"/>
      <c r="D278" s="8" t="s">
        <v>10</v>
      </c>
      <c r="E278" s="1"/>
      <c r="F278" s="9"/>
      <c r="G278" s="9"/>
    </row>
    <row r="279" ht="23.25" customHeight="1">
      <c r="A279" s="6" t="s">
        <v>8</v>
      </c>
      <c r="B279" s="7" t="s">
        <v>289</v>
      </c>
      <c r="C279" s="1"/>
      <c r="D279" s="1"/>
      <c r="E279" s="1"/>
      <c r="F279" s="5" t="s">
        <v>10</v>
      </c>
      <c r="G279" s="9"/>
    </row>
    <row r="280" ht="23.25" customHeight="1">
      <c r="A280" s="6" t="s">
        <v>8</v>
      </c>
      <c r="B280" s="7" t="s">
        <v>290</v>
      </c>
      <c r="C280" s="8" t="s">
        <v>10</v>
      </c>
      <c r="D280" s="1"/>
      <c r="E280" s="1"/>
      <c r="F280" s="9"/>
      <c r="G280" s="9"/>
    </row>
    <row r="281" ht="23.25" customHeight="1">
      <c r="A281" s="6" t="s">
        <v>8</v>
      </c>
      <c r="B281" s="7" t="s">
        <v>291</v>
      </c>
      <c r="C281" s="1"/>
      <c r="D281" s="1"/>
      <c r="E281" s="1"/>
      <c r="F281" s="5" t="s">
        <v>10</v>
      </c>
      <c r="G281" s="9"/>
    </row>
    <row r="282" ht="23.25" customHeight="1">
      <c r="A282" s="6" t="s">
        <v>8</v>
      </c>
      <c r="C282" s="8" t="s">
        <v>10</v>
      </c>
      <c r="D282" s="1"/>
      <c r="E282" s="1"/>
      <c r="F282" s="9"/>
      <c r="G282" s="9"/>
    </row>
    <row r="283" ht="23.25" customHeight="1">
      <c r="A283" s="6" t="s">
        <v>8</v>
      </c>
      <c r="B283" s="7" t="s">
        <v>292</v>
      </c>
      <c r="C283" s="1"/>
      <c r="D283" s="8"/>
      <c r="E283" s="1"/>
      <c r="F283" s="9"/>
      <c r="G283" s="5" t="s">
        <v>10</v>
      </c>
    </row>
    <row r="284" ht="23.25" customHeight="1">
      <c r="A284" s="6" t="s">
        <v>8</v>
      </c>
      <c r="B284" s="7" t="s">
        <v>293</v>
      </c>
      <c r="C284" s="1"/>
      <c r="D284" s="1"/>
      <c r="E284" s="1"/>
      <c r="F284" s="9"/>
      <c r="G284" s="5" t="s">
        <v>10</v>
      </c>
    </row>
    <row r="285" ht="23.25" customHeight="1">
      <c r="A285" s="6" t="s">
        <v>8</v>
      </c>
      <c r="B285" s="7" t="s">
        <v>294</v>
      </c>
      <c r="C285" s="1"/>
      <c r="D285" s="8" t="s">
        <v>10</v>
      </c>
      <c r="E285" s="1"/>
      <c r="F285" s="9"/>
      <c r="G285" s="9"/>
    </row>
    <row r="286" ht="23.25" customHeight="1">
      <c r="A286" s="6" t="s">
        <v>8</v>
      </c>
      <c r="B286" s="7" t="s">
        <v>295</v>
      </c>
      <c r="C286" s="1"/>
      <c r="D286" s="8" t="s">
        <v>10</v>
      </c>
      <c r="E286" s="1"/>
      <c r="F286" s="9"/>
      <c r="G286" s="9"/>
    </row>
    <row r="287" ht="23.25" customHeight="1">
      <c r="A287" s="6" t="s">
        <v>8</v>
      </c>
      <c r="B287" s="7" t="s">
        <v>296</v>
      </c>
      <c r="C287" s="8" t="s">
        <v>10</v>
      </c>
      <c r="D287" s="1"/>
      <c r="E287" s="1"/>
      <c r="F287" s="9"/>
      <c r="G287" s="9"/>
    </row>
    <row r="288" ht="23.25" customHeight="1">
      <c r="A288" s="6" t="s">
        <v>8</v>
      </c>
      <c r="B288" s="7" t="s">
        <v>297</v>
      </c>
      <c r="C288" s="1"/>
      <c r="D288" s="8" t="s">
        <v>10</v>
      </c>
      <c r="E288" s="1"/>
      <c r="F288" s="9"/>
      <c r="G288" s="9"/>
    </row>
    <row r="289" ht="23.25" customHeight="1">
      <c r="A289" s="6" t="s">
        <v>8</v>
      </c>
      <c r="B289" s="7" t="s">
        <v>298</v>
      </c>
      <c r="C289" s="1"/>
      <c r="D289" s="8" t="s">
        <v>10</v>
      </c>
      <c r="E289" s="1"/>
      <c r="F289" s="9"/>
      <c r="G289" s="9"/>
    </row>
    <row r="290" ht="23.25" customHeight="1">
      <c r="A290" s="6" t="s">
        <v>8</v>
      </c>
      <c r="B290" s="7" t="s">
        <v>299</v>
      </c>
      <c r="C290" s="8" t="s">
        <v>10</v>
      </c>
      <c r="D290" s="1"/>
      <c r="E290" s="1"/>
      <c r="F290" s="9"/>
      <c r="G290" s="9"/>
    </row>
    <row r="291" ht="23.25" customHeight="1">
      <c r="A291" s="6" t="s">
        <v>8</v>
      </c>
      <c r="B291" s="7" t="s">
        <v>300</v>
      </c>
      <c r="C291" s="1"/>
      <c r="D291" s="1"/>
      <c r="E291" s="1"/>
      <c r="F291" s="9"/>
      <c r="G291" s="5" t="s">
        <v>10</v>
      </c>
    </row>
    <row r="292" ht="23.25" customHeight="1">
      <c r="A292" s="6" t="s">
        <v>8</v>
      </c>
      <c r="B292" s="7" t="s">
        <v>301</v>
      </c>
      <c r="C292" s="1"/>
      <c r="D292" s="8" t="s">
        <v>10</v>
      </c>
      <c r="E292" s="1"/>
      <c r="F292" s="9"/>
      <c r="G292" s="9"/>
    </row>
    <row r="293" ht="23.25" customHeight="1">
      <c r="A293" s="6" t="s">
        <v>8</v>
      </c>
      <c r="B293" s="7" t="s">
        <v>302</v>
      </c>
      <c r="C293" s="1"/>
      <c r="D293" s="8" t="s">
        <v>10</v>
      </c>
      <c r="E293" s="1"/>
      <c r="F293" s="9"/>
      <c r="G293" s="9"/>
    </row>
    <row r="294" ht="23.25" customHeight="1">
      <c r="A294" s="6" t="s">
        <v>8</v>
      </c>
      <c r="B294" s="7" t="s">
        <v>303</v>
      </c>
      <c r="C294" s="1"/>
      <c r="D294" s="8" t="s">
        <v>10</v>
      </c>
      <c r="E294" s="1"/>
      <c r="F294" s="9"/>
      <c r="G294" s="9"/>
    </row>
    <row r="295" ht="23.25" customHeight="1">
      <c r="A295" s="6" t="s">
        <v>8</v>
      </c>
      <c r="B295" s="7" t="s">
        <v>304</v>
      </c>
      <c r="C295" s="1"/>
      <c r="D295" s="8" t="s">
        <v>10</v>
      </c>
      <c r="E295" s="1"/>
      <c r="F295" s="9"/>
      <c r="G295" s="9"/>
    </row>
    <row r="296" ht="23.25" customHeight="1">
      <c r="A296" s="6" t="s">
        <v>8</v>
      </c>
      <c r="B296" s="7" t="s">
        <v>305</v>
      </c>
      <c r="C296" s="1"/>
      <c r="D296" s="8" t="s">
        <v>10</v>
      </c>
      <c r="E296" s="1"/>
      <c r="F296" s="9"/>
      <c r="G296" s="9"/>
    </row>
    <row r="297" ht="23.25" customHeight="1">
      <c r="A297" s="6" t="s">
        <v>8</v>
      </c>
      <c r="B297" s="7" t="s">
        <v>306</v>
      </c>
      <c r="C297" s="1"/>
      <c r="D297" s="8" t="s">
        <v>10</v>
      </c>
      <c r="E297" s="1"/>
      <c r="F297" s="9"/>
      <c r="G297" s="9"/>
    </row>
    <row r="298" ht="23.25" customHeight="1">
      <c r="A298" s="6" t="s">
        <v>8</v>
      </c>
      <c r="B298" s="7" t="s">
        <v>307</v>
      </c>
      <c r="C298" s="1"/>
      <c r="D298" s="8" t="s">
        <v>10</v>
      </c>
      <c r="E298" s="1"/>
      <c r="F298" s="9"/>
      <c r="G298" s="9"/>
    </row>
    <row r="299" ht="23.25" customHeight="1">
      <c r="A299" s="6" t="s">
        <v>8</v>
      </c>
      <c r="B299" s="7" t="s">
        <v>308</v>
      </c>
      <c r="C299" s="1"/>
      <c r="D299" s="1"/>
      <c r="E299" s="1"/>
      <c r="F299" s="5" t="s">
        <v>10</v>
      </c>
      <c r="G299" s="9"/>
    </row>
    <row r="300" ht="23.25" customHeight="1">
      <c r="A300" s="6" t="s">
        <v>8</v>
      </c>
      <c r="B300" s="7" t="s">
        <v>309</v>
      </c>
      <c r="C300" s="1"/>
      <c r="D300" s="8" t="s">
        <v>10</v>
      </c>
      <c r="E300" s="1"/>
      <c r="F300" s="9"/>
      <c r="G300" s="9"/>
    </row>
    <row r="301" ht="23.25" customHeight="1">
      <c r="A301" s="6" t="s">
        <v>8</v>
      </c>
      <c r="B301" s="7" t="s">
        <v>310</v>
      </c>
      <c r="C301" s="1"/>
      <c r="D301" s="1"/>
      <c r="E301" s="1"/>
      <c r="F301" s="5" t="s">
        <v>10</v>
      </c>
      <c r="G301" s="9"/>
    </row>
    <row r="302" ht="23.25" customHeight="1">
      <c r="A302" s="6" t="s">
        <v>8</v>
      </c>
      <c r="B302" s="7" t="s">
        <v>311</v>
      </c>
      <c r="C302" s="8"/>
      <c r="D302" s="1"/>
      <c r="E302" s="1"/>
      <c r="F302" s="5" t="s">
        <v>10</v>
      </c>
      <c r="G302" s="9"/>
    </row>
    <row r="303" ht="23.25" customHeight="1">
      <c r="A303" s="6" t="s">
        <v>8</v>
      </c>
      <c r="B303" s="7" t="s">
        <v>312</v>
      </c>
      <c r="C303" s="1"/>
      <c r="D303" s="1"/>
      <c r="E303" s="1"/>
      <c r="F303" s="5" t="s">
        <v>10</v>
      </c>
      <c r="G303" s="9"/>
    </row>
    <row r="304" ht="23.25" customHeight="1">
      <c r="A304" s="6" t="s">
        <v>8</v>
      </c>
      <c r="B304" s="16" t="s">
        <v>313</v>
      </c>
      <c r="C304" s="1"/>
      <c r="D304" s="8" t="s">
        <v>10</v>
      </c>
      <c r="E304" s="1"/>
      <c r="F304" s="9"/>
      <c r="G304" s="9"/>
    </row>
    <row r="305" ht="23.25" customHeight="1">
      <c r="A305" s="6" t="s">
        <v>8</v>
      </c>
      <c r="B305" s="16" t="s">
        <v>314</v>
      </c>
      <c r="C305" s="1"/>
      <c r="D305" s="8" t="s">
        <v>10</v>
      </c>
      <c r="E305" s="1"/>
      <c r="F305" s="9"/>
      <c r="G305" s="9"/>
    </row>
    <row r="306" ht="23.25" customHeight="1">
      <c r="A306" s="6" t="s">
        <v>8</v>
      </c>
      <c r="B306" s="7" t="s">
        <v>315</v>
      </c>
      <c r="C306" s="1"/>
      <c r="D306" s="8" t="s">
        <v>10</v>
      </c>
      <c r="E306" s="1"/>
      <c r="F306" s="9"/>
      <c r="G306" s="9"/>
    </row>
    <row r="307" ht="23.25" customHeight="1">
      <c r="A307" s="6" t="s">
        <v>8</v>
      </c>
      <c r="B307" s="7" t="s">
        <v>316</v>
      </c>
      <c r="C307" s="1"/>
      <c r="D307" s="1"/>
      <c r="E307" s="1"/>
      <c r="F307" s="5" t="s">
        <v>10</v>
      </c>
      <c r="G307" s="9"/>
    </row>
    <row r="308" ht="23.25" customHeight="1">
      <c r="A308" s="6" t="s">
        <v>8</v>
      </c>
      <c r="B308" s="7" t="s">
        <v>317</v>
      </c>
      <c r="C308" s="1"/>
      <c r="D308" s="1"/>
      <c r="E308" s="1"/>
      <c r="F308" s="9"/>
      <c r="G308" s="9"/>
    </row>
    <row r="309" ht="23.25" customHeight="1">
      <c r="A309" s="6" t="s">
        <v>8</v>
      </c>
      <c r="B309" s="7" t="s">
        <v>318</v>
      </c>
      <c r="C309" s="1"/>
      <c r="D309" s="8" t="s">
        <v>10</v>
      </c>
      <c r="E309" s="1"/>
      <c r="F309" s="9"/>
      <c r="G309" s="9"/>
    </row>
    <row r="310" ht="23.25" customHeight="1">
      <c r="A310" s="6" t="s">
        <v>8</v>
      </c>
      <c r="B310" s="16" t="s">
        <v>319</v>
      </c>
      <c r="C310" s="1"/>
      <c r="D310" s="8"/>
      <c r="E310" s="1"/>
      <c r="F310" s="5" t="s">
        <v>10</v>
      </c>
      <c r="G310" s="9"/>
    </row>
    <row r="311" ht="23.25" customHeight="1">
      <c r="A311" s="6" t="s">
        <v>8</v>
      </c>
      <c r="B311" s="16" t="s">
        <v>320</v>
      </c>
      <c r="C311" s="1"/>
      <c r="D311" s="8" t="s">
        <v>10</v>
      </c>
      <c r="E311" s="1"/>
      <c r="F311" s="9"/>
      <c r="G311" s="9"/>
    </row>
    <row r="312" ht="23.25" customHeight="1">
      <c r="A312" s="6" t="s">
        <v>8</v>
      </c>
      <c r="B312" s="16" t="s">
        <v>321</v>
      </c>
      <c r="C312" s="8" t="s">
        <v>10</v>
      </c>
      <c r="D312" s="1"/>
      <c r="E312" s="1"/>
      <c r="F312" s="9"/>
      <c r="G312" s="9"/>
    </row>
    <row r="313" ht="23.25" customHeight="1">
      <c r="A313" s="6" t="s">
        <v>8</v>
      </c>
      <c r="B313" s="7" t="s">
        <v>322</v>
      </c>
      <c r="C313" s="1"/>
      <c r="D313" s="8" t="s">
        <v>10</v>
      </c>
      <c r="E313" s="1"/>
      <c r="F313" s="9"/>
      <c r="G313" s="9"/>
    </row>
    <row r="314" ht="23.25" customHeight="1">
      <c r="A314" s="6" t="s">
        <v>8</v>
      </c>
      <c r="B314" s="7" t="s">
        <v>323</v>
      </c>
      <c r="C314" s="1"/>
      <c r="D314" s="8" t="s">
        <v>10</v>
      </c>
      <c r="E314" s="1"/>
      <c r="F314" s="9"/>
      <c r="G314" s="9"/>
    </row>
    <row r="315" ht="23.25" customHeight="1">
      <c r="A315" s="6" t="s">
        <v>8</v>
      </c>
      <c r="B315" s="7" t="s">
        <v>324</v>
      </c>
      <c r="C315" s="1"/>
      <c r="D315" s="1"/>
      <c r="E315" s="1"/>
      <c r="F315" s="9"/>
      <c r="G315" s="5" t="s">
        <v>10</v>
      </c>
    </row>
    <row r="316" ht="23.25" customHeight="1">
      <c r="A316" s="6" t="s">
        <v>8</v>
      </c>
      <c r="B316" s="16" t="s">
        <v>325</v>
      </c>
      <c r="C316" s="1"/>
      <c r="D316" s="1"/>
      <c r="E316" s="1"/>
      <c r="F316" s="5" t="s">
        <v>10</v>
      </c>
      <c r="G316" s="9"/>
    </row>
    <row r="317" ht="23.25" customHeight="1">
      <c r="A317" s="6" t="s">
        <v>8</v>
      </c>
      <c r="B317" s="7" t="s">
        <v>326</v>
      </c>
      <c r="C317" s="1"/>
      <c r="D317" s="8" t="s">
        <v>10</v>
      </c>
      <c r="E317" s="1"/>
      <c r="F317" s="9"/>
      <c r="G317" s="9"/>
    </row>
    <row r="318" ht="23.25" customHeight="1">
      <c r="A318" s="6" t="s">
        <v>8</v>
      </c>
      <c r="B318" s="7" t="s">
        <v>327</v>
      </c>
      <c r="C318" s="1"/>
      <c r="D318" s="8"/>
      <c r="E318" s="1"/>
      <c r="F318" s="5" t="s">
        <v>10</v>
      </c>
      <c r="G318" s="9"/>
    </row>
    <row r="319" ht="23.25" customHeight="1">
      <c r="A319" s="6" t="s">
        <v>8</v>
      </c>
      <c r="B319" s="7" t="s">
        <v>328</v>
      </c>
      <c r="C319" s="8"/>
      <c r="D319" s="8" t="s">
        <v>10</v>
      </c>
      <c r="E319" s="1"/>
      <c r="F319" s="9"/>
      <c r="G319" s="9"/>
    </row>
    <row r="320" ht="23.25" customHeight="1">
      <c r="A320" s="6" t="s">
        <v>8</v>
      </c>
      <c r="B320" s="7" t="s">
        <v>329</v>
      </c>
      <c r="C320" s="8" t="s">
        <v>10</v>
      </c>
      <c r="D320" s="1"/>
      <c r="E320" s="1"/>
      <c r="F320" s="9"/>
      <c r="G320" s="9"/>
    </row>
    <row r="321" ht="23.25" customHeight="1">
      <c r="A321" s="6" t="s">
        <v>8</v>
      </c>
      <c r="B321" s="7" t="s">
        <v>330</v>
      </c>
      <c r="C321" s="8" t="s">
        <v>10</v>
      </c>
      <c r="D321" s="1"/>
      <c r="E321" s="1"/>
      <c r="F321" s="9"/>
      <c r="G321" s="9"/>
    </row>
    <row r="322" ht="23.25" customHeight="1">
      <c r="A322" s="6" t="s">
        <v>8</v>
      </c>
      <c r="B322" s="7" t="s">
        <v>331</v>
      </c>
      <c r="C322" s="1"/>
      <c r="D322" s="8"/>
      <c r="E322" s="1"/>
      <c r="F322" s="5" t="s">
        <v>10</v>
      </c>
      <c r="G322" s="9"/>
    </row>
    <row r="323" ht="23.25" customHeight="1">
      <c r="A323" s="6" t="s">
        <v>8</v>
      </c>
      <c r="B323" s="7" t="s">
        <v>332</v>
      </c>
      <c r="C323" s="1"/>
      <c r="D323" s="1"/>
      <c r="E323" s="1"/>
      <c r="F323" s="5" t="s">
        <v>10</v>
      </c>
      <c r="G323" s="9"/>
    </row>
    <row r="324" ht="23.25" customHeight="1">
      <c r="A324" s="6" t="s">
        <v>8</v>
      </c>
      <c r="B324" s="16" t="s">
        <v>333</v>
      </c>
      <c r="C324" s="1"/>
      <c r="D324" s="8" t="s">
        <v>10</v>
      </c>
      <c r="E324" s="1"/>
      <c r="F324" s="9"/>
      <c r="G324" s="9"/>
    </row>
    <row r="325" ht="23.25" customHeight="1">
      <c r="A325" s="6" t="s">
        <v>8</v>
      </c>
      <c r="B325" s="7" t="s">
        <v>334</v>
      </c>
      <c r="C325" s="1"/>
      <c r="D325" s="8" t="s">
        <v>10</v>
      </c>
      <c r="E325" s="1"/>
      <c r="F325" s="9"/>
      <c r="G325" s="9"/>
    </row>
    <row r="326" ht="23.25" customHeight="1">
      <c r="A326" s="6" t="s">
        <v>8</v>
      </c>
      <c r="B326" s="17" t="s">
        <v>335</v>
      </c>
      <c r="C326" s="1"/>
      <c r="D326" s="1"/>
      <c r="E326" s="1"/>
      <c r="F326" s="9"/>
      <c r="G326" s="9"/>
    </row>
    <row r="327" ht="23.25" customHeight="1">
      <c r="A327" s="6" t="s">
        <v>8</v>
      </c>
      <c r="B327" s="7" t="s">
        <v>336</v>
      </c>
      <c r="C327" s="1"/>
      <c r="D327" s="8" t="s">
        <v>10</v>
      </c>
      <c r="E327" s="1"/>
      <c r="F327" s="9"/>
      <c r="G327" s="9"/>
    </row>
    <row r="328" ht="23.25" customHeight="1">
      <c r="A328" s="6" t="s">
        <v>8</v>
      </c>
      <c r="B328" s="7" t="s">
        <v>337</v>
      </c>
      <c r="C328" s="1"/>
      <c r="D328" s="8" t="s">
        <v>10</v>
      </c>
      <c r="E328" s="1"/>
      <c r="F328" s="9"/>
      <c r="G328" s="9"/>
    </row>
    <row r="329" ht="23.25" customHeight="1">
      <c r="A329" s="6" t="s">
        <v>8</v>
      </c>
      <c r="B329" s="7" t="s">
        <v>338</v>
      </c>
      <c r="C329" s="1"/>
      <c r="D329" s="8" t="s">
        <v>10</v>
      </c>
      <c r="E329" s="1"/>
      <c r="F329" s="9"/>
      <c r="G329" s="9"/>
    </row>
    <row r="330" ht="23.25" customHeight="1">
      <c r="A330" s="6" t="s">
        <v>8</v>
      </c>
      <c r="B330" s="16" t="s">
        <v>339</v>
      </c>
      <c r="C330" s="1"/>
      <c r="D330" s="1"/>
      <c r="E330" s="1"/>
      <c r="F330" s="5" t="s">
        <v>10</v>
      </c>
      <c r="G330" s="9"/>
    </row>
    <row r="331" ht="23.25" customHeight="1">
      <c r="A331" s="6" t="s">
        <v>8</v>
      </c>
      <c r="B331" s="16" t="s">
        <v>340</v>
      </c>
      <c r="C331" s="1"/>
      <c r="D331" s="1"/>
      <c r="E331" s="1"/>
      <c r="F331" s="5" t="s">
        <v>10</v>
      </c>
      <c r="G331" s="9"/>
    </row>
    <row r="332" ht="23.25" customHeight="1">
      <c r="A332" s="6" t="s">
        <v>8</v>
      </c>
      <c r="B332" s="16" t="s">
        <v>341</v>
      </c>
      <c r="C332" s="1"/>
      <c r="D332" s="8" t="s">
        <v>10</v>
      </c>
      <c r="E332" s="1"/>
      <c r="F332" s="9"/>
      <c r="G332" s="9"/>
    </row>
    <row r="333" ht="23.25" customHeight="1">
      <c r="A333" s="6" t="s">
        <v>8</v>
      </c>
      <c r="B333" s="7" t="s">
        <v>342</v>
      </c>
      <c r="C333" s="1"/>
      <c r="D333" s="8" t="s">
        <v>10</v>
      </c>
      <c r="E333" s="1"/>
      <c r="F333" s="9"/>
      <c r="G333" s="9"/>
    </row>
    <row r="334" ht="23.25" customHeight="1">
      <c r="A334" s="6" t="s">
        <v>8</v>
      </c>
      <c r="B334" s="7" t="s">
        <v>343</v>
      </c>
      <c r="C334" s="1"/>
      <c r="D334" s="8" t="s">
        <v>10</v>
      </c>
      <c r="E334" s="1"/>
      <c r="F334" s="9"/>
      <c r="G334" s="9"/>
    </row>
    <row r="335" ht="23.25" customHeight="1">
      <c r="A335" s="6" t="s">
        <v>8</v>
      </c>
      <c r="B335" s="7" t="s">
        <v>344</v>
      </c>
      <c r="C335" s="1"/>
      <c r="D335" s="8" t="s">
        <v>10</v>
      </c>
      <c r="E335" s="1"/>
      <c r="F335" s="9"/>
      <c r="G335" s="9"/>
    </row>
    <row r="336" ht="23.25" customHeight="1">
      <c r="A336" s="6" t="s">
        <v>8</v>
      </c>
      <c r="B336" s="16" t="s">
        <v>345</v>
      </c>
      <c r="C336" s="1"/>
      <c r="D336" s="8" t="s">
        <v>10</v>
      </c>
      <c r="E336" s="1"/>
      <c r="F336" s="9"/>
      <c r="G336" s="9"/>
    </row>
    <row r="337" ht="23.25" customHeight="1">
      <c r="A337" s="6" t="s">
        <v>8</v>
      </c>
      <c r="B337" s="7" t="s">
        <v>346</v>
      </c>
      <c r="C337" s="1"/>
      <c r="D337" s="8" t="s">
        <v>10</v>
      </c>
      <c r="E337" s="1"/>
      <c r="F337" s="9"/>
      <c r="G337" s="9"/>
    </row>
    <row r="338" ht="23.25" customHeight="1">
      <c r="A338" s="6" t="s">
        <v>8</v>
      </c>
      <c r="B338" s="11" t="s">
        <v>347</v>
      </c>
      <c r="C338" s="1"/>
      <c r="D338" s="1"/>
      <c r="E338" s="1"/>
      <c r="F338" s="5" t="s">
        <v>10</v>
      </c>
      <c r="G338" s="9"/>
    </row>
    <row r="339" ht="23.25" customHeight="1">
      <c r="A339" s="6" t="s">
        <v>8</v>
      </c>
      <c r="B339" s="16" t="s">
        <v>348</v>
      </c>
      <c r="C339" s="1"/>
      <c r="D339" s="8" t="s">
        <v>10</v>
      </c>
      <c r="E339" s="1"/>
      <c r="F339" s="9"/>
      <c r="G339" s="9"/>
    </row>
    <row r="340" ht="23.25" customHeight="1">
      <c r="A340" s="6" t="s">
        <v>8</v>
      </c>
      <c r="B340" s="16" t="s">
        <v>349</v>
      </c>
      <c r="C340" s="1"/>
      <c r="D340" s="8" t="s">
        <v>10</v>
      </c>
      <c r="E340" s="1"/>
      <c r="F340" s="9"/>
      <c r="G340" s="9"/>
    </row>
    <row r="341" ht="23.25" customHeight="1">
      <c r="A341" s="6" t="s">
        <v>8</v>
      </c>
      <c r="B341" s="7" t="s">
        <v>350</v>
      </c>
      <c r="C341" s="1"/>
      <c r="D341" s="8" t="s">
        <v>10</v>
      </c>
      <c r="E341" s="1"/>
      <c r="F341" s="9"/>
      <c r="G341" s="9"/>
    </row>
    <row r="342" ht="23.25" customHeight="1">
      <c r="A342" s="6" t="s">
        <v>8</v>
      </c>
      <c r="B342" s="18" t="s">
        <v>351</v>
      </c>
      <c r="C342" s="1"/>
      <c r="D342" s="1"/>
      <c r="E342" s="1"/>
      <c r="F342" s="5" t="s">
        <v>10</v>
      </c>
      <c r="G342" s="9"/>
    </row>
    <row r="343" ht="23.25" customHeight="1">
      <c r="A343" s="6" t="s">
        <v>8</v>
      </c>
      <c r="B343" s="7" t="s">
        <v>352</v>
      </c>
      <c r="C343" s="1"/>
      <c r="D343" s="8" t="s">
        <v>10</v>
      </c>
      <c r="E343" s="1"/>
      <c r="F343" s="9"/>
      <c r="G343" s="9"/>
    </row>
    <row r="344" ht="23.25" customHeight="1">
      <c r="A344" s="6" t="s">
        <v>8</v>
      </c>
      <c r="B344" s="16" t="s">
        <v>353</v>
      </c>
      <c r="C344" s="1"/>
      <c r="D344" s="1"/>
      <c r="E344" s="1"/>
      <c r="F344" s="5" t="s">
        <v>10</v>
      </c>
      <c r="G344" s="9"/>
    </row>
    <row r="345" ht="23.25" customHeight="1">
      <c r="A345" s="6" t="s">
        <v>8</v>
      </c>
      <c r="B345" s="7" t="s">
        <v>354</v>
      </c>
      <c r="C345" s="1"/>
      <c r="D345" s="8" t="s">
        <v>10</v>
      </c>
      <c r="E345" s="1"/>
      <c r="F345" s="9"/>
      <c r="G345" s="9"/>
    </row>
    <row r="346" ht="23.25" customHeight="1">
      <c r="A346" s="6" t="s">
        <v>8</v>
      </c>
      <c r="B346" s="7" t="s">
        <v>355</v>
      </c>
      <c r="C346" s="8"/>
      <c r="D346" s="8"/>
      <c r="E346" s="1"/>
      <c r="F346" s="5" t="s">
        <v>10</v>
      </c>
      <c r="G346" s="9"/>
    </row>
    <row r="347" ht="23.25" customHeight="1">
      <c r="A347" s="6" t="s">
        <v>8</v>
      </c>
      <c r="B347" s="7" t="s">
        <v>356</v>
      </c>
      <c r="C347" s="1"/>
      <c r="D347" s="8" t="s">
        <v>10</v>
      </c>
      <c r="E347" s="1"/>
      <c r="F347" s="9"/>
      <c r="G347" s="9"/>
    </row>
    <row r="348" ht="23.25" customHeight="1">
      <c r="A348" s="6" t="s">
        <v>8</v>
      </c>
      <c r="B348" s="7" t="s">
        <v>357</v>
      </c>
      <c r="C348" s="1"/>
      <c r="D348" s="8" t="s">
        <v>10</v>
      </c>
      <c r="E348" s="1"/>
      <c r="F348" s="9"/>
      <c r="G348" s="9"/>
    </row>
    <row r="349" ht="23.25" customHeight="1">
      <c r="A349" s="6" t="s">
        <v>8</v>
      </c>
      <c r="B349" s="7" t="s">
        <v>358</v>
      </c>
      <c r="C349" s="1"/>
      <c r="D349" s="8" t="s">
        <v>10</v>
      </c>
      <c r="E349" s="1"/>
      <c r="F349" s="9"/>
      <c r="G349" s="9"/>
    </row>
    <row r="350" ht="23.25" customHeight="1">
      <c r="A350" s="6" t="s">
        <v>8</v>
      </c>
      <c r="B350" s="16" t="s">
        <v>359</v>
      </c>
      <c r="C350" s="1"/>
      <c r="D350" s="8" t="s">
        <v>10</v>
      </c>
      <c r="E350" s="1"/>
      <c r="F350" s="9"/>
      <c r="G350" s="9"/>
    </row>
    <row r="351" ht="23.25" customHeight="1">
      <c r="A351" s="6" t="s">
        <v>8</v>
      </c>
      <c r="B351" s="16" t="s">
        <v>360</v>
      </c>
      <c r="C351" s="1"/>
      <c r="D351" s="8" t="s">
        <v>10</v>
      </c>
      <c r="E351" s="1"/>
      <c r="F351" s="9"/>
      <c r="G351" s="9"/>
    </row>
    <row r="352" ht="23.25" customHeight="1">
      <c r="A352" s="6" t="s">
        <v>8</v>
      </c>
      <c r="B352" s="7" t="s">
        <v>361</v>
      </c>
      <c r="C352" s="1"/>
      <c r="D352" s="8" t="s">
        <v>10</v>
      </c>
      <c r="E352" s="1"/>
      <c r="F352" s="9"/>
      <c r="G352" s="9"/>
    </row>
    <row r="353" ht="23.25" customHeight="1">
      <c r="A353" s="6" t="s">
        <v>8</v>
      </c>
      <c r="B353" s="7" t="s">
        <v>362</v>
      </c>
      <c r="C353" s="1"/>
      <c r="D353" s="1"/>
      <c r="E353" s="1"/>
      <c r="F353" s="5" t="s">
        <v>10</v>
      </c>
      <c r="G353" s="9"/>
    </row>
    <row r="354" ht="23.25" customHeight="1">
      <c r="A354" s="6" t="s">
        <v>8</v>
      </c>
      <c r="B354" s="16" t="s">
        <v>363</v>
      </c>
      <c r="C354" s="1"/>
      <c r="D354" s="8" t="s">
        <v>10</v>
      </c>
      <c r="E354" s="1"/>
      <c r="F354" s="9"/>
      <c r="G354" s="9"/>
    </row>
    <row r="355" ht="23.25" customHeight="1">
      <c r="A355" s="6" t="s">
        <v>8</v>
      </c>
      <c r="B355" s="7" t="s">
        <v>364</v>
      </c>
      <c r="C355" s="1"/>
      <c r="D355" s="8"/>
      <c r="E355" s="1"/>
      <c r="F355" s="5" t="s">
        <v>10</v>
      </c>
      <c r="G355" s="9"/>
    </row>
    <row r="356" ht="23.25" customHeight="1">
      <c r="A356" s="6" t="s">
        <v>8</v>
      </c>
      <c r="B356" s="7" t="s">
        <v>365</v>
      </c>
      <c r="C356" s="1"/>
      <c r="D356" s="1"/>
      <c r="E356" s="1"/>
      <c r="F356" s="5" t="s">
        <v>10</v>
      </c>
      <c r="G356" s="9"/>
    </row>
    <row r="357" ht="23.25" customHeight="1">
      <c r="A357" s="6" t="s">
        <v>8</v>
      </c>
      <c r="B357" s="16" t="s">
        <v>366</v>
      </c>
      <c r="C357" s="1"/>
      <c r="D357" s="8" t="s">
        <v>10</v>
      </c>
      <c r="E357" s="1"/>
      <c r="F357" s="9"/>
      <c r="G357" s="9"/>
    </row>
    <row r="358" ht="23.25" customHeight="1">
      <c r="A358" s="6" t="s">
        <v>8</v>
      </c>
      <c r="B358" s="7" t="s">
        <v>367</v>
      </c>
      <c r="C358" s="1"/>
      <c r="D358" s="8" t="s">
        <v>10</v>
      </c>
      <c r="E358" s="1"/>
      <c r="F358" s="9"/>
      <c r="G358" s="9"/>
    </row>
    <row r="359" ht="23.25" customHeight="1">
      <c r="A359" s="6" t="s">
        <v>8</v>
      </c>
      <c r="B359" s="7" t="s">
        <v>368</v>
      </c>
      <c r="C359" s="1"/>
      <c r="D359" s="8" t="s">
        <v>10</v>
      </c>
      <c r="E359" s="1"/>
      <c r="F359" s="9"/>
      <c r="G359" s="9"/>
    </row>
    <row r="360" ht="23.25" customHeight="1">
      <c r="A360" s="6" t="s">
        <v>8</v>
      </c>
      <c r="B360" s="16" t="s">
        <v>369</v>
      </c>
      <c r="C360" s="1"/>
      <c r="D360" s="8" t="s">
        <v>10</v>
      </c>
      <c r="E360" s="1"/>
      <c r="F360" s="9"/>
      <c r="G360" s="9"/>
    </row>
    <row r="361" ht="23.25" customHeight="1">
      <c r="A361" s="6" t="s">
        <v>8</v>
      </c>
      <c r="B361" s="7" t="s">
        <v>370</v>
      </c>
      <c r="C361" s="1"/>
      <c r="D361" s="8" t="s">
        <v>10</v>
      </c>
      <c r="E361" s="1"/>
      <c r="F361" s="9"/>
      <c r="G361" s="9"/>
    </row>
    <row r="362" ht="23.25" customHeight="1">
      <c r="A362" s="6" t="s">
        <v>8</v>
      </c>
      <c r="B362" s="7" t="s">
        <v>371</v>
      </c>
      <c r="C362" s="1"/>
      <c r="D362" s="8" t="s">
        <v>10</v>
      </c>
      <c r="E362" s="1"/>
      <c r="F362" s="9"/>
      <c r="G362" s="9"/>
    </row>
    <row r="363" ht="23.25" customHeight="1">
      <c r="A363" s="6" t="s">
        <v>8</v>
      </c>
      <c r="B363" s="7" t="s">
        <v>372</v>
      </c>
      <c r="C363" s="1"/>
      <c r="D363" s="8" t="s">
        <v>10</v>
      </c>
      <c r="E363" s="1"/>
      <c r="F363" s="9"/>
      <c r="G363" s="9"/>
    </row>
    <row r="364" ht="23.25" customHeight="1">
      <c r="A364" s="6" t="s">
        <v>8</v>
      </c>
      <c r="B364" s="7" t="s">
        <v>373</v>
      </c>
      <c r="C364" s="1"/>
      <c r="D364" s="8" t="s">
        <v>10</v>
      </c>
      <c r="E364" s="1"/>
      <c r="F364" s="9"/>
      <c r="G364" s="9"/>
    </row>
    <row r="365" ht="23.25" customHeight="1">
      <c r="A365" s="6" t="s">
        <v>8</v>
      </c>
      <c r="B365" s="16" t="s">
        <v>374</v>
      </c>
      <c r="C365" s="1"/>
      <c r="D365" s="8" t="s">
        <v>10</v>
      </c>
      <c r="E365" s="1"/>
      <c r="F365" s="9"/>
      <c r="G365" s="9"/>
    </row>
    <row r="366" ht="23.25" customHeight="1">
      <c r="A366" s="6" t="s">
        <v>8</v>
      </c>
      <c r="B366" s="16" t="s">
        <v>375</v>
      </c>
      <c r="C366" s="1"/>
      <c r="D366" s="8" t="s">
        <v>10</v>
      </c>
      <c r="E366" s="1"/>
      <c r="F366" s="9"/>
      <c r="G366" s="9"/>
    </row>
    <row r="367" ht="23.25" customHeight="1">
      <c r="A367" s="6" t="s">
        <v>8</v>
      </c>
      <c r="B367" s="16" t="s">
        <v>376</v>
      </c>
      <c r="C367" s="1"/>
      <c r="D367" s="8" t="s">
        <v>10</v>
      </c>
      <c r="E367" s="1"/>
      <c r="F367" s="9"/>
      <c r="G367" s="9"/>
    </row>
    <row r="368" ht="23.25" customHeight="1">
      <c r="A368" s="6" t="s">
        <v>8</v>
      </c>
      <c r="B368" s="16" t="s">
        <v>377</v>
      </c>
      <c r="C368" s="8"/>
      <c r="D368" s="8" t="s">
        <v>10</v>
      </c>
      <c r="E368" s="1"/>
      <c r="F368" s="9"/>
      <c r="G368" s="9"/>
    </row>
    <row r="369" ht="23.25" customHeight="1">
      <c r="A369" s="6" t="s">
        <v>8</v>
      </c>
      <c r="B369" s="16" t="s">
        <v>378</v>
      </c>
      <c r="C369" s="1"/>
      <c r="D369" s="8" t="s">
        <v>10</v>
      </c>
      <c r="E369" s="1"/>
      <c r="F369" s="9"/>
      <c r="G369" s="9"/>
    </row>
    <row r="370" ht="23.25" customHeight="1">
      <c r="A370" s="6" t="s">
        <v>8</v>
      </c>
      <c r="B370" s="7" t="s">
        <v>379</v>
      </c>
      <c r="C370" s="1"/>
      <c r="D370" s="1"/>
      <c r="E370" s="1"/>
      <c r="F370" s="5" t="s">
        <v>10</v>
      </c>
      <c r="G370" s="9"/>
    </row>
    <row r="371" ht="23.25" customHeight="1">
      <c r="A371" s="6" t="s">
        <v>8</v>
      </c>
      <c r="B371" s="16" t="s">
        <v>380</v>
      </c>
      <c r="C371" s="1"/>
      <c r="D371" s="8" t="s">
        <v>10</v>
      </c>
      <c r="E371" s="1"/>
      <c r="F371" s="9"/>
      <c r="G371" s="9"/>
    </row>
    <row r="372" ht="23.25" customHeight="1">
      <c r="A372" s="6" t="s">
        <v>8</v>
      </c>
      <c r="B372" s="16" t="s">
        <v>381</v>
      </c>
      <c r="C372" s="1"/>
      <c r="D372" s="8" t="s">
        <v>10</v>
      </c>
      <c r="E372" s="1"/>
      <c r="F372" s="9"/>
      <c r="G372" s="9"/>
    </row>
    <row r="373" ht="23.25" customHeight="1">
      <c r="A373" s="6" t="s">
        <v>8</v>
      </c>
      <c r="B373" s="16" t="s">
        <v>382</v>
      </c>
      <c r="C373" s="1"/>
      <c r="D373" s="1"/>
      <c r="E373" s="1"/>
      <c r="F373" s="9"/>
      <c r="G373" s="5" t="s">
        <v>10</v>
      </c>
    </row>
    <row r="374" ht="23.25" customHeight="1">
      <c r="A374" s="6" t="s">
        <v>8</v>
      </c>
      <c r="B374" s="16" t="s">
        <v>383</v>
      </c>
      <c r="C374" s="1"/>
      <c r="D374" s="8" t="s">
        <v>10</v>
      </c>
      <c r="E374" s="1"/>
      <c r="F374" s="9"/>
      <c r="G374" s="9"/>
    </row>
    <row r="375" ht="23.25" customHeight="1">
      <c r="A375" s="6" t="s">
        <v>8</v>
      </c>
      <c r="B375" s="11" t="s">
        <v>384</v>
      </c>
      <c r="C375" s="1"/>
      <c r="D375" s="8" t="s">
        <v>10</v>
      </c>
      <c r="E375" s="1"/>
      <c r="F375" s="9"/>
      <c r="G375" s="9"/>
    </row>
    <row r="376" ht="23.25" customHeight="1">
      <c r="A376" s="6" t="s">
        <v>8</v>
      </c>
      <c r="B376" s="7" t="s">
        <v>385</v>
      </c>
      <c r="C376" s="1"/>
      <c r="D376" s="8" t="s">
        <v>10</v>
      </c>
      <c r="E376" s="1"/>
      <c r="F376" s="9"/>
      <c r="G376" s="9"/>
    </row>
    <row r="377" ht="23.25" customHeight="1">
      <c r="A377" s="6" t="s">
        <v>8</v>
      </c>
      <c r="B377" s="7" t="s">
        <v>386</v>
      </c>
      <c r="C377" s="1"/>
      <c r="D377" s="8" t="s">
        <v>10</v>
      </c>
      <c r="E377" s="1"/>
      <c r="F377" s="9"/>
      <c r="G377" s="9"/>
    </row>
    <row r="378" ht="23.25" customHeight="1">
      <c r="A378" s="6" t="s">
        <v>8</v>
      </c>
      <c r="B378" s="16" t="s">
        <v>387</v>
      </c>
      <c r="C378" s="1"/>
      <c r="D378" s="8" t="s">
        <v>10</v>
      </c>
      <c r="E378" s="1"/>
      <c r="F378" s="9"/>
      <c r="G378" s="9"/>
    </row>
    <row r="379" ht="23.25" customHeight="1">
      <c r="A379" s="6" t="s">
        <v>8</v>
      </c>
      <c r="B379" s="7" t="s">
        <v>388</v>
      </c>
      <c r="C379" s="1"/>
      <c r="D379" s="8" t="s">
        <v>10</v>
      </c>
      <c r="E379" s="1"/>
      <c r="F379" s="9"/>
      <c r="G379" s="9"/>
    </row>
    <row r="380" ht="23.25" customHeight="1">
      <c r="A380" s="6" t="s">
        <v>8</v>
      </c>
      <c r="B380" s="7" t="s">
        <v>389</v>
      </c>
      <c r="C380" s="1"/>
      <c r="D380" s="8" t="s">
        <v>10</v>
      </c>
      <c r="E380" s="1"/>
      <c r="F380" s="9"/>
      <c r="G380" s="9"/>
    </row>
    <row r="381" ht="23.25" customHeight="1">
      <c r="A381" s="6" t="s">
        <v>8</v>
      </c>
      <c r="B381" s="16" t="s">
        <v>390</v>
      </c>
      <c r="C381" s="1"/>
      <c r="D381" s="8" t="s">
        <v>10</v>
      </c>
      <c r="E381" s="1"/>
      <c r="F381" s="9"/>
      <c r="G381" s="9"/>
    </row>
    <row r="382" ht="23.25" customHeight="1">
      <c r="A382" s="6" t="s">
        <v>8</v>
      </c>
      <c r="B382" s="16" t="s">
        <v>391</v>
      </c>
      <c r="C382" s="1"/>
      <c r="D382" s="8" t="s">
        <v>10</v>
      </c>
      <c r="E382" s="1"/>
      <c r="F382" s="9"/>
      <c r="G382" s="9"/>
    </row>
    <row r="383" ht="23.25" customHeight="1">
      <c r="A383" s="6" t="s">
        <v>8</v>
      </c>
      <c r="B383" s="16" t="s">
        <v>392</v>
      </c>
      <c r="C383" s="8" t="s">
        <v>10</v>
      </c>
      <c r="D383" s="1"/>
      <c r="E383" s="1"/>
      <c r="F383" s="9"/>
      <c r="G383" s="9"/>
    </row>
    <row r="384" ht="23.25" customHeight="1">
      <c r="A384" s="6" t="s">
        <v>8</v>
      </c>
      <c r="B384" s="7" t="s">
        <v>393</v>
      </c>
      <c r="C384" s="1"/>
      <c r="D384" s="8" t="s">
        <v>10</v>
      </c>
      <c r="E384" s="1"/>
      <c r="F384" s="9"/>
      <c r="G384" s="9"/>
    </row>
    <row r="385" ht="23.25" customHeight="1">
      <c r="A385" s="6" t="s">
        <v>8</v>
      </c>
      <c r="B385" s="7" t="s">
        <v>394</v>
      </c>
      <c r="C385" s="1"/>
      <c r="D385" s="8"/>
      <c r="E385" s="1"/>
      <c r="F385" s="5" t="s">
        <v>10</v>
      </c>
      <c r="G385" s="9"/>
    </row>
    <row r="386" ht="23.25" customHeight="1">
      <c r="A386" s="6" t="s">
        <v>8</v>
      </c>
      <c r="B386" s="16" t="s">
        <v>395</v>
      </c>
      <c r="C386" s="1"/>
      <c r="D386" s="8"/>
      <c r="E386" s="1"/>
      <c r="F386" s="5" t="s">
        <v>10</v>
      </c>
      <c r="G386" s="9"/>
    </row>
    <row r="387" ht="23.25" customHeight="1">
      <c r="A387" s="6" t="s">
        <v>8</v>
      </c>
      <c r="B387" s="16" t="s">
        <v>396</v>
      </c>
      <c r="C387" s="1"/>
      <c r="D387" s="8" t="s">
        <v>10</v>
      </c>
      <c r="E387" s="1"/>
      <c r="F387" s="9"/>
      <c r="G387" s="9"/>
    </row>
    <row r="388" ht="23.25" customHeight="1">
      <c r="A388" s="6" t="s">
        <v>8</v>
      </c>
      <c r="B388" s="16" t="s">
        <v>397</v>
      </c>
      <c r="C388" s="1"/>
      <c r="D388" s="8" t="s">
        <v>10</v>
      </c>
      <c r="E388" s="1"/>
      <c r="F388" s="9"/>
      <c r="G388" s="9"/>
    </row>
    <row r="389" ht="23.25" customHeight="1">
      <c r="A389" s="6" t="s">
        <v>8</v>
      </c>
      <c r="B389" s="16" t="s">
        <v>398</v>
      </c>
      <c r="C389" s="1"/>
      <c r="D389" s="8" t="s">
        <v>10</v>
      </c>
      <c r="E389" s="1"/>
      <c r="F389" s="9"/>
      <c r="G389" s="9"/>
    </row>
    <row r="390" ht="23.25" customHeight="1">
      <c r="A390" s="6" t="s">
        <v>8</v>
      </c>
      <c r="B390" s="16" t="s">
        <v>399</v>
      </c>
      <c r="C390" s="1"/>
      <c r="D390" s="8" t="s">
        <v>10</v>
      </c>
      <c r="E390" s="1"/>
      <c r="F390" s="9"/>
      <c r="G390" s="9"/>
    </row>
    <row r="391" ht="23.25" customHeight="1">
      <c r="A391" s="6" t="s">
        <v>8</v>
      </c>
      <c r="B391" s="16" t="s">
        <v>400</v>
      </c>
      <c r="C391" s="1"/>
      <c r="D391" s="8" t="s">
        <v>10</v>
      </c>
      <c r="E391" s="1"/>
      <c r="F391" s="9"/>
      <c r="G391" s="9"/>
    </row>
    <row r="392" ht="23.25" customHeight="1">
      <c r="A392" s="6" t="s">
        <v>8</v>
      </c>
      <c r="B392" s="16" t="s">
        <v>401</v>
      </c>
      <c r="C392" s="1"/>
      <c r="D392" s="8" t="s">
        <v>10</v>
      </c>
      <c r="E392" s="1"/>
      <c r="F392" s="9"/>
      <c r="G392" s="9"/>
    </row>
    <row r="393" ht="23.25" customHeight="1">
      <c r="A393" s="6" t="s">
        <v>8</v>
      </c>
      <c r="B393" s="11" t="s">
        <v>402</v>
      </c>
      <c r="C393" s="1"/>
      <c r="D393" s="8" t="s">
        <v>10</v>
      </c>
      <c r="E393" s="1"/>
      <c r="F393" s="9"/>
      <c r="G393" s="9"/>
    </row>
    <row r="394" ht="23.25" customHeight="1">
      <c r="A394" s="6" t="s">
        <v>8</v>
      </c>
      <c r="B394" s="16" t="s">
        <v>403</v>
      </c>
      <c r="C394" s="1"/>
      <c r="D394" s="8" t="s">
        <v>10</v>
      </c>
      <c r="E394" s="1"/>
      <c r="F394" s="9"/>
      <c r="G394" s="9"/>
    </row>
    <row r="395" ht="23.25" customHeight="1">
      <c r="A395" s="6" t="s">
        <v>8</v>
      </c>
      <c r="B395" s="7" t="s">
        <v>404</v>
      </c>
      <c r="C395" s="1"/>
      <c r="D395" s="8" t="s">
        <v>10</v>
      </c>
      <c r="E395" s="1"/>
      <c r="F395" s="9"/>
      <c r="G395" s="9"/>
    </row>
    <row r="396" ht="23.25" customHeight="1">
      <c r="A396" s="6" t="s">
        <v>8</v>
      </c>
      <c r="B396" s="16" t="s">
        <v>405</v>
      </c>
      <c r="C396" s="8" t="s">
        <v>10</v>
      </c>
      <c r="D396" s="1"/>
      <c r="E396" s="1"/>
      <c r="F396" s="9"/>
      <c r="G396" s="9"/>
    </row>
    <row r="397" ht="23.25" customHeight="1">
      <c r="A397" s="6" t="s">
        <v>8</v>
      </c>
      <c r="B397" s="7" t="s">
        <v>406</v>
      </c>
      <c r="C397" s="1"/>
      <c r="D397" s="1"/>
      <c r="E397" s="1"/>
      <c r="F397" s="9"/>
      <c r="G397" s="5" t="s">
        <v>10</v>
      </c>
    </row>
    <row r="398" ht="23.25" customHeight="1">
      <c r="A398" s="6" t="s">
        <v>8</v>
      </c>
      <c r="B398" s="16" t="s">
        <v>407</v>
      </c>
      <c r="C398" s="8" t="s">
        <v>10</v>
      </c>
      <c r="D398" s="1"/>
      <c r="E398" s="1"/>
      <c r="F398" s="9"/>
      <c r="G398" s="9"/>
    </row>
    <row r="399" ht="23.25" customHeight="1">
      <c r="A399" s="6" t="s">
        <v>8</v>
      </c>
      <c r="B399" s="7" t="s">
        <v>408</v>
      </c>
      <c r="C399" s="1"/>
      <c r="D399" s="8" t="s">
        <v>10</v>
      </c>
      <c r="E399" s="1"/>
      <c r="F399" s="9"/>
      <c r="G399" s="9"/>
    </row>
    <row r="400" ht="23.25" customHeight="1">
      <c r="A400" s="6" t="s">
        <v>8</v>
      </c>
      <c r="B400" s="7" t="s">
        <v>409</v>
      </c>
      <c r="C400" s="1"/>
      <c r="D400" s="8" t="s">
        <v>10</v>
      </c>
      <c r="E400" s="1"/>
      <c r="F400" s="9"/>
      <c r="G400" s="9"/>
    </row>
    <row r="401" ht="23.25" customHeight="1">
      <c r="A401" s="6" t="s">
        <v>8</v>
      </c>
      <c r="B401" s="7" t="s">
        <v>410</v>
      </c>
      <c r="C401" s="1"/>
      <c r="D401" s="8" t="s">
        <v>10</v>
      </c>
      <c r="E401" s="1"/>
      <c r="F401" s="9"/>
      <c r="G401" s="9"/>
    </row>
    <row r="402" ht="23.25" customHeight="1">
      <c r="A402" s="6" t="s">
        <v>8</v>
      </c>
      <c r="B402" s="15" t="s">
        <v>411</v>
      </c>
      <c r="C402" s="19"/>
      <c r="D402" s="19"/>
      <c r="E402" s="19"/>
      <c r="F402" s="20" t="s">
        <v>10</v>
      </c>
      <c r="G402" s="21"/>
      <c r="H402" s="21"/>
      <c r="I402" s="21"/>
      <c r="J402" s="21"/>
      <c r="K402" s="21"/>
      <c r="L402" s="21"/>
      <c r="M402" s="21"/>
      <c r="N402" s="21"/>
      <c r="O402" s="21"/>
      <c r="P402" s="21"/>
      <c r="Q402" s="21"/>
      <c r="R402" s="21"/>
      <c r="S402" s="21"/>
      <c r="T402" s="21"/>
      <c r="U402" s="21"/>
      <c r="V402" s="21"/>
      <c r="W402" s="21"/>
    </row>
    <row r="403" ht="23.25" customHeight="1">
      <c r="A403" s="6" t="s">
        <v>8</v>
      </c>
      <c r="B403" s="16" t="s">
        <v>412</v>
      </c>
      <c r="C403" s="1"/>
      <c r="D403" s="8" t="s">
        <v>10</v>
      </c>
      <c r="E403" s="1"/>
      <c r="F403" s="9"/>
      <c r="G403" s="9"/>
    </row>
    <row r="404" ht="23.25" customHeight="1">
      <c r="A404" s="6" t="s">
        <v>8</v>
      </c>
      <c r="B404" s="7" t="s">
        <v>413</v>
      </c>
      <c r="C404" s="1"/>
      <c r="D404" s="8" t="s">
        <v>10</v>
      </c>
      <c r="E404" s="1"/>
      <c r="F404" s="9"/>
      <c r="G404" s="9"/>
    </row>
    <row r="405" ht="23.25" customHeight="1">
      <c r="A405" s="6" t="s">
        <v>8</v>
      </c>
      <c r="B405" s="7" t="s">
        <v>414</v>
      </c>
      <c r="C405" s="1"/>
      <c r="D405" s="8" t="s">
        <v>10</v>
      </c>
      <c r="E405" s="1"/>
      <c r="F405" s="9"/>
      <c r="G405" s="9"/>
    </row>
    <row r="406" ht="23.25" customHeight="1">
      <c r="A406" s="6" t="s">
        <v>8</v>
      </c>
      <c r="B406" s="22" t="s">
        <v>415</v>
      </c>
      <c r="C406" s="19"/>
      <c r="D406" s="23" t="s">
        <v>10</v>
      </c>
      <c r="E406" s="19"/>
      <c r="F406" s="21"/>
      <c r="G406" s="21"/>
      <c r="H406" s="21"/>
      <c r="I406" s="21"/>
      <c r="J406" s="21"/>
      <c r="K406" s="21"/>
      <c r="L406" s="21"/>
      <c r="M406" s="21"/>
      <c r="N406" s="21"/>
      <c r="O406" s="21"/>
      <c r="P406" s="21"/>
      <c r="Q406" s="21"/>
      <c r="R406" s="21"/>
      <c r="S406" s="21"/>
      <c r="T406" s="21"/>
      <c r="U406" s="21"/>
      <c r="V406" s="21"/>
      <c r="W406" s="21"/>
    </row>
    <row r="407" ht="23.25" customHeight="1">
      <c r="A407" s="6" t="s">
        <v>8</v>
      </c>
      <c r="B407" s="16" t="s">
        <v>416</v>
      </c>
      <c r="C407" s="8" t="s">
        <v>10</v>
      </c>
      <c r="D407" s="1"/>
      <c r="E407" s="1"/>
      <c r="F407" s="9"/>
      <c r="G407" s="9"/>
    </row>
    <row r="408" ht="23.25" customHeight="1">
      <c r="A408" s="6" t="s">
        <v>8</v>
      </c>
      <c r="B408" s="16" t="s">
        <v>417</v>
      </c>
      <c r="C408" s="1"/>
      <c r="D408" s="8" t="s">
        <v>10</v>
      </c>
      <c r="E408" s="1"/>
      <c r="F408" s="9"/>
      <c r="G408" s="9"/>
    </row>
    <row r="409" ht="23.25" customHeight="1">
      <c r="A409" s="6" t="s">
        <v>8</v>
      </c>
      <c r="B409" s="7" t="s">
        <v>418</v>
      </c>
      <c r="C409" s="1"/>
      <c r="D409" s="8" t="s">
        <v>10</v>
      </c>
      <c r="E409" s="1"/>
      <c r="F409" s="9"/>
      <c r="G409" s="9"/>
    </row>
    <row r="410" ht="23.25" customHeight="1">
      <c r="A410" s="6" t="s">
        <v>8</v>
      </c>
      <c r="B410" s="7" t="s">
        <v>419</v>
      </c>
      <c r="C410" s="1"/>
      <c r="D410" s="8" t="s">
        <v>10</v>
      </c>
      <c r="E410" s="1"/>
      <c r="F410" s="9"/>
      <c r="G410" s="9"/>
    </row>
    <row r="411" ht="23.25" customHeight="1">
      <c r="A411" s="6" t="s">
        <v>8</v>
      </c>
      <c r="B411" s="11" t="s">
        <v>420</v>
      </c>
      <c r="C411" s="19"/>
      <c r="D411" s="23"/>
      <c r="E411" s="23"/>
      <c r="F411" s="20" t="s">
        <v>10</v>
      </c>
      <c r="G411" s="21"/>
      <c r="H411" s="21"/>
      <c r="I411" s="21"/>
      <c r="J411" s="21"/>
      <c r="K411" s="21"/>
      <c r="L411" s="21"/>
      <c r="M411" s="21"/>
      <c r="N411" s="21"/>
      <c r="O411" s="21"/>
      <c r="P411" s="21"/>
      <c r="Q411" s="21"/>
      <c r="R411" s="21"/>
      <c r="S411" s="21"/>
      <c r="T411" s="21"/>
      <c r="U411" s="21"/>
      <c r="V411" s="21"/>
      <c r="W411" s="21"/>
    </row>
    <row r="412" ht="23.25" customHeight="1">
      <c r="A412" s="6" t="s">
        <v>8</v>
      </c>
      <c r="B412" s="7" t="s">
        <v>421</v>
      </c>
      <c r="C412" s="1"/>
      <c r="D412" s="8" t="s">
        <v>10</v>
      </c>
      <c r="E412" s="1"/>
      <c r="F412" s="9"/>
      <c r="G412" s="9"/>
    </row>
    <row r="413" ht="23.25" customHeight="1">
      <c r="A413" s="6" t="s">
        <v>8</v>
      </c>
      <c r="B413" s="16" t="s">
        <v>422</v>
      </c>
      <c r="C413" s="1"/>
      <c r="D413" s="8" t="s">
        <v>10</v>
      </c>
      <c r="E413" s="1"/>
      <c r="F413" s="9"/>
      <c r="G413" s="9"/>
    </row>
    <row r="414" ht="23.25" customHeight="1">
      <c r="A414" s="6" t="s">
        <v>8</v>
      </c>
      <c r="B414" s="16" t="s">
        <v>423</v>
      </c>
      <c r="C414" s="1"/>
      <c r="D414" s="8"/>
      <c r="E414" s="1"/>
      <c r="F414" s="5" t="s">
        <v>10</v>
      </c>
      <c r="G414" s="9"/>
    </row>
    <row r="415" ht="23.25" customHeight="1">
      <c r="A415" s="6" t="s">
        <v>8</v>
      </c>
      <c r="B415" s="16" t="s">
        <v>424</v>
      </c>
      <c r="C415" s="1"/>
      <c r="D415" s="8" t="s">
        <v>10</v>
      </c>
      <c r="E415" s="1"/>
      <c r="F415" s="9"/>
      <c r="G415" s="9"/>
    </row>
    <row r="416" ht="23.25" customHeight="1">
      <c r="A416" s="6" t="s">
        <v>8</v>
      </c>
      <c r="B416" s="16" t="s">
        <v>425</v>
      </c>
      <c r="C416" s="1"/>
      <c r="D416" s="8" t="s">
        <v>10</v>
      </c>
      <c r="E416" s="1"/>
      <c r="F416" s="9"/>
      <c r="G416" s="9"/>
    </row>
    <row r="417" ht="23.25" customHeight="1">
      <c r="A417" s="6" t="s">
        <v>8</v>
      </c>
      <c r="B417" s="16" t="s">
        <v>426</v>
      </c>
      <c r="C417" s="1"/>
      <c r="D417" s="8" t="s">
        <v>10</v>
      </c>
      <c r="E417" s="1"/>
      <c r="F417" s="9"/>
      <c r="G417" s="9"/>
    </row>
    <row r="418" ht="23.25" customHeight="1">
      <c r="A418" s="6" t="s">
        <v>8</v>
      </c>
      <c r="B418" s="16" t="s">
        <v>427</v>
      </c>
      <c r="C418" s="1"/>
      <c r="D418" s="8" t="s">
        <v>10</v>
      </c>
      <c r="E418" s="1"/>
      <c r="F418" s="9"/>
      <c r="G418" s="9"/>
    </row>
    <row r="419" ht="23.25" customHeight="1">
      <c r="A419" s="6" t="s">
        <v>8</v>
      </c>
      <c r="B419" s="16" t="s">
        <v>428</v>
      </c>
      <c r="C419" s="1"/>
      <c r="D419" s="8" t="s">
        <v>10</v>
      </c>
      <c r="E419" s="1"/>
      <c r="F419" s="9"/>
      <c r="G419" s="9"/>
    </row>
    <row r="420" ht="23.25" customHeight="1">
      <c r="A420" s="6" t="s">
        <v>8</v>
      </c>
      <c r="B420" s="16" t="s">
        <v>429</v>
      </c>
      <c r="C420" s="1"/>
      <c r="D420" s="8"/>
      <c r="E420" s="1"/>
      <c r="F420" s="5" t="s">
        <v>10</v>
      </c>
      <c r="G420" s="9"/>
    </row>
    <row r="421" ht="23.25" customHeight="1">
      <c r="A421" s="6" t="s">
        <v>8</v>
      </c>
      <c r="B421" s="16" t="s">
        <v>430</v>
      </c>
      <c r="C421" s="1"/>
      <c r="D421" s="8" t="s">
        <v>10</v>
      </c>
      <c r="E421" s="1"/>
      <c r="F421" s="9"/>
      <c r="G421" s="9"/>
    </row>
    <row r="422" ht="23.25" customHeight="1">
      <c r="A422" s="6" t="s">
        <v>8</v>
      </c>
      <c r="B422" s="16" t="s">
        <v>431</v>
      </c>
      <c r="C422" s="1"/>
      <c r="D422" s="8" t="s">
        <v>10</v>
      </c>
      <c r="E422" s="1"/>
      <c r="F422" s="9"/>
      <c r="G422" s="9"/>
    </row>
    <row r="423" ht="23.25" customHeight="1">
      <c r="A423" s="6" t="s">
        <v>8</v>
      </c>
      <c r="B423" s="16" t="s">
        <v>432</v>
      </c>
      <c r="C423" s="1"/>
      <c r="D423" s="8" t="s">
        <v>10</v>
      </c>
      <c r="E423" s="1"/>
      <c r="F423" s="9"/>
      <c r="G423" s="9"/>
    </row>
    <row r="424" ht="23.25" customHeight="1">
      <c r="A424" s="6" t="s">
        <v>8</v>
      </c>
      <c r="B424" s="7" t="s">
        <v>433</v>
      </c>
      <c r="C424" s="1"/>
      <c r="D424" s="8" t="s">
        <v>10</v>
      </c>
      <c r="E424" s="1"/>
      <c r="F424" s="9"/>
      <c r="G424" s="9"/>
    </row>
    <row r="425" ht="23.25" customHeight="1">
      <c r="A425" s="6" t="s">
        <v>8</v>
      </c>
      <c r="B425" s="7" t="s">
        <v>434</v>
      </c>
      <c r="C425" s="1"/>
      <c r="D425" s="8" t="s">
        <v>10</v>
      </c>
      <c r="E425" s="1"/>
      <c r="F425" s="9"/>
      <c r="G425" s="9"/>
    </row>
    <row r="426" ht="23.25" customHeight="1">
      <c r="A426" s="6" t="s">
        <v>8</v>
      </c>
      <c r="B426" s="16" t="s">
        <v>435</v>
      </c>
      <c r="C426" s="1"/>
      <c r="D426" s="8"/>
      <c r="E426" s="1"/>
      <c r="F426" s="5" t="s">
        <v>10</v>
      </c>
      <c r="G426" s="9"/>
    </row>
    <row r="427" ht="23.25" customHeight="1">
      <c r="A427" s="6" t="s">
        <v>8</v>
      </c>
      <c r="B427" s="16" t="s">
        <v>436</v>
      </c>
      <c r="C427" s="1"/>
      <c r="D427" s="8" t="s">
        <v>10</v>
      </c>
      <c r="E427" s="1"/>
      <c r="F427" s="9"/>
      <c r="G427" s="9"/>
    </row>
    <row r="428" ht="23.25" customHeight="1">
      <c r="A428" s="6" t="s">
        <v>8</v>
      </c>
      <c r="B428" s="7" t="s">
        <v>437</v>
      </c>
      <c r="C428" s="1"/>
      <c r="D428" s="8" t="s">
        <v>10</v>
      </c>
      <c r="E428" s="1"/>
      <c r="F428" s="9"/>
      <c r="G428" s="9"/>
    </row>
    <row r="429" ht="23.25" customHeight="1">
      <c r="A429" s="6" t="s">
        <v>8</v>
      </c>
      <c r="B429" s="7" t="s">
        <v>438</v>
      </c>
      <c r="C429" s="1"/>
      <c r="D429" s="8"/>
      <c r="E429" s="1"/>
      <c r="F429" s="5" t="s">
        <v>10</v>
      </c>
      <c r="G429" s="9"/>
    </row>
    <row r="430" ht="23.25" customHeight="1">
      <c r="A430" s="6" t="s">
        <v>8</v>
      </c>
      <c r="B430" s="16" t="s">
        <v>439</v>
      </c>
      <c r="C430" s="1"/>
      <c r="D430" s="8" t="s">
        <v>10</v>
      </c>
      <c r="E430" s="1"/>
      <c r="F430" s="9"/>
      <c r="G430" s="9"/>
    </row>
    <row r="431" ht="23.25" customHeight="1">
      <c r="A431" s="6" t="s">
        <v>8</v>
      </c>
      <c r="B431" s="16" t="s">
        <v>440</v>
      </c>
      <c r="C431" s="1"/>
      <c r="D431" s="1"/>
      <c r="E431" s="1"/>
      <c r="F431" s="9"/>
      <c r="G431" s="5" t="s">
        <v>10</v>
      </c>
    </row>
    <row r="432" ht="23.25" customHeight="1">
      <c r="A432" s="6" t="s">
        <v>8</v>
      </c>
      <c r="B432" s="15" t="s">
        <v>441</v>
      </c>
      <c r="C432" s="19"/>
      <c r="D432" s="19"/>
      <c r="E432" s="19"/>
      <c r="F432" s="20" t="s">
        <v>10</v>
      </c>
      <c r="G432" s="21"/>
      <c r="H432" s="21"/>
      <c r="I432" s="21"/>
      <c r="J432" s="21"/>
      <c r="K432" s="21"/>
      <c r="L432" s="21"/>
      <c r="M432" s="21"/>
      <c r="N432" s="21"/>
      <c r="O432" s="21"/>
      <c r="P432" s="21"/>
      <c r="Q432" s="21"/>
      <c r="R432" s="21"/>
      <c r="S432" s="21"/>
      <c r="T432" s="21"/>
      <c r="U432" s="21"/>
      <c r="V432" s="21"/>
      <c r="W432" s="21"/>
    </row>
    <row r="433" ht="23.25" customHeight="1">
      <c r="A433" s="6" t="s">
        <v>8</v>
      </c>
      <c r="B433" s="15" t="s">
        <v>442</v>
      </c>
      <c r="C433" s="19"/>
      <c r="D433" s="23"/>
      <c r="E433" s="19"/>
      <c r="F433" s="20" t="s">
        <v>10</v>
      </c>
      <c r="G433" s="21"/>
      <c r="H433" s="21"/>
      <c r="I433" s="21"/>
      <c r="J433" s="21"/>
      <c r="K433" s="21"/>
      <c r="L433" s="21"/>
      <c r="M433" s="21"/>
      <c r="N433" s="21"/>
      <c r="O433" s="21"/>
      <c r="P433" s="21"/>
      <c r="Q433" s="21"/>
      <c r="R433" s="21"/>
      <c r="S433" s="21"/>
      <c r="T433" s="21"/>
      <c r="U433" s="21"/>
      <c r="V433" s="21"/>
      <c r="W433" s="21"/>
    </row>
    <row r="434" ht="23.25" customHeight="1">
      <c r="A434" s="6" t="s">
        <v>8</v>
      </c>
      <c r="B434" s="16" t="s">
        <v>443</v>
      </c>
      <c r="C434" s="8"/>
      <c r="D434" s="1"/>
      <c r="E434" s="1"/>
      <c r="F434" s="5" t="s">
        <v>10</v>
      </c>
      <c r="G434" s="9"/>
    </row>
    <row r="435" ht="23.25" customHeight="1">
      <c r="A435" s="6" t="s">
        <v>8</v>
      </c>
      <c r="B435" s="7" t="s">
        <v>444</v>
      </c>
      <c r="C435" s="1"/>
      <c r="D435" s="8"/>
      <c r="E435" s="1"/>
      <c r="F435" s="5" t="s">
        <v>10</v>
      </c>
      <c r="G435" s="9"/>
    </row>
    <row r="436" ht="23.25" customHeight="1">
      <c r="A436" s="6" t="s">
        <v>8</v>
      </c>
      <c r="B436" s="7" t="s">
        <v>445</v>
      </c>
      <c r="C436" s="1"/>
      <c r="D436" s="8" t="s">
        <v>10</v>
      </c>
      <c r="E436" s="1"/>
      <c r="F436" s="9"/>
      <c r="G436" s="9"/>
    </row>
    <row r="437" ht="23.25" customHeight="1">
      <c r="A437" s="6" t="s">
        <v>8</v>
      </c>
      <c r="B437" s="7" t="s">
        <v>446</v>
      </c>
      <c r="C437" s="1"/>
      <c r="D437" s="8" t="s">
        <v>10</v>
      </c>
      <c r="E437" s="1"/>
      <c r="F437" s="9"/>
      <c r="G437" s="9"/>
    </row>
    <row r="438" ht="23.25" customHeight="1">
      <c r="A438" s="6" t="s">
        <v>8</v>
      </c>
      <c r="B438" s="7" t="s">
        <v>447</v>
      </c>
      <c r="C438" s="1"/>
      <c r="D438" s="8" t="s">
        <v>10</v>
      </c>
      <c r="E438" s="1"/>
      <c r="F438" s="9"/>
      <c r="G438" s="9"/>
    </row>
    <row r="439" ht="23.25" customHeight="1">
      <c r="A439" s="6" t="s">
        <v>8</v>
      </c>
      <c r="B439" s="16" t="s">
        <v>448</v>
      </c>
      <c r="C439" s="1"/>
      <c r="D439" s="8" t="s">
        <v>10</v>
      </c>
      <c r="E439" s="1"/>
      <c r="F439" s="9"/>
      <c r="G439" s="9"/>
    </row>
    <row r="440" ht="23.25" customHeight="1">
      <c r="A440" s="6" t="s">
        <v>8</v>
      </c>
      <c r="B440" s="7" t="s">
        <v>449</v>
      </c>
      <c r="C440" s="1"/>
      <c r="D440" s="8" t="s">
        <v>10</v>
      </c>
      <c r="E440" s="1"/>
      <c r="F440" s="9"/>
      <c r="G440" s="9"/>
    </row>
    <row r="441" ht="23.25" customHeight="1">
      <c r="A441" s="6" t="s">
        <v>8</v>
      </c>
      <c r="B441" s="7" t="s">
        <v>450</v>
      </c>
      <c r="C441" s="1"/>
      <c r="D441" s="8"/>
      <c r="E441" s="1"/>
      <c r="F441" s="5" t="s">
        <v>10</v>
      </c>
      <c r="G441" s="9"/>
    </row>
    <row r="442" ht="23.25" customHeight="1">
      <c r="A442" s="6" t="s">
        <v>8</v>
      </c>
      <c r="B442" s="16" t="s">
        <v>451</v>
      </c>
      <c r="C442" s="1"/>
      <c r="D442" s="8"/>
      <c r="E442" s="1"/>
      <c r="F442" s="5" t="s">
        <v>10</v>
      </c>
      <c r="G442" s="9"/>
    </row>
    <row r="443" ht="23.25" customHeight="1">
      <c r="A443" s="6" t="s">
        <v>8</v>
      </c>
      <c r="B443" s="16" t="s">
        <v>452</v>
      </c>
      <c r="C443" s="1"/>
      <c r="D443" s="8" t="s">
        <v>10</v>
      </c>
      <c r="E443" s="1"/>
      <c r="F443" s="9"/>
      <c r="G443" s="9"/>
    </row>
    <row r="444" ht="23.25" customHeight="1">
      <c r="A444" s="6" t="s">
        <v>8</v>
      </c>
      <c r="B444" s="22" t="s">
        <v>453</v>
      </c>
      <c r="C444" s="19"/>
      <c r="D444" s="23"/>
      <c r="E444" s="19"/>
      <c r="F444" s="20" t="s">
        <v>10</v>
      </c>
      <c r="G444" s="21"/>
      <c r="H444" s="21"/>
      <c r="I444" s="21"/>
      <c r="J444" s="21"/>
      <c r="K444" s="21"/>
      <c r="L444" s="21"/>
      <c r="M444" s="21"/>
      <c r="N444" s="21"/>
      <c r="O444" s="21"/>
      <c r="P444" s="21"/>
      <c r="Q444" s="21"/>
      <c r="R444" s="21"/>
      <c r="S444" s="21"/>
      <c r="T444" s="21"/>
      <c r="U444" s="21"/>
      <c r="V444" s="21"/>
      <c r="W444" s="21"/>
    </row>
    <row r="445" ht="23.25" customHeight="1">
      <c r="A445" s="6" t="s">
        <v>8</v>
      </c>
      <c r="B445" s="16" t="s">
        <v>454</v>
      </c>
      <c r="C445" s="1"/>
      <c r="D445" s="8" t="s">
        <v>10</v>
      </c>
      <c r="E445" s="1"/>
      <c r="F445" s="9"/>
      <c r="G445" s="9"/>
    </row>
    <row r="446" ht="23.25" customHeight="1">
      <c r="A446" s="6" t="s">
        <v>8</v>
      </c>
      <c r="B446" s="22" t="s">
        <v>455</v>
      </c>
      <c r="C446" s="19"/>
      <c r="D446" s="23"/>
      <c r="E446" s="19"/>
      <c r="F446" s="20" t="s">
        <v>10</v>
      </c>
      <c r="G446" s="21"/>
      <c r="H446" s="21"/>
      <c r="I446" s="21"/>
      <c r="J446" s="21"/>
      <c r="K446" s="21"/>
      <c r="L446" s="21"/>
      <c r="M446" s="21"/>
      <c r="N446" s="21"/>
      <c r="O446" s="21"/>
      <c r="P446" s="21"/>
      <c r="Q446" s="21"/>
      <c r="R446" s="21"/>
      <c r="S446" s="21"/>
      <c r="T446" s="21"/>
      <c r="U446" s="21"/>
      <c r="V446" s="21"/>
      <c r="W446" s="21"/>
    </row>
    <row r="447" ht="23.25" customHeight="1">
      <c r="A447" s="6" t="s">
        <v>8</v>
      </c>
      <c r="B447" s="7" t="s">
        <v>456</v>
      </c>
      <c r="C447" s="1"/>
      <c r="D447" s="8" t="s">
        <v>10</v>
      </c>
      <c r="E447" s="1"/>
      <c r="F447" s="9"/>
      <c r="G447" s="9"/>
    </row>
    <row r="448" ht="23.25" customHeight="1">
      <c r="A448" s="6" t="s">
        <v>8</v>
      </c>
      <c r="B448" s="16" t="s">
        <v>457</v>
      </c>
      <c r="C448" s="1"/>
      <c r="D448" s="8" t="s">
        <v>10</v>
      </c>
      <c r="E448" s="1"/>
      <c r="F448" s="9"/>
      <c r="G448" s="9"/>
    </row>
    <row r="449" ht="23.25" customHeight="1">
      <c r="A449" s="6" t="s">
        <v>8</v>
      </c>
      <c r="B449" s="16" t="s">
        <v>458</v>
      </c>
      <c r="C449" s="1"/>
      <c r="D449" s="8"/>
      <c r="E449" s="1"/>
      <c r="F449" s="5" t="s">
        <v>10</v>
      </c>
      <c r="G449" s="9"/>
    </row>
    <row r="450" ht="23.25" customHeight="1">
      <c r="A450" s="6" t="s">
        <v>8</v>
      </c>
      <c r="B450" s="16" t="s">
        <v>459</v>
      </c>
      <c r="C450" s="1"/>
      <c r="D450" s="8" t="s">
        <v>10</v>
      </c>
      <c r="E450" s="1"/>
      <c r="F450" s="9"/>
      <c r="G450" s="9"/>
    </row>
    <row r="451" ht="23.25" customHeight="1">
      <c r="A451" s="6" t="s">
        <v>8</v>
      </c>
      <c r="B451" s="16" t="s">
        <v>460</v>
      </c>
      <c r="C451" s="1"/>
      <c r="D451" s="8" t="s">
        <v>10</v>
      </c>
      <c r="E451" s="1"/>
      <c r="F451" s="9"/>
      <c r="G451" s="9"/>
    </row>
    <row r="452" ht="23.25" customHeight="1">
      <c r="A452" s="6" t="s">
        <v>8</v>
      </c>
      <c r="B452" s="16" t="s">
        <v>461</v>
      </c>
      <c r="C452" s="1"/>
      <c r="D452" s="1"/>
      <c r="E452" s="1"/>
      <c r="F452" s="5" t="s">
        <v>10</v>
      </c>
      <c r="G452" s="9"/>
    </row>
    <row r="453" ht="23.25" customHeight="1">
      <c r="A453" s="6" t="s">
        <v>8</v>
      </c>
      <c r="B453" s="22" t="s">
        <v>462</v>
      </c>
      <c r="C453" s="19"/>
      <c r="D453" s="19"/>
      <c r="E453" s="19"/>
      <c r="F453" s="20" t="s">
        <v>10</v>
      </c>
      <c r="G453" s="21"/>
      <c r="H453" s="21"/>
      <c r="I453" s="21"/>
      <c r="J453" s="21"/>
      <c r="K453" s="21"/>
      <c r="L453" s="21"/>
      <c r="M453" s="21"/>
      <c r="N453" s="21"/>
      <c r="O453" s="21"/>
      <c r="P453" s="21"/>
      <c r="Q453" s="21"/>
      <c r="R453" s="21"/>
      <c r="S453" s="21"/>
      <c r="T453" s="21"/>
      <c r="U453" s="21"/>
      <c r="V453" s="21"/>
      <c r="W453" s="21"/>
    </row>
    <row r="454" ht="23.25" customHeight="1">
      <c r="A454" s="6" t="s">
        <v>8</v>
      </c>
      <c r="B454" s="16" t="s">
        <v>463</v>
      </c>
      <c r="C454" s="1"/>
      <c r="D454" s="8" t="s">
        <v>10</v>
      </c>
      <c r="E454" s="1"/>
      <c r="F454" s="9"/>
      <c r="G454" s="9"/>
    </row>
    <row r="455" ht="23.25" customHeight="1">
      <c r="A455" s="6" t="s">
        <v>8</v>
      </c>
      <c r="B455" s="16" t="s">
        <v>464</v>
      </c>
      <c r="C455" s="1"/>
      <c r="D455" s="8" t="s">
        <v>10</v>
      </c>
      <c r="E455" s="1"/>
      <c r="F455" s="9"/>
      <c r="G455" s="9"/>
    </row>
    <row r="456" ht="23.25" customHeight="1">
      <c r="A456" s="6" t="s">
        <v>8</v>
      </c>
      <c r="B456" s="7" t="s">
        <v>465</v>
      </c>
      <c r="C456" s="1"/>
      <c r="D456" s="8" t="s">
        <v>10</v>
      </c>
      <c r="E456" s="1"/>
      <c r="F456" s="9"/>
      <c r="G456" s="9"/>
    </row>
    <row r="457" ht="23.25" customHeight="1">
      <c r="A457" s="6" t="s">
        <v>8</v>
      </c>
      <c r="B457" s="16" t="s">
        <v>466</v>
      </c>
      <c r="C457" s="1"/>
      <c r="D457" s="8" t="s">
        <v>10</v>
      </c>
      <c r="E457" s="1"/>
      <c r="F457" s="9"/>
      <c r="G457" s="9"/>
    </row>
    <row r="458" ht="23.25" customHeight="1">
      <c r="A458" s="6" t="s">
        <v>8</v>
      </c>
      <c r="B458" s="7" t="s">
        <v>467</v>
      </c>
      <c r="C458" s="1"/>
      <c r="D458" s="8" t="s">
        <v>10</v>
      </c>
      <c r="E458" s="1"/>
      <c r="F458" s="9"/>
      <c r="G458" s="9"/>
    </row>
    <row r="459" ht="23.25" customHeight="1">
      <c r="A459" s="6" t="s">
        <v>8</v>
      </c>
      <c r="B459" s="7" t="s">
        <v>468</v>
      </c>
      <c r="C459" s="1"/>
      <c r="D459" s="8" t="s">
        <v>10</v>
      </c>
      <c r="E459" s="1"/>
      <c r="F459" s="9"/>
      <c r="G459" s="9"/>
    </row>
    <row r="460" ht="23.25" customHeight="1">
      <c r="A460" s="6" t="s">
        <v>8</v>
      </c>
      <c r="B460" s="16" t="s">
        <v>469</v>
      </c>
      <c r="C460" s="1"/>
      <c r="D460" s="8"/>
      <c r="E460" s="1"/>
      <c r="F460" s="5" t="s">
        <v>10</v>
      </c>
      <c r="G460" s="9"/>
    </row>
    <row r="461" ht="23.25" customHeight="1">
      <c r="A461" s="6" t="s">
        <v>8</v>
      </c>
      <c r="B461" s="7" t="s">
        <v>470</v>
      </c>
      <c r="C461" s="1"/>
      <c r="D461" s="8" t="s">
        <v>10</v>
      </c>
      <c r="E461" s="1"/>
      <c r="F461" s="9"/>
      <c r="G461" s="9"/>
    </row>
    <row r="462" ht="23.25" customHeight="1">
      <c r="A462" s="6" t="s">
        <v>8</v>
      </c>
      <c r="B462" s="16" t="s">
        <v>471</v>
      </c>
      <c r="C462" s="1"/>
      <c r="D462" s="8" t="s">
        <v>10</v>
      </c>
      <c r="E462" s="1"/>
      <c r="F462" s="9"/>
      <c r="G462" s="9"/>
    </row>
    <row r="463" ht="23.25" customHeight="1">
      <c r="A463" s="6" t="s">
        <v>8</v>
      </c>
      <c r="B463" s="16" t="s">
        <v>472</v>
      </c>
      <c r="C463" s="1"/>
      <c r="D463" s="1"/>
      <c r="E463" s="1"/>
      <c r="F463" s="5" t="s">
        <v>10</v>
      </c>
      <c r="G463" s="9"/>
    </row>
    <row r="464" ht="23.25" customHeight="1">
      <c r="A464" s="6" t="s">
        <v>8</v>
      </c>
      <c r="B464" s="16" t="s">
        <v>473</v>
      </c>
      <c r="C464" s="1"/>
      <c r="D464" s="8" t="s">
        <v>10</v>
      </c>
      <c r="E464" s="1"/>
      <c r="F464" s="9"/>
      <c r="G464" s="9"/>
    </row>
    <row r="465" ht="23.25" customHeight="1">
      <c r="A465" s="6" t="s">
        <v>8</v>
      </c>
      <c r="B465" s="16" t="s">
        <v>474</v>
      </c>
      <c r="C465" s="1"/>
      <c r="D465" s="8" t="s">
        <v>10</v>
      </c>
      <c r="E465" s="1"/>
      <c r="F465" s="9"/>
      <c r="G465" s="9"/>
    </row>
    <row r="466" ht="23.25" customHeight="1">
      <c r="A466" s="6" t="s">
        <v>8</v>
      </c>
      <c r="B466" s="24" t="s">
        <v>475</v>
      </c>
      <c r="C466" s="25"/>
      <c r="D466" s="26" t="s">
        <v>10</v>
      </c>
      <c r="E466" s="25"/>
      <c r="F466" s="27"/>
      <c r="G466" s="27"/>
      <c r="H466" s="27"/>
      <c r="I466" s="27"/>
      <c r="J466" s="27"/>
      <c r="K466" s="27"/>
      <c r="L466" s="27"/>
      <c r="M466" s="27"/>
      <c r="N466" s="27"/>
      <c r="O466" s="27"/>
      <c r="P466" s="27"/>
      <c r="Q466" s="27"/>
      <c r="R466" s="27"/>
      <c r="S466" s="27"/>
      <c r="T466" s="27"/>
      <c r="U466" s="27"/>
      <c r="V466" s="27"/>
      <c r="W466" s="27"/>
    </row>
    <row r="467" ht="23.25" customHeight="1">
      <c r="A467" s="6" t="s">
        <v>8</v>
      </c>
      <c r="B467" s="16" t="s">
        <v>476</v>
      </c>
      <c r="C467" s="1"/>
      <c r="D467" s="8" t="s">
        <v>10</v>
      </c>
      <c r="E467" s="1"/>
      <c r="F467" s="9"/>
      <c r="G467" s="9"/>
    </row>
    <row r="468" ht="23.25" customHeight="1">
      <c r="A468" s="6" t="s">
        <v>8</v>
      </c>
      <c r="B468" s="16" t="s">
        <v>477</v>
      </c>
      <c r="C468" s="8" t="s">
        <v>10</v>
      </c>
      <c r="D468" s="1"/>
      <c r="E468" s="1"/>
      <c r="F468" s="9"/>
      <c r="G468" s="9"/>
    </row>
    <row r="469" ht="23.25" customHeight="1">
      <c r="A469" s="6" t="s">
        <v>8</v>
      </c>
      <c r="B469" s="7" t="s">
        <v>478</v>
      </c>
      <c r="C469" s="1"/>
      <c r="D469" s="8" t="s">
        <v>10</v>
      </c>
      <c r="E469" s="1"/>
      <c r="F469" s="9"/>
      <c r="G469" s="9"/>
    </row>
    <row r="470" ht="23.25" customHeight="1">
      <c r="A470" s="6" t="s">
        <v>8</v>
      </c>
      <c r="B470" s="16" t="s">
        <v>479</v>
      </c>
      <c r="C470" s="1"/>
      <c r="D470" s="8" t="s">
        <v>10</v>
      </c>
      <c r="E470" s="1"/>
      <c r="F470" s="9"/>
      <c r="G470" s="9"/>
    </row>
    <row r="471" ht="23.25" customHeight="1">
      <c r="A471" s="6" t="s">
        <v>8</v>
      </c>
      <c r="B471" s="16" t="s">
        <v>480</v>
      </c>
      <c r="C471" s="1"/>
      <c r="D471" s="1"/>
      <c r="E471" s="1"/>
      <c r="F471" s="5" t="s">
        <v>10</v>
      </c>
      <c r="G471" s="9"/>
    </row>
    <row r="472" ht="23.25" customHeight="1">
      <c r="A472" s="6" t="s">
        <v>8</v>
      </c>
      <c r="B472" s="7" t="s">
        <v>481</v>
      </c>
      <c r="C472" s="1"/>
      <c r="D472" s="8" t="s">
        <v>10</v>
      </c>
      <c r="E472" s="1"/>
      <c r="F472" s="9"/>
      <c r="G472" s="9"/>
    </row>
    <row r="473" ht="23.25" customHeight="1">
      <c r="A473" s="6" t="s">
        <v>8</v>
      </c>
      <c r="B473" s="7" t="s">
        <v>482</v>
      </c>
      <c r="C473" s="1"/>
      <c r="D473" s="8" t="s">
        <v>10</v>
      </c>
      <c r="E473" s="1"/>
      <c r="F473" s="9"/>
      <c r="G473" s="9"/>
    </row>
    <row r="474" ht="23.25" customHeight="1">
      <c r="A474" s="6" t="s">
        <v>8</v>
      </c>
      <c r="B474" s="15" t="s">
        <v>483</v>
      </c>
      <c r="C474" s="19"/>
      <c r="D474" s="19"/>
      <c r="E474" s="19"/>
      <c r="F474" s="20" t="s">
        <v>10</v>
      </c>
      <c r="G474" s="21"/>
      <c r="H474" s="21"/>
      <c r="I474" s="21"/>
      <c r="J474" s="21"/>
      <c r="K474" s="21"/>
      <c r="L474" s="21"/>
      <c r="M474" s="21"/>
      <c r="N474" s="21"/>
      <c r="O474" s="21"/>
      <c r="P474" s="21"/>
      <c r="Q474" s="21"/>
      <c r="R474" s="21"/>
      <c r="S474" s="21"/>
      <c r="T474" s="21"/>
      <c r="U474" s="21"/>
      <c r="V474" s="21"/>
      <c r="W474" s="21"/>
    </row>
    <row r="475" ht="23.25" customHeight="1">
      <c r="A475" s="6" t="s">
        <v>8</v>
      </c>
      <c r="B475" s="7" t="s">
        <v>484</v>
      </c>
      <c r="C475" s="1"/>
      <c r="D475" s="1"/>
      <c r="E475" s="1"/>
      <c r="F475" s="5" t="s">
        <v>10</v>
      </c>
      <c r="G475" s="9"/>
    </row>
    <row r="476" ht="23.25" customHeight="1">
      <c r="A476" s="6" t="s">
        <v>8</v>
      </c>
      <c r="B476" s="15" t="s">
        <v>485</v>
      </c>
      <c r="C476" s="19"/>
      <c r="D476" s="19"/>
      <c r="E476" s="19"/>
      <c r="F476" s="20" t="s">
        <v>10</v>
      </c>
      <c r="G476" s="21"/>
      <c r="H476" s="21"/>
      <c r="I476" s="21"/>
      <c r="J476" s="21"/>
      <c r="K476" s="21"/>
      <c r="L476" s="21"/>
      <c r="M476" s="21"/>
      <c r="N476" s="21"/>
      <c r="O476" s="21"/>
      <c r="P476" s="21"/>
      <c r="Q476" s="21"/>
      <c r="R476" s="21"/>
      <c r="S476" s="21"/>
      <c r="T476" s="21"/>
      <c r="U476" s="21"/>
      <c r="V476" s="21"/>
      <c r="W476" s="21"/>
    </row>
    <row r="477" ht="23.25" customHeight="1">
      <c r="A477" s="6" t="s">
        <v>8</v>
      </c>
      <c r="B477" s="7" t="s">
        <v>486</v>
      </c>
      <c r="C477" s="1"/>
      <c r="D477" s="8" t="s">
        <v>10</v>
      </c>
      <c r="E477" s="1"/>
      <c r="F477" s="9"/>
      <c r="G477" s="9"/>
    </row>
    <row r="478" ht="23.25" customHeight="1">
      <c r="A478" s="6" t="s">
        <v>8</v>
      </c>
      <c r="B478" s="7" t="s">
        <v>487</v>
      </c>
      <c r="C478" s="1"/>
      <c r="D478" s="8" t="s">
        <v>10</v>
      </c>
      <c r="E478" s="1"/>
      <c r="F478" s="9"/>
      <c r="G478" s="9"/>
    </row>
    <row r="479" ht="23.25" customHeight="1">
      <c r="A479" s="6" t="s">
        <v>8</v>
      </c>
      <c r="B479" s="17" t="s">
        <v>488</v>
      </c>
      <c r="C479" s="25"/>
      <c r="D479" s="25"/>
      <c r="E479" s="26" t="s">
        <v>10</v>
      </c>
      <c r="F479" s="27"/>
      <c r="G479" s="27"/>
      <c r="H479" s="27"/>
      <c r="I479" s="27"/>
      <c r="J479" s="27"/>
      <c r="K479" s="27"/>
      <c r="L479" s="27"/>
      <c r="M479" s="27"/>
      <c r="N479" s="27"/>
      <c r="O479" s="27"/>
      <c r="P479" s="27"/>
      <c r="Q479" s="27"/>
      <c r="R479" s="27"/>
      <c r="S479" s="27"/>
      <c r="T479" s="27"/>
      <c r="U479" s="27"/>
      <c r="V479" s="27"/>
      <c r="W479" s="27"/>
    </row>
    <row r="480" ht="23.25" customHeight="1">
      <c r="A480" s="6" t="s">
        <v>8</v>
      </c>
      <c r="B480" s="22" t="s">
        <v>489</v>
      </c>
      <c r="C480" s="19"/>
      <c r="D480" s="19"/>
      <c r="E480" s="19"/>
      <c r="F480" s="20" t="s">
        <v>10</v>
      </c>
      <c r="G480" s="21"/>
      <c r="H480" s="21"/>
      <c r="I480" s="21"/>
      <c r="J480" s="21"/>
      <c r="K480" s="21"/>
      <c r="L480" s="21"/>
      <c r="M480" s="21"/>
      <c r="N480" s="21"/>
      <c r="O480" s="21"/>
      <c r="P480" s="21"/>
      <c r="Q480" s="21"/>
      <c r="R480" s="21"/>
      <c r="S480" s="21"/>
      <c r="T480" s="21"/>
      <c r="U480" s="21"/>
      <c r="V480" s="21"/>
      <c r="W480" s="21"/>
    </row>
    <row r="481" ht="23.25" customHeight="1">
      <c r="A481" s="6" t="s">
        <v>8</v>
      </c>
      <c r="B481" s="16" t="s">
        <v>490</v>
      </c>
      <c r="C481" s="1"/>
      <c r="D481" s="1"/>
      <c r="E481" s="1"/>
      <c r="F481" s="9"/>
      <c r="G481" s="5" t="s">
        <v>10</v>
      </c>
    </row>
    <row r="482" ht="23.25" customHeight="1">
      <c r="A482" s="6" t="s">
        <v>8</v>
      </c>
      <c r="B482" s="16" t="s">
        <v>491</v>
      </c>
      <c r="C482" s="1"/>
      <c r="D482" s="8" t="s">
        <v>10</v>
      </c>
      <c r="E482" s="1"/>
      <c r="F482" s="9"/>
      <c r="G482" s="9"/>
    </row>
    <row r="483" ht="23.25" customHeight="1">
      <c r="A483" s="6" t="s">
        <v>8</v>
      </c>
      <c r="B483" s="7" t="s">
        <v>492</v>
      </c>
      <c r="C483" s="1"/>
      <c r="D483" s="8" t="s">
        <v>10</v>
      </c>
      <c r="E483" s="1"/>
      <c r="F483" s="9"/>
      <c r="G483" s="9"/>
    </row>
    <row r="484" ht="23.25" customHeight="1">
      <c r="A484" s="6" t="s">
        <v>8</v>
      </c>
      <c r="B484" s="7" t="s">
        <v>493</v>
      </c>
      <c r="C484" s="1"/>
      <c r="D484" s="1"/>
      <c r="E484" s="1"/>
      <c r="F484" s="5" t="s">
        <v>10</v>
      </c>
      <c r="G484" s="9"/>
    </row>
    <row r="485" ht="23.25" customHeight="1">
      <c r="A485" s="6" t="s">
        <v>8</v>
      </c>
      <c r="B485" s="16" t="s">
        <v>494</v>
      </c>
      <c r="C485" s="1"/>
      <c r="D485" s="8" t="s">
        <v>10</v>
      </c>
      <c r="E485" s="1"/>
      <c r="F485" s="9"/>
      <c r="G485" s="9"/>
    </row>
    <row r="486" ht="23.25" customHeight="1">
      <c r="A486" s="6" t="s">
        <v>8</v>
      </c>
      <c r="B486" s="22" t="s">
        <v>495</v>
      </c>
      <c r="C486" s="19"/>
      <c r="D486" s="19"/>
      <c r="E486" s="19"/>
      <c r="F486" s="20" t="s">
        <v>10</v>
      </c>
      <c r="G486" s="21"/>
      <c r="H486" s="21"/>
      <c r="I486" s="21"/>
      <c r="J486" s="21"/>
      <c r="K486" s="21"/>
      <c r="L486" s="21"/>
      <c r="M486" s="21"/>
      <c r="N486" s="21"/>
      <c r="O486" s="21"/>
      <c r="P486" s="21"/>
      <c r="Q486" s="21"/>
      <c r="R486" s="21"/>
      <c r="S486" s="21"/>
      <c r="T486" s="21"/>
      <c r="U486" s="21"/>
      <c r="V486" s="21"/>
      <c r="W486" s="21"/>
    </row>
    <row r="487" ht="23.25" customHeight="1">
      <c r="A487" s="6" t="s">
        <v>8</v>
      </c>
      <c r="B487" s="16" t="s">
        <v>496</v>
      </c>
      <c r="C487" s="1"/>
      <c r="D487" s="8" t="s">
        <v>10</v>
      </c>
      <c r="E487" s="1"/>
      <c r="F487" s="9"/>
      <c r="G487" s="9"/>
    </row>
    <row r="488" ht="23.25" customHeight="1">
      <c r="A488" s="6" t="s">
        <v>8</v>
      </c>
      <c r="B488" s="16" t="s">
        <v>497</v>
      </c>
      <c r="C488" s="1"/>
      <c r="D488" s="8" t="s">
        <v>10</v>
      </c>
      <c r="E488" s="1"/>
      <c r="F488" s="9"/>
      <c r="G488" s="9"/>
    </row>
    <row r="489" ht="23.25" customHeight="1">
      <c r="A489" s="6" t="s">
        <v>8</v>
      </c>
      <c r="B489" s="16" t="s">
        <v>498</v>
      </c>
      <c r="C489" s="1"/>
      <c r="D489" s="8" t="s">
        <v>10</v>
      </c>
      <c r="E489" s="1"/>
      <c r="F489" s="9"/>
      <c r="G489" s="9"/>
    </row>
    <row r="490" ht="23.25" customHeight="1">
      <c r="A490" s="6" t="s">
        <v>8</v>
      </c>
      <c r="B490" s="16" t="s">
        <v>499</v>
      </c>
      <c r="C490" s="1"/>
      <c r="D490" s="8" t="s">
        <v>10</v>
      </c>
      <c r="E490" s="1"/>
      <c r="F490" s="9"/>
      <c r="G490" s="9"/>
    </row>
    <row r="491" ht="23.25" customHeight="1">
      <c r="A491" s="6" t="s">
        <v>8</v>
      </c>
      <c r="B491" s="22" t="s">
        <v>500</v>
      </c>
      <c r="C491" s="19"/>
      <c r="D491" s="19"/>
      <c r="E491" s="19"/>
      <c r="F491" s="20" t="s">
        <v>10</v>
      </c>
      <c r="G491" s="21"/>
      <c r="H491" s="21"/>
      <c r="I491" s="21"/>
      <c r="J491" s="21"/>
      <c r="K491" s="21"/>
      <c r="L491" s="21"/>
      <c r="M491" s="21"/>
      <c r="N491" s="21"/>
      <c r="O491" s="21"/>
      <c r="P491" s="21"/>
      <c r="Q491" s="21"/>
      <c r="R491" s="21"/>
      <c r="S491" s="21"/>
      <c r="T491" s="21"/>
      <c r="U491" s="21"/>
      <c r="V491" s="21"/>
      <c r="W491" s="21"/>
    </row>
    <row r="492" ht="23.25" customHeight="1">
      <c r="A492" s="6" t="s">
        <v>8</v>
      </c>
      <c r="B492" s="15" t="s">
        <v>501</v>
      </c>
      <c r="C492" s="19"/>
      <c r="D492" s="19"/>
      <c r="E492" s="19"/>
      <c r="F492" s="20" t="s">
        <v>10</v>
      </c>
      <c r="G492" s="21"/>
      <c r="H492" s="21"/>
      <c r="I492" s="21"/>
      <c r="J492" s="21"/>
      <c r="K492" s="21"/>
      <c r="L492" s="21"/>
      <c r="M492" s="21"/>
      <c r="N492" s="21"/>
      <c r="O492" s="21"/>
      <c r="P492" s="21"/>
      <c r="Q492" s="21"/>
      <c r="R492" s="21"/>
      <c r="S492" s="21"/>
      <c r="T492" s="21"/>
      <c r="U492" s="21"/>
      <c r="V492" s="21"/>
      <c r="W492" s="21"/>
    </row>
    <row r="493" ht="23.25" customHeight="1">
      <c r="A493" s="6" t="s">
        <v>8</v>
      </c>
      <c r="B493" s="16" t="s">
        <v>502</v>
      </c>
      <c r="C493" s="1"/>
      <c r="D493" s="8" t="s">
        <v>10</v>
      </c>
      <c r="E493" s="1"/>
      <c r="F493" s="9"/>
      <c r="G493" s="9"/>
    </row>
    <row r="494" ht="23.25" customHeight="1">
      <c r="A494" s="6" t="s">
        <v>8</v>
      </c>
      <c r="B494" s="15" t="s">
        <v>503</v>
      </c>
      <c r="C494" s="19"/>
      <c r="D494" s="19"/>
      <c r="E494" s="19"/>
      <c r="F494" s="20" t="s">
        <v>10</v>
      </c>
      <c r="G494" s="21"/>
      <c r="H494" s="21"/>
      <c r="I494" s="21"/>
      <c r="J494" s="21"/>
      <c r="K494" s="21"/>
      <c r="L494" s="21"/>
      <c r="M494" s="21"/>
      <c r="N494" s="21"/>
      <c r="O494" s="21"/>
      <c r="P494" s="21"/>
      <c r="Q494" s="21"/>
      <c r="R494" s="21"/>
      <c r="S494" s="21"/>
      <c r="T494" s="21"/>
      <c r="U494" s="21"/>
      <c r="V494" s="21"/>
      <c r="W494" s="21"/>
    </row>
    <row r="495" ht="23.25" customHeight="1">
      <c r="A495" s="6" t="s">
        <v>8</v>
      </c>
      <c r="B495" s="16" t="s">
        <v>504</v>
      </c>
      <c r="C495" s="1"/>
      <c r="D495" s="8" t="s">
        <v>10</v>
      </c>
      <c r="E495" s="1"/>
      <c r="F495" s="9"/>
      <c r="G495" s="9"/>
    </row>
    <row r="496" ht="23.25" customHeight="1">
      <c r="A496" s="6" t="s">
        <v>8</v>
      </c>
      <c r="B496" s="7" t="s">
        <v>505</v>
      </c>
      <c r="C496" s="1"/>
      <c r="D496" s="8" t="s">
        <v>10</v>
      </c>
      <c r="E496" s="1"/>
      <c r="F496" s="9"/>
      <c r="G496" s="9"/>
    </row>
    <row r="497" ht="23.25" customHeight="1">
      <c r="A497" s="6" t="s">
        <v>8</v>
      </c>
      <c r="B497" s="15" t="s">
        <v>506</v>
      </c>
      <c r="C497" s="19"/>
      <c r="D497" s="19"/>
      <c r="E497" s="19"/>
      <c r="F497" s="20" t="s">
        <v>10</v>
      </c>
      <c r="G497" s="21"/>
      <c r="H497" s="21"/>
      <c r="I497" s="21"/>
      <c r="J497" s="21"/>
      <c r="K497" s="21"/>
      <c r="L497" s="21"/>
      <c r="M497" s="21"/>
      <c r="N497" s="21"/>
      <c r="O497" s="21"/>
      <c r="P497" s="21"/>
      <c r="Q497" s="21"/>
      <c r="R497" s="21"/>
      <c r="S497" s="21"/>
      <c r="T497" s="21"/>
      <c r="U497" s="21"/>
      <c r="V497" s="21"/>
      <c r="W497" s="21"/>
    </row>
    <row r="498" ht="23.25" customHeight="1">
      <c r="A498" s="6" t="s">
        <v>8</v>
      </c>
      <c r="B498" s="7" t="s">
        <v>507</v>
      </c>
      <c r="C498" s="1"/>
      <c r="D498" s="8" t="s">
        <v>10</v>
      </c>
      <c r="E498" s="1"/>
      <c r="F498" s="9"/>
      <c r="G498" s="9"/>
    </row>
    <row r="499" ht="23.25" customHeight="1">
      <c r="A499" s="6" t="s">
        <v>8</v>
      </c>
      <c r="B499" s="16" t="s">
        <v>508</v>
      </c>
      <c r="C499" s="1"/>
      <c r="D499" s="8" t="s">
        <v>10</v>
      </c>
      <c r="E499" s="1"/>
      <c r="F499" s="9"/>
      <c r="G499" s="9"/>
    </row>
    <row r="500" ht="23.25" customHeight="1">
      <c r="A500" s="6" t="s">
        <v>8</v>
      </c>
      <c r="B500" s="7" t="s">
        <v>509</v>
      </c>
      <c r="C500" s="1"/>
      <c r="D500" s="8" t="s">
        <v>10</v>
      </c>
      <c r="E500" s="1"/>
      <c r="F500" s="9"/>
      <c r="G500" s="9"/>
    </row>
    <row r="501" ht="23.25" customHeight="1">
      <c r="A501" s="6" t="s">
        <v>8</v>
      </c>
      <c r="B501" s="7" t="s">
        <v>510</v>
      </c>
      <c r="C501" s="8" t="s">
        <v>10</v>
      </c>
      <c r="D501" s="1"/>
      <c r="E501" s="1"/>
      <c r="F501" s="9"/>
      <c r="G501" s="9"/>
    </row>
    <row r="502" ht="23.25" customHeight="1">
      <c r="A502" s="6" t="s">
        <v>8</v>
      </c>
      <c r="B502" s="16" t="s">
        <v>511</v>
      </c>
      <c r="C502" s="1"/>
      <c r="D502" s="8" t="s">
        <v>10</v>
      </c>
      <c r="E502" s="1"/>
      <c r="F502" s="9"/>
      <c r="G502" s="9"/>
    </row>
    <row r="503" ht="23.25" customHeight="1">
      <c r="A503" s="6" t="s">
        <v>8</v>
      </c>
      <c r="B503" s="7" t="s">
        <v>512</v>
      </c>
      <c r="C503" s="1"/>
      <c r="D503" s="8" t="s">
        <v>10</v>
      </c>
      <c r="E503" s="1"/>
      <c r="F503" s="9"/>
      <c r="G503" s="9"/>
    </row>
    <row r="504" ht="23.25" customHeight="1">
      <c r="A504" s="6" t="s">
        <v>8</v>
      </c>
      <c r="B504" s="7" t="s">
        <v>513</v>
      </c>
      <c r="C504" s="1"/>
      <c r="D504" s="8" t="s">
        <v>10</v>
      </c>
      <c r="E504" s="1"/>
      <c r="F504" s="9"/>
      <c r="G504" s="9"/>
    </row>
    <row r="505" ht="23.25" customHeight="1">
      <c r="A505" s="6" t="s">
        <v>8</v>
      </c>
      <c r="B505" s="7" t="s">
        <v>514</v>
      </c>
      <c r="C505" s="1"/>
      <c r="D505" s="8" t="s">
        <v>10</v>
      </c>
      <c r="E505" s="1"/>
      <c r="F505" s="9"/>
      <c r="G505" s="9"/>
    </row>
    <row r="506" ht="23.25" customHeight="1">
      <c r="A506" s="6" t="s">
        <v>8</v>
      </c>
      <c r="B506" s="16" t="s">
        <v>515</v>
      </c>
      <c r="C506" s="1"/>
      <c r="D506" s="8" t="s">
        <v>10</v>
      </c>
      <c r="E506" s="1"/>
      <c r="F506" s="9"/>
      <c r="G506" s="9"/>
    </row>
    <row r="507" ht="23.25" customHeight="1">
      <c r="A507" s="6" t="s">
        <v>8</v>
      </c>
      <c r="B507" s="7" t="s">
        <v>516</v>
      </c>
      <c r="C507" s="1"/>
      <c r="D507" s="8" t="s">
        <v>10</v>
      </c>
      <c r="E507" s="1"/>
      <c r="F507" s="9"/>
      <c r="G507" s="9"/>
    </row>
    <row r="508" ht="23.25" customHeight="1">
      <c r="A508" s="6" t="s">
        <v>8</v>
      </c>
      <c r="B508" s="28" t="s">
        <v>517</v>
      </c>
      <c r="C508" s="1"/>
      <c r="D508" s="8" t="s">
        <v>10</v>
      </c>
      <c r="E508" s="1"/>
      <c r="F508" s="9"/>
      <c r="G508" s="9"/>
    </row>
    <row r="509" ht="23.25" customHeight="1">
      <c r="A509" s="6" t="s">
        <v>8</v>
      </c>
      <c r="B509" s="16" t="s">
        <v>518</v>
      </c>
      <c r="C509" s="1"/>
      <c r="D509" s="8"/>
      <c r="E509" s="1"/>
      <c r="F509" s="5" t="s">
        <v>10</v>
      </c>
      <c r="G509" s="9"/>
    </row>
    <row r="510" ht="23.25" customHeight="1">
      <c r="A510" s="6" t="s">
        <v>8</v>
      </c>
      <c r="B510" s="7" t="s">
        <v>519</v>
      </c>
      <c r="C510" s="1"/>
      <c r="D510" s="8" t="s">
        <v>10</v>
      </c>
      <c r="E510" s="1"/>
      <c r="F510" s="9"/>
      <c r="G510" s="9"/>
    </row>
    <row r="511" ht="23.25" customHeight="1">
      <c r="A511" s="6" t="s">
        <v>8</v>
      </c>
      <c r="B511" s="16" t="s">
        <v>520</v>
      </c>
      <c r="C511" s="1"/>
      <c r="D511" s="1"/>
      <c r="E511" s="1"/>
      <c r="F511" s="5" t="s">
        <v>10</v>
      </c>
      <c r="G511" s="9"/>
    </row>
    <row r="512" ht="23.25" customHeight="1">
      <c r="A512" s="6" t="s">
        <v>8</v>
      </c>
      <c r="B512" s="16" t="s">
        <v>521</v>
      </c>
      <c r="C512" s="1"/>
      <c r="D512" s="8" t="s">
        <v>10</v>
      </c>
      <c r="E512" s="1"/>
      <c r="F512" s="9"/>
      <c r="G512" s="9"/>
    </row>
    <row r="513" ht="23.25" customHeight="1">
      <c r="A513" s="6" t="s">
        <v>8</v>
      </c>
      <c r="B513" s="16" t="s">
        <v>522</v>
      </c>
      <c r="C513" s="1"/>
      <c r="D513" s="8" t="s">
        <v>10</v>
      </c>
      <c r="E513" s="1"/>
      <c r="F513" s="9"/>
      <c r="G513" s="9"/>
    </row>
    <row r="514" ht="23.25" customHeight="1">
      <c r="A514" s="6" t="s">
        <v>8</v>
      </c>
      <c r="B514" s="16" t="s">
        <v>523</v>
      </c>
      <c r="C514" s="8"/>
      <c r="D514" s="8" t="s">
        <v>10</v>
      </c>
      <c r="E514" s="1"/>
      <c r="F514" s="9"/>
      <c r="G514" s="9"/>
    </row>
    <row r="515" ht="23.25" customHeight="1">
      <c r="A515" s="6" t="s">
        <v>8</v>
      </c>
      <c r="B515" s="7" t="s">
        <v>524</v>
      </c>
      <c r="C515" s="1"/>
      <c r="D515" s="8" t="s">
        <v>10</v>
      </c>
      <c r="E515" s="1"/>
      <c r="F515" s="9"/>
      <c r="G515" s="9"/>
    </row>
    <row r="516" ht="23.25" customHeight="1">
      <c r="A516" s="6" t="s">
        <v>8</v>
      </c>
      <c r="B516" s="7" t="s">
        <v>525</v>
      </c>
      <c r="C516" s="1"/>
      <c r="D516" s="8"/>
      <c r="E516" s="1"/>
      <c r="F516" s="5" t="s">
        <v>10</v>
      </c>
      <c r="G516" s="9"/>
    </row>
    <row r="517" ht="23.25" customHeight="1">
      <c r="A517" s="6" t="s">
        <v>8</v>
      </c>
      <c r="B517" s="16" t="s">
        <v>526</v>
      </c>
      <c r="C517" s="1"/>
      <c r="D517" s="8" t="s">
        <v>10</v>
      </c>
      <c r="E517" s="1"/>
      <c r="F517" s="9"/>
      <c r="G517" s="9"/>
    </row>
    <row r="518" ht="23.25" customHeight="1">
      <c r="A518" s="6" t="s">
        <v>8</v>
      </c>
      <c r="B518" s="16" t="s">
        <v>527</v>
      </c>
      <c r="C518" s="1"/>
      <c r="D518" s="1"/>
      <c r="E518" s="1"/>
      <c r="F518" s="5" t="s">
        <v>10</v>
      </c>
      <c r="G518" s="9"/>
    </row>
    <row r="519" ht="23.25" customHeight="1">
      <c r="A519" s="6" t="s">
        <v>8</v>
      </c>
      <c r="B519" s="15" t="s">
        <v>528</v>
      </c>
      <c r="C519" s="19"/>
      <c r="D519" s="19"/>
      <c r="E519" s="19"/>
      <c r="F519" s="20" t="s">
        <v>10</v>
      </c>
      <c r="G519" s="21"/>
      <c r="H519" s="21"/>
      <c r="I519" s="21"/>
      <c r="J519" s="21"/>
      <c r="K519" s="21"/>
      <c r="L519" s="21"/>
      <c r="M519" s="21"/>
      <c r="N519" s="21"/>
      <c r="O519" s="21"/>
      <c r="P519" s="21"/>
      <c r="Q519" s="21"/>
      <c r="R519" s="21"/>
      <c r="S519" s="21"/>
      <c r="T519" s="21"/>
      <c r="U519" s="21"/>
      <c r="V519" s="21"/>
      <c r="W519" s="21"/>
    </row>
    <row r="520" ht="23.25" customHeight="1">
      <c r="A520" s="6" t="s">
        <v>8</v>
      </c>
      <c r="B520" s="7" t="s">
        <v>529</v>
      </c>
      <c r="C520" s="1"/>
      <c r="D520" s="8" t="s">
        <v>10</v>
      </c>
      <c r="E520" s="1"/>
      <c r="F520" s="9"/>
      <c r="G520" s="9"/>
    </row>
    <row r="521" ht="23.25" customHeight="1">
      <c r="A521" s="6" t="s">
        <v>8</v>
      </c>
      <c r="B521" s="7" t="s">
        <v>530</v>
      </c>
      <c r="C521" s="1"/>
      <c r="D521" s="8" t="s">
        <v>10</v>
      </c>
      <c r="E521" s="1"/>
      <c r="F521" s="9"/>
      <c r="G521" s="9"/>
    </row>
    <row r="522" ht="23.25" customHeight="1">
      <c r="A522" s="6" t="s">
        <v>8</v>
      </c>
      <c r="B522" s="7" t="s">
        <v>531</v>
      </c>
      <c r="C522" s="1"/>
      <c r="D522" s="8" t="s">
        <v>10</v>
      </c>
      <c r="E522" s="1"/>
      <c r="F522" s="9"/>
      <c r="G522" s="9"/>
    </row>
    <row r="523" ht="23.25" customHeight="1">
      <c r="A523" s="6" t="s">
        <v>8</v>
      </c>
      <c r="B523" s="16" t="s">
        <v>532</v>
      </c>
      <c r="C523" s="1"/>
      <c r="D523" s="8" t="s">
        <v>10</v>
      </c>
      <c r="E523" s="1"/>
      <c r="F523" s="9"/>
      <c r="G523" s="9"/>
    </row>
    <row r="524" ht="23.25" customHeight="1">
      <c r="A524" s="6" t="s">
        <v>8</v>
      </c>
      <c r="B524" s="16" t="s">
        <v>533</v>
      </c>
      <c r="C524" s="1"/>
      <c r="D524" s="8" t="s">
        <v>10</v>
      </c>
      <c r="E524" s="1"/>
      <c r="F524" s="9"/>
      <c r="G524" s="9"/>
    </row>
    <row r="525" ht="23.25" customHeight="1">
      <c r="A525" s="6" t="s">
        <v>8</v>
      </c>
      <c r="B525" s="7" t="s">
        <v>534</v>
      </c>
      <c r="C525" s="1"/>
      <c r="D525" s="8" t="s">
        <v>10</v>
      </c>
      <c r="E525" s="1"/>
      <c r="F525" s="9"/>
      <c r="G525" s="9"/>
    </row>
    <row r="526" ht="23.25" customHeight="1">
      <c r="A526" s="6" t="s">
        <v>8</v>
      </c>
      <c r="B526" s="7" t="s">
        <v>535</v>
      </c>
      <c r="C526" s="1"/>
      <c r="D526" s="8" t="s">
        <v>10</v>
      </c>
      <c r="E526" s="1"/>
      <c r="F526" s="9"/>
      <c r="G526" s="9"/>
    </row>
    <row r="527" ht="23.25" customHeight="1">
      <c r="A527" s="6" t="s">
        <v>8</v>
      </c>
      <c r="B527" s="16" t="s">
        <v>536</v>
      </c>
      <c r="C527" s="1"/>
      <c r="D527" s="8" t="s">
        <v>10</v>
      </c>
      <c r="E527" s="1"/>
      <c r="F527" s="9"/>
      <c r="G527" s="9"/>
    </row>
    <row r="528" ht="23.25" customHeight="1">
      <c r="A528" s="6" t="s">
        <v>8</v>
      </c>
      <c r="B528" s="7" t="s">
        <v>537</v>
      </c>
      <c r="C528" s="1"/>
      <c r="D528" s="8" t="s">
        <v>10</v>
      </c>
      <c r="E528" s="1"/>
      <c r="F528" s="9"/>
      <c r="G528" s="9"/>
    </row>
    <row r="529" ht="23.25" customHeight="1">
      <c r="A529" s="6" t="s">
        <v>8</v>
      </c>
      <c r="B529" s="16" t="s">
        <v>538</v>
      </c>
      <c r="C529" s="1"/>
      <c r="D529" s="8" t="s">
        <v>10</v>
      </c>
      <c r="E529" s="1"/>
      <c r="F529" s="9"/>
      <c r="G529" s="9"/>
    </row>
    <row r="530" ht="23.25" customHeight="1">
      <c r="A530" s="6" t="s">
        <v>8</v>
      </c>
      <c r="B530" s="16" t="s">
        <v>539</v>
      </c>
      <c r="C530" s="1"/>
      <c r="D530" s="8" t="s">
        <v>10</v>
      </c>
      <c r="E530" s="1"/>
      <c r="F530" s="9"/>
      <c r="G530" s="9"/>
    </row>
    <row r="531" ht="23.25" customHeight="1">
      <c r="A531" s="6" t="s">
        <v>8</v>
      </c>
      <c r="B531" s="16" t="s">
        <v>540</v>
      </c>
      <c r="C531" s="1"/>
      <c r="D531" s="8" t="s">
        <v>10</v>
      </c>
      <c r="E531" s="1"/>
      <c r="F531" s="9"/>
      <c r="G531" s="9"/>
    </row>
    <row r="532" ht="23.25" customHeight="1">
      <c r="A532" s="6" t="s">
        <v>8</v>
      </c>
      <c r="B532" s="16" t="s">
        <v>541</v>
      </c>
      <c r="C532" s="1"/>
      <c r="D532" s="8" t="s">
        <v>10</v>
      </c>
      <c r="E532" s="1"/>
      <c r="F532" s="9"/>
      <c r="G532" s="9"/>
    </row>
    <row r="533" ht="23.25" customHeight="1">
      <c r="A533" s="6" t="s">
        <v>8</v>
      </c>
      <c r="B533" s="7" t="s">
        <v>542</v>
      </c>
      <c r="C533" s="1"/>
      <c r="D533" s="8" t="s">
        <v>10</v>
      </c>
      <c r="E533" s="1"/>
      <c r="F533" s="9"/>
      <c r="G533" s="9"/>
    </row>
    <row r="534" ht="23.25" customHeight="1">
      <c r="A534" s="6" t="s">
        <v>8</v>
      </c>
      <c r="B534" s="7" t="s">
        <v>543</v>
      </c>
      <c r="C534" s="1"/>
      <c r="D534" s="8" t="s">
        <v>10</v>
      </c>
      <c r="E534" s="1"/>
      <c r="F534" s="9"/>
      <c r="G534" s="9"/>
    </row>
    <row r="535" ht="23.25" customHeight="1">
      <c r="A535" s="6" t="s">
        <v>8</v>
      </c>
      <c r="B535" s="7" t="s">
        <v>544</v>
      </c>
      <c r="C535" s="1"/>
      <c r="D535" s="8" t="s">
        <v>10</v>
      </c>
      <c r="E535" s="1"/>
      <c r="F535" s="9"/>
      <c r="G535" s="9"/>
    </row>
    <row r="536" ht="23.25" customHeight="1">
      <c r="A536" s="6" t="s">
        <v>8</v>
      </c>
      <c r="B536" s="16" t="s">
        <v>545</v>
      </c>
      <c r="C536" s="1"/>
      <c r="D536" s="8" t="s">
        <v>10</v>
      </c>
      <c r="E536" s="1"/>
      <c r="F536" s="9"/>
      <c r="G536" s="9"/>
    </row>
    <row r="537" ht="23.25" customHeight="1">
      <c r="A537" s="6" t="s">
        <v>8</v>
      </c>
      <c r="B537" s="16" t="s">
        <v>546</v>
      </c>
      <c r="C537" s="1"/>
      <c r="D537" s="1"/>
      <c r="E537" s="1"/>
      <c r="F537" s="5" t="s">
        <v>10</v>
      </c>
      <c r="G537" s="9"/>
    </row>
    <row r="538" ht="23.25" customHeight="1">
      <c r="A538" s="6" t="s">
        <v>8</v>
      </c>
      <c r="B538" s="22" t="s">
        <v>547</v>
      </c>
      <c r="C538" s="19"/>
      <c r="D538" s="19"/>
      <c r="E538" s="19"/>
      <c r="F538" s="20" t="s">
        <v>10</v>
      </c>
      <c r="G538" s="21"/>
      <c r="H538" s="21"/>
      <c r="I538" s="21"/>
      <c r="J538" s="21"/>
      <c r="K538" s="21"/>
      <c r="L538" s="21"/>
      <c r="M538" s="21"/>
      <c r="N538" s="21"/>
      <c r="O538" s="21"/>
      <c r="P538" s="21"/>
      <c r="Q538" s="21"/>
      <c r="R538" s="21"/>
      <c r="S538" s="21"/>
      <c r="T538" s="21"/>
      <c r="U538" s="21"/>
      <c r="V538" s="21"/>
      <c r="W538" s="21"/>
    </row>
    <row r="539" ht="23.25" customHeight="1">
      <c r="A539" s="6" t="s">
        <v>8</v>
      </c>
      <c r="B539" s="15" t="s">
        <v>548</v>
      </c>
      <c r="C539" s="19"/>
      <c r="D539" s="19"/>
      <c r="E539" s="19"/>
      <c r="F539" s="20" t="s">
        <v>10</v>
      </c>
      <c r="G539" s="21"/>
      <c r="H539" s="21"/>
      <c r="I539" s="21"/>
      <c r="J539" s="21"/>
      <c r="K539" s="21"/>
      <c r="L539" s="21"/>
      <c r="M539" s="21"/>
      <c r="N539" s="21"/>
      <c r="O539" s="21"/>
      <c r="P539" s="21"/>
      <c r="Q539" s="21"/>
      <c r="R539" s="21"/>
      <c r="S539" s="21"/>
      <c r="T539" s="21"/>
      <c r="U539" s="21"/>
      <c r="V539" s="21"/>
      <c r="W539" s="21"/>
    </row>
    <row r="540" ht="23.25" customHeight="1">
      <c r="A540" s="6" t="s">
        <v>8</v>
      </c>
      <c r="B540" s="22" t="s">
        <v>549</v>
      </c>
      <c r="C540" s="19"/>
      <c r="D540" s="19"/>
      <c r="E540" s="19"/>
      <c r="F540" s="20" t="s">
        <v>10</v>
      </c>
      <c r="G540" s="21"/>
      <c r="H540" s="21"/>
      <c r="I540" s="21"/>
      <c r="J540" s="21"/>
      <c r="K540" s="21"/>
      <c r="L540" s="21"/>
      <c r="M540" s="21"/>
      <c r="N540" s="21"/>
      <c r="O540" s="21"/>
      <c r="P540" s="21"/>
      <c r="Q540" s="21"/>
      <c r="R540" s="21"/>
      <c r="S540" s="21"/>
      <c r="T540" s="21"/>
      <c r="U540" s="21"/>
      <c r="V540" s="21"/>
      <c r="W540" s="21"/>
    </row>
    <row r="541" ht="23.25" customHeight="1">
      <c r="A541" s="6" t="s">
        <v>8</v>
      </c>
      <c r="B541" s="16" t="s">
        <v>550</v>
      </c>
      <c r="C541" s="1"/>
      <c r="D541" s="8" t="s">
        <v>10</v>
      </c>
      <c r="E541" s="1"/>
      <c r="F541" s="9"/>
      <c r="G541" s="9"/>
    </row>
    <row r="542" ht="23.25" customHeight="1">
      <c r="A542" s="6" t="s">
        <v>8</v>
      </c>
      <c r="B542" s="16" t="s">
        <v>551</v>
      </c>
      <c r="C542" s="1"/>
      <c r="D542" s="8" t="s">
        <v>10</v>
      </c>
      <c r="E542" s="1"/>
      <c r="F542" s="9"/>
      <c r="G542" s="9"/>
    </row>
    <row r="543" ht="23.25" customHeight="1">
      <c r="A543" s="6" t="s">
        <v>8</v>
      </c>
      <c r="B543" s="16" t="s">
        <v>552</v>
      </c>
      <c r="C543" s="1"/>
      <c r="D543" s="1"/>
      <c r="E543" s="1"/>
      <c r="F543" s="5" t="s">
        <v>10</v>
      </c>
      <c r="G543" s="9"/>
    </row>
    <row r="544" ht="23.25" customHeight="1">
      <c r="A544" s="6" t="s">
        <v>8</v>
      </c>
      <c r="B544" s="16" t="s">
        <v>553</v>
      </c>
      <c r="C544" s="1"/>
      <c r="D544" s="8" t="s">
        <v>10</v>
      </c>
      <c r="E544" s="1"/>
      <c r="F544" s="9"/>
      <c r="G544" s="9"/>
    </row>
    <row r="545" ht="23.25" customHeight="1">
      <c r="A545" s="6" t="s">
        <v>8</v>
      </c>
      <c r="B545" s="7" t="s">
        <v>554</v>
      </c>
      <c r="C545" s="1"/>
      <c r="D545" s="8" t="s">
        <v>10</v>
      </c>
      <c r="E545" s="1"/>
      <c r="F545" s="9"/>
      <c r="G545" s="9"/>
    </row>
    <row r="546" ht="23.25" customHeight="1">
      <c r="A546" s="6" t="s">
        <v>8</v>
      </c>
      <c r="B546" s="16" t="s">
        <v>555</v>
      </c>
      <c r="C546" s="8" t="s">
        <v>10</v>
      </c>
      <c r="D546" s="1"/>
      <c r="E546" s="1"/>
      <c r="F546" s="9"/>
      <c r="G546" s="9"/>
    </row>
    <row r="547" ht="23.25" customHeight="1">
      <c r="A547" s="6" t="s">
        <v>8</v>
      </c>
      <c r="B547" s="16" t="s">
        <v>556</v>
      </c>
      <c r="C547" s="1"/>
      <c r="D547" s="8" t="s">
        <v>10</v>
      </c>
      <c r="E547" s="1"/>
      <c r="F547" s="9"/>
      <c r="G547" s="9"/>
    </row>
    <row r="548" ht="23.25" customHeight="1">
      <c r="A548" s="6" t="s">
        <v>8</v>
      </c>
      <c r="B548" s="7" t="s">
        <v>557</v>
      </c>
      <c r="C548" s="1"/>
      <c r="D548" s="8" t="s">
        <v>10</v>
      </c>
      <c r="E548" s="1"/>
      <c r="F548" s="9"/>
      <c r="G548" s="9"/>
    </row>
    <row r="549" ht="23.25" customHeight="1">
      <c r="A549" s="6" t="s">
        <v>8</v>
      </c>
      <c r="B549" s="16" t="s">
        <v>558</v>
      </c>
      <c r="C549" s="1"/>
      <c r="D549" s="8" t="s">
        <v>10</v>
      </c>
      <c r="E549" s="1"/>
      <c r="F549" s="9"/>
      <c r="G549" s="9"/>
    </row>
    <row r="550" ht="23.25" customHeight="1">
      <c r="A550" s="2" t="s">
        <v>559</v>
      </c>
      <c r="B550" s="29" t="s">
        <v>560</v>
      </c>
      <c r="C550" s="1"/>
      <c r="D550" s="1"/>
      <c r="E550" s="1"/>
      <c r="F550" s="9"/>
      <c r="G550" s="5" t="s">
        <v>10</v>
      </c>
    </row>
    <row r="551" ht="23.25" customHeight="1">
      <c r="A551" s="2" t="s">
        <v>559</v>
      </c>
      <c r="B551" s="29" t="s">
        <v>561</v>
      </c>
      <c r="C551" s="8" t="s">
        <v>10</v>
      </c>
      <c r="D551" s="1"/>
      <c r="E551" s="1"/>
      <c r="F551" s="9"/>
      <c r="G551" s="9"/>
    </row>
    <row r="552" ht="23.25" customHeight="1">
      <c r="A552" s="2" t="s">
        <v>559</v>
      </c>
      <c r="B552" s="30" t="s">
        <v>562</v>
      </c>
      <c r="C552" s="8" t="s">
        <v>10</v>
      </c>
      <c r="D552" s="1"/>
      <c r="E552" s="1"/>
      <c r="F552" s="9"/>
      <c r="G552" s="9"/>
    </row>
    <row r="553" ht="23.25" customHeight="1">
      <c r="A553" s="2" t="s">
        <v>559</v>
      </c>
      <c r="B553" s="30" t="s">
        <v>563</v>
      </c>
      <c r="C553" s="1"/>
      <c r="D553" s="8" t="s">
        <v>10</v>
      </c>
      <c r="E553" s="1"/>
      <c r="F553" s="9"/>
      <c r="G553" s="9"/>
    </row>
    <row r="554" ht="23.25" customHeight="1">
      <c r="A554" s="2" t="s">
        <v>559</v>
      </c>
      <c r="B554" s="30" t="s">
        <v>564</v>
      </c>
      <c r="C554" s="8" t="s">
        <v>10</v>
      </c>
      <c r="D554" s="1"/>
      <c r="E554" s="1"/>
      <c r="F554" s="9"/>
      <c r="G554" s="9"/>
    </row>
    <row r="555" ht="23.25" customHeight="1">
      <c r="A555" s="2" t="s">
        <v>559</v>
      </c>
      <c r="B555" s="31" t="s">
        <v>565</v>
      </c>
      <c r="C555" s="1"/>
      <c r="D555" s="8" t="s">
        <v>10</v>
      </c>
      <c r="E555" s="1"/>
      <c r="F555" s="9"/>
      <c r="G555" s="9"/>
    </row>
    <row r="556" ht="23.25" customHeight="1">
      <c r="A556" s="2" t="s">
        <v>566</v>
      </c>
      <c r="B556" s="30" t="s">
        <v>567</v>
      </c>
      <c r="C556" s="8" t="s">
        <v>10</v>
      </c>
      <c r="D556" s="1"/>
      <c r="E556" s="1"/>
      <c r="F556" s="9"/>
      <c r="G556" s="9"/>
    </row>
    <row r="557" ht="23.25" customHeight="1">
      <c r="A557" s="2" t="s">
        <v>566</v>
      </c>
      <c r="B557" s="30" t="s">
        <v>568</v>
      </c>
      <c r="C557" s="8" t="s">
        <v>10</v>
      </c>
      <c r="D557" s="1"/>
      <c r="E557" s="1"/>
      <c r="F557" s="9"/>
      <c r="G557" s="9"/>
    </row>
    <row r="558" ht="23.25" customHeight="1">
      <c r="A558" s="2" t="s">
        <v>566</v>
      </c>
      <c r="B558" s="30" t="s">
        <v>569</v>
      </c>
      <c r="C558" s="1"/>
      <c r="D558" s="1"/>
      <c r="E558" s="1"/>
      <c r="F558" s="9"/>
      <c r="G558" s="5" t="s">
        <v>10</v>
      </c>
    </row>
    <row r="559" ht="23.25" customHeight="1">
      <c r="A559" s="2" t="s">
        <v>566</v>
      </c>
      <c r="B559" s="30" t="s">
        <v>570</v>
      </c>
      <c r="C559" s="8" t="s">
        <v>10</v>
      </c>
      <c r="D559" s="1"/>
      <c r="E559" s="1"/>
      <c r="F559" s="9"/>
      <c r="G559" s="9"/>
    </row>
    <row r="560" ht="23.25" customHeight="1">
      <c r="A560" s="2" t="s">
        <v>566</v>
      </c>
      <c r="B560" s="30" t="s">
        <v>571</v>
      </c>
      <c r="C560" s="8" t="s">
        <v>10</v>
      </c>
      <c r="D560" s="1"/>
      <c r="E560" s="1"/>
      <c r="F560" s="9"/>
      <c r="G560" s="9"/>
    </row>
    <row r="561" ht="23.25" customHeight="1">
      <c r="A561" s="2" t="s">
        <v>566</v>
      </c>
      <c r="B561" s="30" t="s">
        <v>572</v>
      </c>
      <c r="C561" s="8" t="s">
        <v>10</v>
      </c>
      <c r="D561" s="1"/>
      <c r="E561" s="1"/>
      <c r="F561" s="9"/>
      <c r="G561" s="9"/>
    </row>
    <row r="562" ht="23.25" customHeight="1">
      <c r="A562" s="2" t="s">
        <v>566</v>
      </c>
      <c r="B562" s="32" t="s">
        <v>573</v>
      </c>
      <c r="C562" s="26" t="s">
        <v>10</v>
      </c>
      <c r="D562" s="25"/>
      <c r="E562" s="25"/>
      <c r="F562" s="27"/>
      <c r="G562" s="27"/>
      <c r="H562" s="27"/>
      <c r="I562" s="27"/>
      <c r="J562" s="27"/>
      <c r="K562" s="27"/>
      <c r="L562" s="27"/>
      <c r="M562" s="27"/>
      <c r="N562" s="27"/>
      <c r="O562" s="27"/>
      <c r="P562" s="27"/>
      <c r="Q562" s="27"/>
      <c r="R562" s="27"/>
      <c r="S562" s="27"/>
      <c r="T562" s="27"/>
      <c r="U562" s="27"/>
      <c r="V562" s="27"/>
      <c r="W562" s="27"/>
    </row>
    <row r="563" ht="23.25" customHeight="1">
      <c r="A563" s="2" t="s">
        <v>566</v>
      </c>
      <c r="B563" s="33" t="s">
        <v>574</v>
      </c>
      <c r="C563" s="23" t="s">
        <v>10</v>
      </c>
      <c r="D563" s="19"/>
      <c r="E563" s="19"/>
      <c r="F563" s="21"/>
      <c r="G563" s="21"/>
      <c r="H563" s="21"/>
      <c r="I563" s="21"/>
      <c r="J563" s="21"/>
      <c r="K563" s="21"/>
      <c r="L563" s="21"/>
      <c r="M563" s="21"/>
      <c r="N563" s="21"/>
      <c r="O563" s="21"/>
      <c r="P563" s="21"/>
      <c r="Q563" s="21"/>
      <c r="R563" s="21"/>
      <c r="S563" s="21"/>
      <c r="T563" s="21"/>
      <c r="U563" s="21"/>
      <c r="V563" s="21"/>
      <c r="W563" s="21"/>
    </row>
    <row r="564" ht="23.25" customHeight="1">
      <c r="A564" s="2" t="s">
        <v>566</v>
      </c>
      <c r="B564" s="30" t="s">
        <v>575</v>
      </c>
      <c r="C564" s="1"/>
      <c r="D564" s="1"/>
      <c r="E564" s="1"/>
      <c r="F564" s="9"/>
      <c r="G564" s="9"/>
    </row>
    <row r="565" ht="23.25" customHeight="1">
      <c r="A565" s="2" t="s">
        <v>566</v>
      </c>
      <c r="B565" s="34" t="s">
        <v>576</v>
      </c>
      <c r="C565" s="8" t="s">
        <v>10</v>
      </c>
      <c r="D565" s="1"/>
      <c r="E565" s="1"/>
      <c r="F565" s="9"/>
      <c r="G565" s="9"/>
    </row>
    <row r="566" ht="23.25" customHeight="1">
      <c r="A566" s="2" t="s">
        <v>566</v>
      </c>
      <c r="B566" s="35" t="s">
        <v>577</v>
      </c>
      <c r="C566" s="8" t="s">
        <v>10</v>
      </c>
      <c r="D566" s="1"/>
      <c r="E566" s="1"/>
      <c r="F566" s="9"/>
      <c r="G566" s="9"/>
    </row>
    <row r="567" ht="23.25" customHeight="1">
      <c r="A567" s="2" t="s">
        <v>566</v>
      </c>
      <c r="B567" s="30" t="s">
        <v>578</v>
      </c>
      <c r="C567" s="8" t="s">
        <v>10</v>
      </c>
      <c r="D567" s="1"/>
      <c r="E567" s="1"/>
      <c r="F567" s="9"/>
      <c r="G567" s="9"/>
    </row>
    <row r="568" ht="23.25" customHeight="1">
      <c r="A568" s="2" t="s">
        <v>566</v>
      </c>
      <c r="B568" s="30" t="s">
        <v>579</v>
      </c>
      <c r="C568" s="8" t="s">
        <v>10</v>
      </c>
      <c r="D568" s="1"/>
      <c r="E568" s="1"/>
      <c r="F568" s="9"/>
      <c r="G568" s="9"/>
    </row>
    <row r="569" ht="23.25" customHeight="1">
      <c r="A569" s="2" t="s">
        <v>566</v>
      </c>
      <c r="B569" s="30" t="s">
        <v>580</v>
      </c>
      <c r="C569" s="8" t="s">
        <v>10</v>
      </c>
      <c r="D569" s="1"/>
      <c r="E569" s="1"/>
      <c r="F569" s="9"/>
      <c r="G569" s="9"/>
    </row>
    <row r="570" ht="23.25" customHeight="1">
      <c r="A570" s="2" t="s">
        <v>566</v>
      </c>
      <c r="B570" s="30" t="s">
        <v>581</v>
      </c>
      <c r="C570" s="1"/>
      <c r="D570" s="1"/>
      <c r="E570" s="1"/>
      <c r="F570" s="9"/>
      <c r="G570" s="5" t="s">
        <v>10</v>
      </c>
    </row>
    <row r="571" ht="23.25" customHeight="1">
      <c r="A571" s="2" t="s">
        <v>566</v>
      </c>
      <c r="B571" s="30" t="s">
        <v>582</v>
      </c>
      <c r="C571" s="8" t="s">
        <v>10</v>
      </c>
      <c r="D571" s="1"/>
      <c r="E571" s="1"/>
      <c r="F571" s="9"/>
      <c r="G571" s="9"/>
    </row>
    <row r="572" ht="23.25" customHeight="1">
      <c r="A572" s="2" t="s">
        <v>566</v>
      </c>
      <c r="B572" s="34" t="s">
        <v>583</v>
      </c>
      <c r="C572" s="8" t="s">
        <v>10</v>
      </c>
      <c r="D572" s="1"/>
      <c r="E572" s="1"/>
      <c r="F572" s="9"/>
      <c r="G572" s="9"/>
    </row>
    <row r="573" ht="23.25" customHeight="1">
      <c r="A573" s="2" t="s">
        <v>566</v>
      </c>
      <c r="B573" s="30" t="s">
        <v>584</v>
      </c>
      <c r="C573" s="8" t="s">
        <v>10</v>
      </c>
      <c r="D573" s="1"/>
      <c r="E573" s="1"/>
      <c r="F573" s="9"/>
      <c r="G573" s="9"/>
    </row>
    <row r="574" ht="23.25" customHeight="1">
      <c r="A574" s="2" t="s">
        <v>566</v>
      </c>
      <c r="B574" s="30" t="s">
        <v>585</v>
      </c>
      <c r="C574" s="8" t="s">
        <v>10</v>
      </c>
      <c r="D574" s="1"/>
      <c r="E574" s="1"/>
      <c r="F574" s="9"/>
      <c r="G574" s="9"/>
    </row>
    <row r="575" ht="23.25" customHeight="1">
      <c r="A575" s="2" t="s">
        <v>566</v>
      </c>
      <c r="B575" s="30" t="s">
        <v>586</v>
      </c>
      <c r="C575" s="8" t="s">
        <v>10</v>
      </c>
      <c r="D575" s="1"/>
      <c r="E575" s="1"/>
      <c r="F575" s="9"/>
      <c r="G575" s="9"/>
    </row>
    <row r="576" ht="23.25" customHeight="1">
      <c r="A576" s="2" t="s">
        <v>566</v>
      </c>
      <c r="B576" s="34" t="s">
        <v>587</v>
      </c>
      <c r="C576" s="8" t="s">
        <v>10</v>
      </c>
      <c r="D576" s="1"/>
      <c r="E576" s="1"/>
      <c r="F576" s="9"/>
      <c r="G576" s="9"/>
    </row>
    <row r="577" ht="23.25" customHeight="1">
      <c r="A577" s="2" t="s">
        <v>566</v>
      </c>
      <c r="B577" s="30" t="s">
        <v>588</v>
      </c>
      <c r="C577" s="1"/>
      <c r="D577" s="1"/>
      <c r="E577" s="1"/>
      <c r="F577" s="9"/>
      <c r="G577" s="5" t="s">
        <v>10</v>
      </c>
    </row>
    <row r="578" ht="23.25" customHeight="1">
      <c r="A578" s="2" t="s">
        <v>566</v>
      </c>
      <c r="B578" s="30" t="s">
        <v>589</v>
      </c>
      <c r="C578" s="1"/>
      <c r="D578" s="1"/>
      <c r="E578" s="1"/>
      <c r="F578" s="9"/>
      <c r="G578" s="5" t="s">
        <v>10</v>
      </c>
    </row>
    <row r="579" ht="23.25" customHeight="1">
      <c r="A579" s="2" t="s">
        <v>566</v>
      </c>
      <c r="B579" s="30" t="s">
        <v>590</v>
      </c>
      <c r="C579" s="1"/>
      <c r="D579" s="1"/>
      <c r="E579" s="1"/>
      <c r="F579" s="9"/>
      <c r="G579" s="5" t="s">
        <v>10</v>
      </c>
    </row>
    <row r="580" ht="23.25" customHeight="1">
      <c r="A580" s="2" t="s">
        <v>566</v>
      </c>
      <c r="B580" s="30" t="s">
        <v>591</v>
      </c>
      <c r="C580" s="8" t="s">
        <v>10</v>
      </c>
      <c r="D580" s="1"/>
      <c r="E580" s="1"/>
      <c r="F580" s="9"/>
      <c r="G580" s="9"/>
    </row>
    <row r="581" ht="23.25" customHeight="1">
      <c r="A581" s="2" t="s">
        <v>566</v>
      </c>
      <c r="B581" s="34" t="s">
        <v>592</v>
      </c>
      <c r="C581" s="8" t="s">
        <v>10</v>
      </c>
      <c r="D581" s="1"/>
      <c r="E581" s="1"/>
      <c r="F581" s="9"/>
      <c r="G581" s="9"/>
    </row>
    <row r="582" ht="23.25" customHeight="1">
      <c r="A582" s="2" t="s">
        <v>566</v>
      </c>
      <c r="B582" s="34" t="s">
        <v>593</v>
      </c>
      <c r="C582" s="8"/>
      <c r="D582" s="1"/>
      <c r="E582" s="1"/>
      <c r="F582" s="9"/>
      <c r="G582" s="5" t="s">
        <v>10</v>
      </c>
    </row>
    <row r="583" ht="23.25" customHeight="1">
      <c r="A583" s="2" t="s">
        <v>566</v>
      </c>
      <c r="B583" s="30" t="s">
        <v>594</v>
      </c>
      <c r="C583" s="8"/>
      <c r="D583" s="1"/>
      <c r="E583" s="1"/>
      <c r="F583" s="9"/>
      <c r="G583" s="5" t="s">
        <v>10</v>
      </c>
    </row>
    <row r="584" ht="23.25" customHeight="1">
      <c r="A584" s="2" t="s">
        <v>566</v>
      </c>
      <c r="B584" s="30" t="s">
        <v>595</v>
      </c>
      <c r="C584" s="8" t="s">
        <v>10</v>
      </c>
      <c r="D584" s="1"/>
      <c r="E584" s="1"/>
      <c r="F584" s="9"/>
      <c r="G584" s="9"/>
    </row>
    <row r="585" ht="23.25" customHeight="1">
      <c r="A585" s="2" t="s">
        <v>566</v>
      </c>
      <c r="B585" s="34" t="s">
        <v>596</v>
      </c>
      <c r="C585" s="8" t="s">
        <v>10</v>
      </c>
      <c r="D585" s="1"/>
      <c r="E585" s="1"/>
      <c r="F585" s="9"/>
      <c r="G585" s="9"/>
    </row>
    <row r="586" ht="23.25" customHeight="1">
      <c r="A586" s="2" t="s">
        <v>566</v>
      </c>
      <c r="B586" s="34" t="s">
        <v>597</v>
      </c>
      <c r="C586" s="8" t="s">
        <v>10</v>
      </c>
      <c r="D586" s="1"/>
      <c r="E586" s="1"/>
      <c r="F586" s="9"/>
      <c r="G586" s="9"/>
    </row>
    <row r="587" ht="23.25" customHeight="1">
      <c r="A587" s="2" t="s">
        <v>566</v>
      </c>
      <c r="B587" s="30" t="s">
        <v>598</v>
      </c>
      <c r="C587" s="8" t="s">
        <v>10</v>
      </c>
      <c r="D587" s="1"/>
      <c r="E587" s="1"/>
      <c r="F587" s="9"/>
      <c r="G587" s="9"/>
    </row>
    <row r="588" ht="23.25" customHeight="1">
      <c r="A588" s="2" t="s">
        <v>566</v>
      </c>
      <c r="B588" s="30" t="s">
        <v>599</v>
      </c>
      <c r="C588" s="8" t="s">
        <v>10</v>
      </c>
      <c r="D588" s="1"/>
      <c r="E588" s="1"/>
      <c r="F588" s="9"/>
      <c r="G588" s="9"/>
    </row>
    <row r="589" ht="23.25" customHeight="1">
      <c r="A589" s="2" t="s">
        <v>566</v>
      </c>
      <c r="B589" s="34" t="s">
        <v>600</v>
      </c>
      <c r="C589" s="8"/>
      <c r="D589" s="8" t="s">
        <v>10</v>
      </c>
      <c r="E589" s="1"/>
      <c r="F589" s="9"/>
      <c r="G589" s="9"/>
    </row>
    <row r="590" ht="23.25" customHeight="1">
      <c r="A590" s="2" t="s">
        <v>566</v>
      </c>
      <c r="B590" s="30" t="s">
        <v>601</v>
      </c>
      <c r="C590" s="8" t="s">
        <v>10</v>
      </c>
      <c r="D590" s="1"/>
      <c r="E590" s="1"/>
      <c r="F590" s="9"/>
      <c r="G590" s="9"/>
    </row>
    <row r="591" ht="23.25" customHeight="1">
      <c r="A591" s="2" t="s">
        <v>566</v>
      </c>
      <c r="B591" s="30" t="s">
        <v>602</v>
      </c>
      <c r="C591" s="8" t="s">
        <v>10</v>
      </c>
      <c r="D591" s="1"/>
      <c r="E591" s="1"/>
      <c r="F591" s="9"/>
      <c r="G591" s="9"/>
    </row>
    <row r="592" ht="23.25" customHeight="1">
      <c r="A592" s="2" t="s">
        <v>566</v>
      </c>
      <c r="B592" s="34" t="s">
        <v>603</v>
      </c>
      <c r="C592" s="8" t="s">
        <v>10</v>
      </c>
      <c r="D592" s="1"/>
      <c r="E592" s="1"/>
      <c r="F592" s="9"/>
      <c r="G592" s="9"/>
    </row>
    <row r="593" ht="23.25" customHeight="1">
      <c r="A593" s="2" t="s">
        <v>566</v>
      </c>
      <c r="B593" s="34" t="s">
        <v>604</v>
      </c>
      <c r="C593" s="8"/>
      <c r="D593" s="1"/>
      <c r="E593" s="1"/>
      <c r="F593" s="9"/>
      <c r="G593" s="5" t="s">
        <v>10</v>
      </c>
    </row>
    <row r="594" ht="23.25" customHeight="1">
      <c r="A594" s="2" t="s">
        <v>566</v>
      </c>
      <c r="B594" s="30" t="s">
        <v>605</v>
      </c>
      <c r="C594" s="8" t="s">
        <v>10</v>
      </c>
      <c r="D594" s="1"/>
      <c r="E594" s="1"/>
      <c r="F594" s="9"/>
      <c r="G594" s="9"/>
    </row>
    <row r="595" ht="23.25" customHeight="1">
      <c r="A595" s="2" t="s">
        <v>566</v>
      </c>
      <c r="B595" s="34" t="s">
        <v>606</v>
      </c>
      <c r="C595" s="8"/>
      <c r="D595" s="8" t="s">
        <v>10</v>
      </c>
      <c r="E595" s="1"/>
      <c r="F595" s="9"/>
      <c r="G595" s="9"/>
    </row>
    <row r="596" ht="23.25" customHeight="1">
      <c r="A596" s="36" t="s">
        <v>566</v>
      </c>
      <c r="B596" s="30" t="s">
        <v>607</v>
      </c>
      <c r="C596" s="8" t="s">
        <v>10</v>
      </c>
      <c r="D596" s="1"/>
      <c r="E596" s="1"/>
      <c r="F596" s="9"/>
      <c r="G596" s="9"/>
    </row>
    <row r="597" ht="23.25" customHeight="1">
      <c r="A597" s="36" t="s">
        <v>566</v>
      </c>
      <c r="B597" s="30" t="s">
        <v>608</v>
      </c>
      <c r="C597" s="8" t="s">
        <v>10</v>
      </c>
      <c r="D597" s="1"/>
      <c r="E597" s="1"/>
      <c r="F597" s="9"/>
      <c r="G597" s="9"/>
    </row>
    <row r="598" ht="23.25" customHeight="1">
      <c r="A598" s="36" t="s">
        <v>566</v>
      </c>
      <c r="B598" s="30" t="s">
        <v>609</v>
      </c>
      <c r="C598" s="8"/>
      <c r="D598" s="1"/>
      <c r="E598" s="1"/>
      <c r="F598" s="9"/>
      <c r="G598" s="5" t="s">
        <v>10</v>
      </c>
    </row>
    <row r="599" ht="23.25" customHeight="1">
      <c r="A599" s="36" t="s">
        <v>566</v>
      </c>
      <c r="B599" s="30" t="s">
        <v>610</v>
      </c>
      <c r="C599" s="8" t="s">
        <v>10</v>
      </c>
      <c r="D599" s="1"/>
      <c r="E599" s="1"/>
      <c r="F599" s="9"/>
      <c r="G599" s="9"/>
    </row>
    <row r="600" ht="23.25" customHeight="1">
      <c r="A600" s="36" t="s">
        <v>566</v>
      </c>
      <c r="B600" s="30" t="s">
        <v>611</v>
      </c>
      <c r="C600" s="8" t="s">
        <v>10</v>
      </c>
      <c r="D600" s="1"/>
      <c r="E600" s="1"/>
      <c r="F600" s="9"/>
      <c r="G600" s="9"/>
    </row>
    <row r="601" ht="23.25" customHeight="1">
      <c r="A601" s="36" t="s">
        <v>566</v>
      </c>
      <c r="B601" s="30" t="s">
        <v>612</v>
      </c>
      <c r="C601" s="8"/>
      <c r="D601" s="1"/>
      <c r="E601" s="1"/>
      <c r="F601" s="9"/>
      <c r="G601" s="5" t="s">
        <v>10</v>
      </c>
    </row>
    <row r="602" ht="23.25" customHeight="1">
      <c r="A602" s="36" t="s">
        <v>566</v>
      </c>
      <c r="B602" s="30" t="s">
        <v>613</v>
      </c>
      <c r="C602" s="8" t="s">
        <v>10</v>
      </c>
      <c r="D602" s="1"/>
      <c r="E602" s="1"/>
      <c r="F602" s="9"/>
      <c r="G602" s="9"/>
    </row>
    <row r="603" ht="23.25" customHeight="1">
      <c r="A603" s="36" t="s">
        <v>566</v>
      </c>
      <c r="B603" s="30" t="s">
        <v>614</v>
      </c>
      <c r="C603" s="1"/>
      <c r="D603" s="8" t="s">
        <v>10</v>
      </c>
      <c r="E603" s="1"/>
      <c r="F603" s="9"/>
      <c r="G603" s="9"/>
    </row>
    <row r="604" ht="23.25" customHeight="1">
      <c r="A604" s="36" t="s">
        <v>566</v>
      </c>
      <c r="B604" s="30" t="s">
        <v>615</v>
      </c>
      <c r="C604" s="8"/>
      <c r="D604" s="1"/>
      <c r="E604" s="1"/>
      <c r="F604" s="9"/>
      <c r="G604" s="5" t="s">
        <v>10</v>
      </c>
    </row>
    <row r="605" ht="23.25" customHeight="1">
      <c r="A605" s="36" t="s">
        <v>566</v>
      </c>
      <c r="B605" s="30" t="s">
        <v>616</v>
      </c>
      <c r="C605" s="8"/>
      <c r="D605" s="8" t="s">
        <v>10</v>
      </c>
      <c r="E605" s="1"/>
      <c r="F605" s="9"/>
      <c r="G605" s="9"/>
    </row>
    <row r="606" ht="23.25" customHeight="1">
      <c r="A606" s="36" t="s">
        <v>566</v>
      </c>
      <c r="B606" s="30" t="s">
        <v>617</v>
      </c>
      <c r="C606" s="8" t="s">
        <v>10</v>
      </c>
      <c r="D606" s="8"/>
      <c r="E606" s="1"/>
      <c r="F606" s="9"/>
      <c r="G606" s="9"/>
    </row>
    <row r="607" ht="23.25" customHeight="1">
      <c r="A607" s="36" t="s">
        <v>566</v>
      </c>
      <c r="B607" s="30" t="s">
        <v>618</v>
      </c>
      <c r="C607" s="8" t="s">
        <v>10</v>
      </c>
      <c r="D607" s="1"/>
      <c r="E607" s="1"/>
      <c r="F607" s="9"/>
      <c r="G607" s="9"/>
    </row>
    <row r="608" ht="23.25" customHeight="1">
      <c r="A608" s="36" t="s">
        <v>566</v>
      </c>
      <c r="B608" s="30" t="s">
        <v>619</v>
      </c>
      <c r="C608" s="8" t="s">
        <v>10</v>
      </c>
      <c r="D608" s="1"/>
      <c r="E608" s="1"/>
      <c r="F608" s="9"/>
      <c r="G608" s="9"/>
    </row>
    <row r="609" ht="23.25" customHeight="1">
      <c r="A609" s="36" t="s">
        <v>566</v>
      </c>
      <c r="B609" s="30" t="s">
        <v>620</v>
      </c>
      <c r="C609" s="8"/>
      <c r="D609" s="1"/>
      <c r="E609" s="1"/>
      <c r="F609" s="9"/>
      <c r="G609" s="5" t="s">
        <v>10</v>
      </c>
    </row>
    <row r="610" ht="23.25" customHeight="1">
      <c r="A610" s="36" t="s">
        <v>566</v>
      </c>
      <c r="B610" s="30" t="s">
        <v>621</v>
      </c>
      <c r="C610" s="8" t="s">
        <v>10</v>
      </c>
      <c r="D610" s="1"/>
      <c r="E610" s="1"/>
      <c r="F610" s="9"/>
      <c r="G610" s="9"/>
    </row>
    <row r="611" ht="23.25" customHeight="1">
      <c r="A611" s="36" t="s">
        <v>566</v>
      </c>
      <c r="B611" s="30" t="s">
        <v>622</v>
      </c>
      <c r="C611" s="8" t="s">
        <v>10</v>
      </c>
      <c r="D611" s="1"/>
      <c r="E611" s="1"/>
      <c r="F611" s="9"/>
      <c r="G611" s="9"/>
    </row>
    <row r="612" ht="23.25" customHeight="1">
      <c r="A612" s="36" t="s">
        <v>566</v>
      </c>
      <c r="B612" s="30" t="s">
        <v>623</v>
      </c>
      <c r="C612" s="8" t="s">
        <v>10</v>
      </c>
      <c r="D612" s="8"/>
      <c r="E612" s="1"/>
      <c r="F612" s="9"/>
      <c r="G612" s="9"/>
    </row>
    <row r="613" ht="23.25" customHeight="1">
      <c r="A613" s="36" t="s">
        <v>566</v>
      </c>
      <c r="B613" s="30" t="s">
        <v>624</v>
      </c>
      <c r="C613" s="8" t="s">
        <v>10</v>
      </c>
      <c r="D613" s="1"/>
      <c r="E613" s="1"/>
      <c r="F613" s="9"/>
      <c r="G613" s="9"/>
    </row>
    <row r="614" ht="23.25" customHeight="1">
      <c r="A614" s="36" t="s">
        <v>566</v>
      </c>
      <c r="B614" s="30" t="s">
        <v>625</v>
      </c>
      <c r="C614" s="8"/>
      <c r="D614" s="1"/>
      <c r="E614" s="1"/>
      <c r="F614" s="9"/>
      <c r="G614" s="5" t="s">
        <v>10</v>
      </c>
    </row>
    <row r="615" ht="23.25" customHeight="1">
      <c r="A615" s="36" t="s">
        <v>566</v>
      </c>
      <c r="B615" s="30" t="s">
        <v>626</v>
      </c>
      <c r="C615" s="8"/>
      <c r="D615" s="1"/>
      <c r="E615" s="1"/>
      <c r="F615" s="5"/>
      <c r="G615" s="5" t="s">
        <v>10</v>
      </c>
    </row>
    <row r="616" ht="23.25" customHeight="1">
      <c r="A616" s="36" t="s">
        <v>566</v>
      </c>
      <c r="B616" s="30" t="s">
        <v>627</v>
      </c>
      <c r="C616" s="8"/>
      <c r="D616" s="1"/>
      <c r="E616" s="1"/>
      <c r="F616" s="9"/>
      <c r="G616" s="5" t="s">
        <v>10</v>
      </c>
    </row>
    <row r="617" ht="23.25" customHeight="1">
      <c r="A617" s="36" t="s">
        <v>566</v>
      </c>
      <c r="B617" s="30" t="s">
        <v>628</v>
      </c>
      <c r="C617" s="8" t="s">
        <v>10</v>
      </c>
      <c r="D617" s="8"/>
      <c r="E617" s="1"/>
      <c r="F617" s="9"/>
      <c r="G617" s="9"/>
    </row>
    <row r="618" ht="23.25" customHeight="1">
      <c r="A618" s="36" t="s">
        <v>566</v>
      </c>
      <c r="B618" s="30" t="s">
        <v>629</v>
      </c>
      <c r="C618" s="8" t="s">
        <v>10</v>
      </c>
      <c r="D618" s="1"/>
      <c r="E618" s="1"/>
      <c r="F618" s="9"/>
      <c r="G618" s="9"/>
    </row>
    <row r="619" ht="23.25" customHeight="1">
      <c r="A619" s="36" t="s">
        <v>566</v>
      </c>
      <c r="B619" s="30" t="s">
        <v>630</v>
      </c>
      <c r="C619" s="8"/>
      <c r="D619" s="1"/>
      <c r="E619" s="1"/>
      <c r="F619" s="9"/>
      <c r="G619" s="5" t="s">
        <v>10</v>
      </c>
    </row>
    <row r="620" ht="23.25" customHeight="1">
      <c r="A620" s="36" t="s">
        <v>566</v>
      </c>
      <c r="B620" s="37" t="s">
        <v>631</v>
      </c>
      <c r="C620" s="23"/>
      <c r="D620" s="23" t="s">
        <v>10</v>
      </c>
      <c r="E620" s="23"/>
      <c r="F620" s="20"/>
      <c r="G620" s="21"/>
      <c r="H620" s="21"/>
      <c r="I620" s="21"/>
      <c r="J620" s="21"/>
      <c r="K620" s="21"/>
      <c r="L620" s="21"/>
      <c r="M620" s="21"/>
      <c r="N620" s="21"/>
      <c r="O620" s="21"/>
      <c r="P620" s="21"/>
      <c r="Q620" s="21"/>
      <c r="R620" s="21"/>
      <c r="S620" s="21"/>
      <c r="T620" s="21"/>
      <c r="U620" s="21"/>
      <c r="V620" s="21"/>
      <c r="W620" s="21"/>
    </row>
    <row r="621" ht="23.25" customHeight="1">
      <c r="A621" s="36" t="s">
        <v>566</v>
      </c>
      <c r="B621" s="30" t="s">
        <v>632</v>
      </c>
      <c r="C621" s="8"/>
      <c r="D621" s="1"/>
      <c r="E621" s="1"/>
      <c r="F621" s="9"/>
      <c r="G621" s="5" t="s">
        <v>10</v>
      </c>
    </row>
    <row r="622" ht="23.25" customHeight="1">
      <c r="A622" s="36" t="s">
        <v>566</v>
      </c>
      <c r="B622" s="30" t="s">
        <v>633</v>
      </c>
      <c r="C622" s="1"/>
      <c r="D622" s="8"/>
      <c r="E622" s="1"/>
      <c r="F622" s="9"/>
      <c r="G622" s="5" t="s">
        <v>10</v>
      </c>
    </row>
    <row r="623" ht="23.25" customHeight="1">
      <c r="A623" s="36" t="s">
        <v>566</v>
      </c>
      <c r="B623" s="30" t="s">
        <v>634</v>
      </c>
      <c r="C623" s="8" t="s">
        <v>10</v>
      </c>
      <c r="D623" s="1"/>
      <c r="E623" s="1"/>
      <c r="F623" s="9"/>
      <c r="G623" s="9"/>
    </row>
    <row r="624" ht="23.25" customHeight="1">
      <c r="A624" s="2" t="s">
        <v>566</v>
      </c>
      <c r="B624" s="38" t="s">
        <v>635</v>
      </c>
      <c r="C624" s="1"/>
      <c r="D624" s="1"/>
      <c r="E624" s="1"/>
      <c r="F624" s="9"/>
      <c r="G624" s="5" t="s">
        <v>10</v>
      </c>
    </row>
    <row r="625">
      <c r="A625" s="39" t="s">
        <v>636</v>
      </c>
      <c r="B625" s="28" t="s">
        <v>637</v>
      </c>
      <c r="C625" s="8" t="s">
        <v>10</v>
      </c>
      <c r="D625" s="1"/>
      <c r="E625" s="1"/>
      <c r="F625" s="9"/>
      <c r="G625" s="9"/>
    </row>
    <row r="626">
      <c r="A626" s="39" t="s">
        <v>636</v>
      </c>
      <c r="B626" s="28" t="s">
        <v>638</v>
      </c>
      <c r="C626" s="8" t="s">
        <v>10</v>
      </c>
      <c r="D626" s="8"/>
      <c r="E626" s="1"/>
      <c r="F626" s="9"/>
      <c r="G626" s="9"/>
    </row>
    <row r="627">
      <c r="A627" s="39" t="s">
        <v>636</v>
      </c>
      <c r="B627" s="28" t="s">
        <v>639</v>
      </c>
      <c r="C627" s="1"/>
      <c r="D627" s="8" t="s">
        <v>10</v>
      </c>
      <c r="E627" s="1"/>
      <c r="F627" s="9"/>
      <c r="G627" s="9"/>
    </row>
    <row r="628">
      <c r="A628" s="39" t="s">
        <v>636</v>
      </c>
      <c r="B628" s="28" t="s">
        <v>640</v>
      </c>
      <c r="C628" s="8" t="s">
        <v>10</v>
      </c>
      <c r="D628" s="1"/>
      <c r="E628" s="1"/>
      <c r="F628" s="9"/>
      <c r="G628" s="9"/>
    </row>
    <row r="629">
      <c r="A629" s="39" t="s">
        <v>636</v>
      </c>
      <c r="B629" s="28" t="s">
        <v>641</v>
      </c>
      <c r="C629" s="8" t="s">
        <v>10</v>
      </c>
      <c r="D629" s="1"/>
      <c r="E629" s="1"/>
      <c r="F629" s="9"/>
      <c r="G629" s="9"/>
    </row>
    <row r="630">
      <c r="A630" s="39" t="s">
        <v>636</v>
      </c>
      <c r="B630" s="40" t="s">
        <v>642</v>
      </c>
      <c r="C630" s="23" t="s">
        <v>10</v>
      </c>
      <c r="D630" s="19"/>
      <c r="E630" s="19"/>
      <c r="F630" s="21"/>
      <c r="G630" s="21"/>
      <c r="H630" s="21"/>
      <c r="I630" s="21"/>
      <c r="J630" s="21"/>
      <c r="K630" s="21"/>
      <c r="L630" s="21"/>
      <c r="M630" s="21"/>
      <c r="N630" s="21"/>
      <c r="O630" s="21"/>
      <c r="P630" s="21"/>
      <c r="Q630" s="21"/>
      <c r="R630" s="21"/>
      <c r="S630" s="21"/>
      <c r="T630" s="21"/>
      <c r="U630" s="21"/>
      <c r="V630" s="21"/>
      <c r="W630" s="21"/>
    </row>
    <row r="631">
      <c r="A631" s="39" t="s">
        <v>636</v>
      </c>
      <c r="B631" s="28" t="s">
        <v>643</v>
      </c>
      <c r="C631" s="8" t="s">
        <v>10</v>
      </c>
      <c r="D631" s="1"/>
      <c r="E631" s="1"/>
      <c r="F631" s="9"/>
      <c r="G631" s="9"/>
    </row>
    <row r="632">
      <c r="A632" s="39" t="s">
        <v>636</v>
      </c>
      <c r="B632" s="28" t="s">
        <v>644</v>
      </c>
      <c r="C632" s="8" t="s">
        <v>10</v>
      </c>
      <c r="D632" s="1"/>
      <c r="E632" s="1"/>
      <c r="F632" s="9"/>
      <c r="G632" s="9"/>
    </row>
    <row r="633">
      <c r="A633" s="39" t="s">
        <v>636</v>
      </c>
      <c r="B633" s="28" t="s">
        <v>645</v>
      </c>
      <c r="C633" s="8" t="s">
        <v>10</v>
      </c>
      <c r="D633" s="1"/>
      <c r="E633" s="1"/>
      <c r="F633" s="9"/>
      <c r="G633" s="9"/>
    </row>
    <row r="634">
      <c r="A634" s="39" t="s">
        <v>636</v>
      </c>
      <c r="B634" s="28" t="s">
        <v>646</v>
      </c>
      <c r="C634" s="8" t="s">
        <v>10</v>
      </c>
      <c r="D634" s="1"/>
      <c r="E634" s="1"/>
      <c r="F634" s="9"/>
      <c r="G634" s="9"/>
    </row>
    <row r="635">
      <c r="A635" s="39" t="s">
        <v>636</v>
      </c>
      <c r="B635" s="28" t="s">
        <v>647</v>
      </c>
      <c r="C635" s="8" t="s">
        <v>10</v>
      </c>
      <c r="D635" s="1"/>
      <c r="E635" s="1"/>
      <c r="F635" s="9"/>
      <c r="G635" s="9"/>
    </row>
    <row r="636">
      <c r="A636" s="39" t="s">
        <v>636</v>
      </c>
      <c r="B636" s="28" t="s">
        <v>648</v>
      </c>
      <c r="C636" s="8" t="s">
        <v>10</v>
      </c>
      <c r="D636" s="1"/>
      <c r="E636" s="1"/>
      <c r="F636" s="9"/>
      <c r="G636" s="9"/>
    </row>
    <row r="637">
      <c r="A637" s="39" t="s">
        <v>636</v>
      </c>
      <c r="B637" s="28" t="s">
        <v>649</v>
      </c>
      <c r="C637" s="8" t="s">
        <v>10</v>
      </c>
      <c r="D637" s="1"/>
      <c r="E637" s="1"/>
      <c r="F637" s="9"/>
      <c r="G637" s="9"/>
    </row>
    <row r="638">
      <c r="A638" s="39" t="s">
        <v>636</v>
      </c>
      <c r="B638" s="28" t="s">
        <v>650</v>
      </c>
      <c r="C638" s="8"/>
      <c r="D638" s="8" t="s">
        <v>10</v>
      </c>
      <c r="E638" s="1"/>
      <c r="F638" s="9"/>
      <c r="G638" s="9"/>
    </row>
    <row r="639">
      <c r="A639" s="39" t="s">
        <v>636</v>
      </c>
      <c r="B639" s="28" t="s">
        <v>651</v>
      </c>
      <c r="C639" s="8" t="s">
        <v>10</v>
      </c>
      <c r="D639" s="1"/>
      <c r="E639" s="1"/>
      <c r="F639" s="9"/>
      <c r="G639" s="9"/>
    </row>
    <row r="640">
      <c r="A640" s="39" t="s">
        <v>636</v>
      </c>
      <c r="B640" s="40" t="s">
        <v>652</v>
      </c>
      <c r="C640" s="23" t="s">
        <v>10</v>
      </c>
      <c r="D640" s="19"/>
      <c r="E640" s="19"/>
      <c r="F640" s="21"/>
      <c r="G640" s="21"/>
      <c r="H640" s="21"/>
      <c r="I640" s="21"/>
      <c r="J640" s="21"/>
      <c r="K640" s="21"/>
      <c r="L640" s="21"/>
      <c r="M640" s="21"/>
      <c r="N640" s="21"/>
      <c r="O640" s="21"/>
      <c r="P640" s="21"/>
      <c r="Q640" s="21"/>
      <c r="R640" s="21"/>
      <c r="S640" s="21"/>
      <c r="T640" s="21"/>
      <c r="U640" s="21"/>
      <c r="V640" s="21"/>
      <c r="W640" s="21"/>
    </row>
    <row r="641">
      <c r="A641" s="39" t="s">
        <v>636</v>
      </c>
      <c r="B641" s="28" t="s">
        <v>653</v>
      </c>
      <c r="C641" s="8" t="s">
        <v>10</v>
      </c>
      <c r="D641" s="8"/>
      <c r="E641" s="1"/>
      <c r="F641" s="9"/>
      <c r="G641" s="9"/>
    </row>
    <row r="642">
      <c r="A642" s="39" t="s">
        <v>636</v>
      </c>
      <c r="B642" s="28" t="s">
        <v>654</v>
      </c>
      <c r="C642" s="1"/>
      <c r="D642" s="8" t="s">
        <v>10</v>
      </c>
      <c r="E642" s="1"/>
      <c r="F642" s="9"/>
      <c r="G642" s="9"/>
    </row>
    <row r="643">
      <c r="A643" s="39" t="s">
        <v>636</v>
      </c>
      <c r="B643" s="28" t="s">
        <v>655</v>
      </c>
      <c r="C643" s="8" t="s">
        <v>10</v>
      </c>
      <c r="D643" s="1"/>
      <c r="E643" s="1"/>
      <c r="F643" s="9"/>
      <c r="G643" s="9"/>
    </row>
    <row r="644">
      <c r="A644" s="39" t="s">
        <v>636</v>
      </c>
      <c r="B644" s="28" t="s">
        <v>656</v>
      </c>
      <c r="C644" s="1"/>
      <c r="D644" s="8" t="s">
        <v>10</v>
      </c>
      <c r="E644" s="1"/>
      <c r="F644" s="9"/>
      <c r="G644" s="9"/>
    </row>
    <row r="645">
      <c r="A645" s="39" t="s">
        <v>636</v>
      </c>
      <c r="B645" s="28" t="s">
        <v>657</v>
      </c>
      <c r="C645" s="8" t="s">
        <v>10</v>
      </c>
      <c r="D645" s="1"/>
      <c r="E645" s="1"/>
      <c r="F645" s="9"/>
      <c r="G645" s="9"/>
    </row>
    <row r="646">
      <c r="A646" s="39" t="s">
        <v>636</v>
      </c>
      <c r="B646" s="28" t="s">
        <v>658</v>
      </c>
      <c r="C646" s="8" t="s">
        <v>10</v>
      </c>
      <c r="D646" s="8"/>
      <c r="E646" s="1"/>
      <c r="F646" s="9"/>
      <c r="G646" s="9"/>
    </row>
    <row r="647">
      <c r="A647" s="39" t="s">
        <v>636</v>
      </c>
      <c r="B647" s="40" t="s">
        <v>659</v>
      </c>
      <c r="C647" s="23" t="s">
        <v>10</v>
      </c>
      <c r="D647" s="19"/>
      <c r="E647" s="19"/>
      <c r="F647" s="21"/>
      <c r="G647" s="21"/>
      <c r="H647" s="21"/>
      <c r="I647" s="21"/>
      <c r="J647" s="21"/>
      <c r="K647" s="21"/>
      <c r="L647" s="21"/>
      <c r="M647" s="21"/>
      <c r="N647" s="21"/>
      <c r="O647" s="21"/>
      <c r="P647" s="21"/>
      <c r="Q647" s="21"/>
      <c r="R647" s="21"/>
      <c r="S647" s="21"/>
      <c r="T647" s="21"/>
      <c r="U647" s="21"/>
      <c r="V647" s="21"/>
      <c r="W647" s="21"/>
    </row>
    <row r="648">
      <c r="A648" s="39" t="s">
        <v>636</v>
      </c>
      <c r="B648" s="28" t="s">
        <v>660</v>
      </c>
      <c r="C648" s="8" t="s">
        <v>10</v>
      </c>
      <c r="D648" s="8"/>
      <c r="E648" s="1"/>
      <c r="F648" s="9"/>
      <c r="G648" s="9"/>
    </row>
    <row r="649">
      <c r="A649" s="39" t="s">
        <v>636</v>
      </c>
      <c r="B649" s="28" t="s">
        <v>661</v>
      </c>
      <c r="C649" s="8" t="s">
        <v>10</v>
      </c>
      <c r="D649" s="8"/>
      <c r="E649" s="1"/>
      <c r="F649" s="9"/>
      <c r="G649" s="9"/>
    </row>
    <row r="650">
      <c r="A650" s="39" t="s">
        <v>636</v>
      </c>
      <c r="B650" s="40" t="s">
        <v>662</v>
      </c>
      <c r="C650" s="23" t="s">
        <v>10</v>
      </c>
      <c r="D650" s="19"/>
      <c r="E650" s="19"/>
      <c r="F650" s="21"/>
      <c r="G650" s="21"/>
      <c r="H650" s="21"/>
      <c r="I650" s="21"/>
      <c r="J650" s="21"/>
      <c r="K650" s="21"/>
      <c r="L650" s="21"/>
      <c r="M650" s="21"/>
      <c r="N650" s="21"/>
      <c r="O650" s="21"/>
      <c r="P650" s="21"/>
      <c r="Q650" s="21"/>
      <c r="R650" s="21"/>
      <c r="S650" s="21"/>
      <c r="T650" s="21"/>
      <c r="U650" s="21"/>
      <c r="V650" s="21"/>
      <c r="W650" s="21"/>
    </row>
    <row r="651">
      <c r="A651" s="39" t="s">
        <v>636</v>
      </c>
      <c r="B651" s="28" t="s">
        <v>663</v>
      </c>
      <c r="C651" s="8" t="s">
        <v>10</v>
      </c>
      <c r="D651" s="8"/>
      <c r="E651" s="1"/>
      <c r="F651" s="9"/>
      <c r="G651" s="9"/>
    </row>
    <row r="652">
      <c r="A652" s="39" t="s">
        <v>636</v>
      </c>
      <c r="B652" s="28" t="s">
        <v>664</v>
      </c>
      <c r="C652" s="1"/>
      <c r="D652" s="8" t="s">
        <v>10</v>
      </c>
      <c r="E652" s="1"/>
      <c r="F652" s="9"/>
      <c r="G652" s="9"/>
    </row>
    <row r="653">
      <c r="A653" s="39" t="s">
        <v>636</v>
      </c>
      <c r="B653" s="28" t="s">
        <v>665</v>
      </c>
      <c r="C653" s="1"/>
      <c r="D653" s="8" t="s">
        <v>10</v>
      </c>
      <c r="E653" s="1"/>
      <c r="F653" s="9"/>
      <c r="G653" s="9"/>
    </row>
    <row r="654">
      <c r="A654" s="39" t="s">
        <v>636</v>
      </c>
      <c r="B654" s="28" t="s">
        <v>666</v>
      </c>
      <c r="C654" s="1"/>
      <c r="D654" s="8" t="s">
        <v>10</v>
      </c>
      <c r="E654" s="1"/>
      <c r="F654" s="9"/>
      <c r="G654" s="9"/>
    </row>
    <row r="655">
      <c r="A655" s="39" t="s">
        <v>636</v>
      </c>
      <c r="B655" s="28" t="s">
        <v>667</v>
      </c>
      <c r="C655" s="1"/>
      <c r="D655" s="8" t="s">
        <v>10</v>
      </c>
      <c r="E655" s="1"/>
      <c r="F655" s="9"/>
      <c r="G655" s="9"/>
    </row>
    <row r="656">
      <c r="A656" s="39" t="s">
        <v>636</v>
      </c>
      <c r="B656" s="28" t="s">
        <v>668</v>
      </c>
      <c r="C656" s="8" t="s">
        <v>10</v>
      </c>
      <c r="D656" s="1"/>
      <c r="E656" s="1"/>
      <c r="F656" s="9"/>
      <c r="G656" s="9"/>
    </row>
    <row r="657">
      <c r="A657" s="39" t="s">
        <v>636</v>
      </c>
      <c r="B657" s="28" t="s">
        <v>669</v>
      </c>
      <c r="C657" s="1"/>
      <c r="D657" s="8" t="s">
        <v>10</v>
      </c>
      <c r="E657" s="1"/>
      <c r="F657" s="9"/>
      <c r="G657" s="9"/>
    </row>
    <row r="658">
      <c r="A658" s="39" t="s">
        <v>636</v>
      </c>
      <c r="B658" s="28" t="s">
        <v>670</v>
      </c>
      <c r="C658" s="1"/>
      <c r="D658" s="8" t="s">
        <v>10</v>
      </c>
      <c r="E658" s="1"/>
      <c r="F658" s="9"/>
      <c r="G658" s="9"/>
    </row>
    <row r="659">
      <c r="A659" s="39" t="s">
        <v>636</v>
      </c>
      <c r="B659" s="28" t="s">
        <v>671</v>
      </c>
      <c r="C659" s="1"/>
      <c r="D659" s="8" t="s">
        <v>10</v>
      </c>
      <c r="E659" s="1"/>
      <c r="F659" s="9"/>
      <c r="G659" s="9"/>
    </row>
    <row r="660">
      <c r="A660" s="39" t="s">
        <v>636</v>
      </c>
      <c r="B660" s="40" t="s">
        <v>672</v>
      </c>
      <c r="C660" s="23" t="s">
        <v>10</v>
      </c>
      <c r="D660" s="19"/>
      <c r="E660" s="19"/>
      <c r="F660" s="21"/>
      <c r="G660" s="21"/>
      <c r="H660" s="21"/>
      <c r="I660" s="21"/>
      <c r="J660" s="21"/>
      <c r="K660" s="21"/>
      <c r="L660" s="21"/>
      <c r="M660" s="21"/>
      <c r="N660" s="21"/>
      <c r="O660" s="21"/>
      <c r="P660" s="21"/>
      <c r="Q660" s="21"/>
      <c r="R660" s="21"/>
      <c r="S660" s="21"/>
      <c r="T660" s="21"/>
      <c r="U660" s="21"/>
      <c r="V660" s="21"/>
      <c r="W660" s="21"/>
    </row>
    <row r="661">
      <c r="A661" s="39" t="s">
        <v>636</v>
      </c>
      <c r="B661" s="28" t="s">
        <v>673</v>
      </c>
      <c r="C661" s="1"/>
      <c r="D661" s="8" t="s">
        <v>10</v>
      </c>
      <c r="E661" s="1"/>
      <c r="F661" s="9"/>
      <c r="G661" s="9"/>
    </row>
    <row r="662">
      <c r="A662" s="39" t="s">
        <v>636</v>
      </c>
      <c r="B662" s="28" t="s">
        <v>674</v>
      </c>
      <c r="C662" s="1"/>
      <c r="D662" s="8" t="s">
        <v>10</v>
      </c>
      <c r="E662" s="1"/>
      <c r="F662" s="9"/>
      <c r="G662" s="9"/>
    </row>
    <row r="663">
      <c r="A663" s="39" t="s">
        <v>636</v>
      </c>
      <c r="B663" s="28" t="s">
        <v>675</v>
      </c>
      <c r="C663" s="1"/>
      <c r="D663" s="8" t="s">
        <v>10</v>
      </c>
      <c r="E663" s="1"/>
      <c r="F663" s="9"/>
      <c r="G663" s="9"/>
    </row>
    <row r="664">
      <c r="A664" s="39" t="s">
        <v>636</v>
      </c>
      <c r="B664" s="28" t="s">
        <v>676</v>
      </c>
      <c r="C664" s="8" t="s">
        <v>10</v>
      </c>
      <c r="D664" s="8"/>
      <c r="E664" s="1"/>
      <c r="F664" s="9"/>
      <c r="G664" s="9"/>
    </row>
    <row r="665">
      <c r="A665" s="39" t="s">
        <v>636</v>
      </c>
      <c r="B665" s="28" t="s">
        <v>677</v>
      </c>
      <c r="C665" s="1"/>
      <c r="D665" s="8" t="s">
        <v>10</v>
      </c>
      <c r="E665" s="1"/>
      <c r="F665" s="9"/>
      <c r="G665" s="9"/>
    </row>
    <row r="666">
      <c r="A666" s="39" t="s">
        <v>636</v>
      </c>
      <c r="B666" s="28" t="s">
        <v>678</v>
      </c>
      <c r="C666" s="8" t="s">
        <v>10</v>
      </c>
      <c r="D666" s="8"/>
      <c r="E666" s="1"/>
      <c r="F666" s="9"/>
      <c r="G666" s="9"/>
    </row>
    <row r="667">
      <c r="A667" s="39" t="s">
        <v>636</v>
      </c>
      <c r="B667" s="28" t="s">
        <v>679</v>
      </c>
      <c r="C667" s="8" t="s">
        <v>10</v>
      </c>
      <c r="D667" s="1"/>
      <c r="E667" s="1"/>
      <c r="F667" s="9"/>
      <c r="G667" s="9"/>
    </row>
    <row r="668">
      <c r="A668" s="39" t="s">
        <v>636</v>
      </c>
      <c r="B668" s="28" t="s">
        <v>680</v>
      </c>
      <c r="C668" s="8"/>
      <c r="D668" s="8" t="s">
        <v>10</v>
      </c>
      <c r="E668" s="1"/>
      <c r="F668" s="9"/>
      <c r="G668" s="9"/>
    </row>
    <row r="669">
      <c r="A669" s="39" t="s">
        <v>636</v>
      </c>
      <c r="B669" s="41" t="s">
        <v>681</v>
      </c>
      <c r="C669" s="25"/>
      <c r="D669" s="25"/>
      <c r="E669" s="25"/>
      <c r="F669" s="27"/>
      <c r="G669" s="42" t="s">
        <v>10</v>
      </c>
      <c r="H669" s="27"/>
      <c r="I669" s="27"/>
      <c r="J669" s="27"/>
      <c r="K669" s="27"/>
      <c r="L669" s="27"/>
      <c r="M669" s="27"/>
      <c r="N669" s="27"/>
      <c r="O669" s="27"/>
      <c r="P669" s="27"/>
      <c r="Q669" s="27"/>
      <c r="R669" s="27"/>
      <c r="S669" s="27"/>
      <c r="T669" s="27"/>
      <c r="U669" s="27"/>
      <c r="V669" s="27"/>
      <c r="W669" s="27"/>
    </row>
    <row r="670">
      <c r="A670" s="39" t="s">
        <v>636</v>
      </c>
      <c r="B670" s="28" t="s">
        <v>682</v>
      </c>
      <c r="C670" s="8" t="s">
        <v>10</v>
      </c>
      <c r="D670" s="1"/>
      <c r="E670" s="1"/>
      <c r="F670" s="9"/>
      <c r="G670" s="9"/>
    </row>
    <row r="671">
      <c r="A671" s="39" t="s">
        <v>636</v>
      </c>
      <c r="B671" s="28" t="s">
        <v>683</v>
      </c>
      <c r="C671" s="1"/>
      <c r="D671" s="8" t="s">
        <v>10</v>
      </c>
      <c r="E671" s="1"/>
      <c r="F671" s="9"/>
      <c r="G671" s="9"/>
    </row>
    <row r="672">
      <c r="A672" s="39" t="s">
        <v>636</v>
      </c>
      <c r="B672" s="28" t="s">
        <v>684</v>
      </c>
      <c r="C672" s="1"/>
      <c r="D672" s="1"/>
      <c r="E672" s="1"/>
      <c r="F672" s="5" t="s">
        <v>10</v>
      </c>
      <c r="G672" s="9"/>
    </row>
    <row r="673">
      <c r="A673" s="39" t="s">
        <v>636</v>
      </c>
      <c r="B673" s="28" t="s">
        <v>685</v>
      </c>
      <c r="C673" s="8" t="s">
        <v>10</v>
      </c>
      <c r="D673" s="1"/>
      <c r="E673" s="1"/>
      <c r="F673" s="9"/>
      <c r="G673" s="9"/>
    </row>
    <row r="674">
      <c r="A674" s="39" t="s">
        <v>636</v>
      </c>
      <c r="B674" s="28" t="s">
        <v>686</v>
      </c>
      <c r="C674" s="8" t="s">
        <v>10</v>
      </c>
      <c r="D674" s="8"/>
      <c r="E674" s="1"/>
      <c r="F674" s="9"/>
      <c r="G674" s="9"/>
    </row>
    <row r="675">
      <c r="A675" s="39" t="s">
        <v>636</v>
      </c>
      <c r="B675" s="28" t="s">
        <v>687</v>
      </c>
      <c r="C675" s="8" t="s">
        <v>10</v>
      </c>
      <c r="D675" s="8"/>
      <c r="E675" s="1"/>
      <c r="F675" s="9"/>
      <c r="G675" s="9"/>
    </row>
    <row r="676">
      <c r="A676" s="39" t="s">
        <v>636</v>
      </c>
      <c r="B676" s="28" t="s">
        <v>688</v>
      </c>
      <c r="C676" s="8" t="s">
        <v>10</v>
      </c>
      <c r="D676" s="1"/>
      <c r="E676" s="1"/>
      <c r="F676" s="9"/>
      <c r="G676" s="9"/>
    </row>
    <row r="677">
      <c r="A677" s="39" t="s">
        <v>636</v>
      </c>
      <c r="B677" s="28" t="s">
        <v>689</v>
      </c>
      <c r="C677" s="8" t="s">
        <v>10</v>
      </c>
      <c r="D677" s="8"/>
      <c r="E677" s="1"/>
      <c r="F677" s="9"/>
      <c r="G677" s="9"/>
    </row>
    <row r="678">
      <c r="A678" s="39" t="s">
        <v>636</v>
      </c>
      <c r="B678" s="28" t="s">
        <v>690</v>
      </c>
      <c r="C678" s="8" t="s">
        <v>10</v>
      </c>
      <c r="D678" s="8"/>
      <c r="E678" s="1"/>
      <c r="F678" s="9"/>
      <c r="G678" s="9"/>
    </row>
    <row r="679">
      <c r="A679" s="39" t="s">
        <v>636</v>
      </c>
      <c r="B679" s="28" t="s">
        <v>691</v>
      </c>
      <c r="C679" s="8" t="s">
        <v>10</v>
      </c>
      <c r="D679" s="8"/>
      <c r="E679" s="1"/>
      <c r="F679" s="9"/>
      <c r="G679" s="9"/>
    </row>
    <row r="680">
      <c r="A680" s="39" t="s">
        <v>636</v>
      </c>
      <c r="B680" s="28" t="s">
        <v>692</v>
      </c>
      <c r="C680" s="8" t="s">
        <v>10</v>
      </c>
      <c r="D680" s="8"/>
      <c r="E680" s="1"/>
      <c r="F680" s="9"/>
      <c r="G680" s="9"/>
    </row>
    <row r="681">
      <c r="A681" s="39" t="s">
        <v>636</v>
      </c>
      <c r="B681" s="28" t="s">
        <v>693</v>
      </c>
      <c r="C681" s="1"/>
      <c r="D681" s="8" t="s">
        <v>10</v>
      </c>
      <c r="E681" s="1"/>
      <c r="F681" s="9"/>
      <c r="G681" s="9"/>
    </row>
    <row r="682">
      <c r="A682" s="39" t="s">
        <v>636</v>
      </c>
      <c r="B682" s="28" t="s">
        <v>694</v>
      </c>
      <c r="C682" s="1"/>
      <c r="D682" s="8" t="s">
        <v>10</v>
      </c>
      <c r="E682" s="1"/>
      <c r="F682" s="9"/>
      <c r="G682" s="9"/>
    </row>
    <row r="683">
      <c r="A683" s="39" t="s">
        <v>636</v>
      </c>
      <c r="B683" s="28" t="s">
        <v>695</v>
      </c>
      <c r="C683" s="1"/>
      <c r="D683" s="8" t="s">
        <v>10</v>
      </c>
      <c r="E683" s="1"/>
      <c r="F683" s="9"/>
      <c r="G683" s="9"/>
    </row>
    <row r="684">
      <c r="A684" s="39" t="s">
        <v>636</v>
      </c>
      <c r="B684" s="28" t="s">
        <v>696</v>
      </c>
      <c r="C684" s="8" t="s">
        <v>10</v>
      </c>
      <c r="D684" s="1"/>
      <c r="E684" s="1"/>
      <c r="F684" s="9"/>
      <c r="G684" s="9"/>
    </row>
    <row r="685">
      <c r="A685" s="39" t="s">
        <v>636</v>
      </c>
      <c r="B685" s="28" t="s">
        <v>697</v>
      </c>
      <c r="C685" s="8" t="s">
        <v>10</v>
      </c>
      <c r="D685" s="8"/>
      <c r="E685" s="1"/>
      <c r="F685" s="9"/>
      <c r="G685" s="9"/>
    </row>
    <row r="686">
      <c r="A686" s="39" t="s">
        <v>636</v>
      </c>
      <c r="B686" s="28" t="s">
        <v>698</v>
      </c>
      <c r="C686" s="1"/>
      <c r="D686" s="8" t="s">
        <v>10</v>
      </c>
      <c r="E686" s="1"/>
      <c r="F686" s="9"/>
      <c r="G686" s="9"/>
    </row>
    <row r="687">
      <c r="A687" s="39" t="s">
        <v>636</v>
      </c>
      <c r="B687" s="28" t="s">
        <v>699</v>
      </c>
      <c r="C687" s="8" t="s">
        <v>10</v>
      </c>
      <c r="D687" s="8"/>
      <c r="E687" s="1"/>
      <c r="F687" s="9"/>
      <c r="G687" s="9"/>
    </row>
    <row r="688">
      <c r="A688" s="39" t="s">
        <v>636</v>
      </c>
      <c r="B688" s="28" t="s">
        <v>700</v>
      </c>
      <c r="C688" s="1"/>
      <c r="D688" s="8" t="s">
        <v>10</v>
      </c>
      <c r="E688" s="1"/>
      <c r="F688" s="9"/>
      <c r="G688" s="9"/>
    </row>
    <row r="689">
      <c r="A689" s="39" t="s">
        <v>636</v>
      </c>
      <c r="B689" s="28" t="s">
        <v>701</v>
      </c>
      <c r="C689" s="1"/>
      <c r="D689" s="8" t="s">
        <v>10</v>
      </c>
      <c r="E689" s="1"/>
      <c r="F689" s="9"/>
      <c r="G689" s="9"/>
    </row>
    <row r="690">
      <c r="A690" s="39" t="s">
        <v>636</v>
      </c>
      <c r="B690" s="28" t="s">
        <v>702</v>
      </c>
      <c r="C690" s="1"/>
      <c r="D690" s="8" t="s">
        <v>10</v>
      </c>
      <c r="E690" s="1"/>
      <c r="F690" s="9"/>
      <c r="G690" s="9"/>
    </row>
    <row r="691">
      <c r="A691" s="39" t="s">
        <v>636</v>
      </c>
      <c r="B691" s="28" t="s">
        <v>703</v>
      </c>
      <c r="C691" s="8" t="s">
        <v>10</v>
      </c>
      <c r="D691" s="8"/>
      <c r="E691" s="1"/>
      <c r="F691" s="9"/>
      <c r="G691" s="9"/>
    </row>
    <row r="692">
      <c r="A692" s="39" t="s">
        <v>636</v>
      </c>
      <c r="B692" s="28" t="s">
        <v>704</v>
      </c>
      <c r="C692" s="8" t="s">
        <v>10</v>
      </c>
      <c r="D692" s="8"/>
      <c r="E692" s="1"/>
      <c r="F692" s="9"/>
      <c r="G692" s="9"/>
    </row>
    <row r="693">
      <c r="A693" s="39" t="s">
        <v>636</v>
      </c>
      <c r="B693" s="28" t="s">
        <v>705</v>
      </c>
      <c r="C693" s="8" t="s">
        <v>10</v>
      </c>
      <c r="D693" s="8"/>
      <c r="E693" s="1"/>
      <c r="F693" s="9"/>
      <c r="G693" s="9"/>
    </row>
    <row r="694">
      <c r="A694" s="39" t="s">
        <v>636</v>
      </c>
      <c r="B694" s="28" t="s">
        <v>706</v>
      </c>
      <c r="C694" s="8" t="s">
        <v>10</v>
      </c>
      <c r="D694" s="1"/>
      <c r="E694" s="1"/>
      <c r="F694" s="9"/>
      <c r="G694" s="9"/>
    </row>
    <row r="695">
      <c r="A695" s="39" t="s">
        <v>636</v>
      </c>
      <c r="B695" s="28" t="s">
        <v>707</v>
      </c>
      <c r="C695" s="1"/>
      <c r="D695" s="8" t="s">
        <v>10</v>
      </c>
      <c r="E695" s="1"/>
      <c r="F695" s="9"/>
      <c r="G695" s="9"/>
    </row>
    <row r="696">
      <c r="A696" s="39" t="s">
        <v>636</v>
      </c>
      <c r="B696" s="28" t="s">
        <v>708</v>
      </c>
      <c r="C696" s="1"/>
      <c r="D696" s="8" t="s">
        <v>10</v>
      </c>
      <c r="E696" s="1"/>
      <c r="F696" s="9"/>
      <c r="G696" s="9"/>
    </row>
    <row r="697">
      <c r="A697" s="39" t="s">
        <v>636</v>
      </c>
      <c r="B697" s="28" t="s">
        <v>709</v>
      </c>
      <c r="C697" s="1"/>
      <c r="D697" s="8" t="s">
        <v>10</v>
      </c>
      <c r="E697" s="1"/>
      <c r="F697" s="9"/>
      <c r="G697" s="9"/>
    </row>
    <row r="698">
      <c r="A698" s="39" t="s">
        <v>636</v>
      </c>
      <c r="B698" s="28" t="s">
        <v>710</v>
      </c>
      <c r="C698" s="1"/>
      <c r="D698" s="8" t="s">
        <v>10</v>
      </c>
      <c r="E698" s="1"/>
      <c r="F698" s="9"/>
      <c r="G698" s="9"/>
    </row>
    <row r="699">
      <c r="A699" s="39" t="s">
        <v>636</v>
      </c>
      <c r="B699" s="28" t="s">
        <v>711</v>
      </c>
      <c r="C699" s="8" t="s">
        <v>10</v>
      </c>
      <c r="D699" s="8"/>
      <c r="E699" s="1"/>
      <c r="F699" s="9"/>
      <c r="G699" s="9"/>
    </row>
    <row r="700">
      <c r="A700" s="39" t="s">
        <v>636</v>
      </c>
      <c r="B700" s="28" t="s">
        <v>712</v>
      </c>
      <c r="C700" s="8" t="s">
        <v>10</v>
      </c>
      <c r="D700" s="8"/>
      <c r="E700" s="1"/>
      <c r="F700" s="9"/>
      <c r="G700" s="9"/>
    </row>
    <row r="701">
      <c r="A701" s="39" t="s">
        <v>636</v>
      </c>
      <c r="B701" s="28" t="s">
        <v>713</v>
      </c>
      <c r="C701" s="8" t="s">
        <v>10</v>
      </c>
      <c r="D701" s="8"/>
      <c r="E701" s="1"/>
      <c r="F701" s="9"/>
      <c r="G701" s="9"/>
    </row>
    <row r="702">
      <c r="A702" s="39" t="s">
        <v>636</v>
      </c>
      <c r="B702" s="40" t="s">
        <v>714</v>
      </c>
      <c r="C702" s="23" t="s">
        <v>10</v>
      </c>
      <c r="D702" s="19"/>
      <c r="E702" s="19"/>
      <c r="F702" s="21"/>
      <c r="G702" s="21"/>
      <c r="H702" s="21"/>
      <c r="I702" s="21"/>
      <c r="J702" s="21"/>
      <c r="K702" s="21"/>
      <c r="L702" s="21"/>
      <c r="M702" s="21"/>
      <c r="N702" s="21"/>
      <c r="O702" s="21"/>
      <c r="P702" s="21"/>
      <c r="Q702" s="21"/>
      <c r="R702" s="21"/>
      <c r="S702" s="21"/>
      <c r="T702" s="21"/>
      <c r="U702" s="21"/>
      <c r="V702" s="21"/>
      <c r="W702" s="21"/>
    </row>
    <row r="703">
      <c r="A703" s="39" t="s">
        <v>636</v>
      </c>
      <c r="B703" s="40" t="s">
        <v>715</v>
      </c>
      <c r="C703" s="19"/>
      <c r="D703" s="23" t="s">
        <v>10</v>
      </c>
      <c r="E703" s="19"/>
      <c r="F703" s="21"/>
      <c r="G703" s="21"/>
      <c r="H703" s="21"/>
      <c r="I703" s="21"/>
      <c r="J703" s="21"/>
      <c r="K703" s="21"/>
      <c r="L703" s="21"/>
      <c r="M703" s="21"/>
      <c r="N703" s="21"/>
      <c r="O703" s="21"/>
      <c r="P703" s="21"/>
      <c r="Q703" s="21"/>
      <c r="R703" s="21"/>
      <c r="S703" s="21"/>
      <c r="T703" s="21"/>
      <c r="U703" s="21"/>
      <c r="V703" s="21"/>
      <c r="W703" s="21"/>
    </row>
    <row r="704">
      <c r="A704" s="39" t="s">
        <v>636</v>
      </c>
      <c r="B704" s="28" t="s">
        <v>716</v>
      </c>
      <c r="C704" s="8" t="s">
        <v>10</v>
      </c>
      <c r="D704" s="1"/>
      <c r="E704" s="1"/>
      <c r="F704" s="9"/>
      <c r="G704" s="9"/>
    </row>
    <row r="705">
      <c r="A705" s="39" t="s">
        <v>636</v>
      </c>
      <c r="B705" s="28" t="s">
        <v>717</v>
      </c>
      <c r="C705" s="8" t="s">
        <v>10</v>
      </c>
      <c r="D705" s="1"/>
      <c r="E705" s="1"/>
      <c r="F705" s="9"/>
      <c r="G705" s="9"/>
    </row>
    <row r="706">
      <c r="A706" s="39" t="s">
        <v>636</v>
      </c>
      <c r="B706" s="28" t="s">
        <v>718</v>
      </c>
      <c r="C706" s="8" t="s">
        <v>10</v>
      </c>
      <c r="D706" s="1"/>
      <c r="E706" s="1"/>
      <c r="F706" s="9"/>
      <c r="G706" s="9"/>
    </row>
    <row r="707">
      <c r="A707" s="39" t="s">
        <v>636</v>
      </c>
      <c r="B707" s="28" t="s">
        <v>719</v>
      </c>
      <c r="C707" s="8" t="s">
        <v>10</v>
      </c>
      <c r="D707" s="1"/>
      <c r="E707" s="1"/>
      <c r="F707" s="9"/>
      <c r="G707" s="9"/>
    </row>
    <row r="708">
      <c r="A708" s="39" t="s">
        <v>636</v>
      </c>
      <c r="B708" s="28" t="s">
        <v>720</v>
      </c>
      <c r="C708" s="8" t="s">
        <v>10</v>
      </c>
      <c r="D708" s="1"/>
      <c r="E708" s="1"/>
      <c r="F708" s="9"/>
      <c r="G708" s="9"/>
    </row>
    <row r="709">
      <c r="A709" s="39" t="s">
        <v>636</v>
      </c>
      <c r="B709" s="28" t="s">
        <v>721</v>
      </c>
      <c r="C709" s="8" t="s">
        <v>10</v>
      </c>
      <c r="D709" s="1"/>
      <c r="E709" s="1"/>
      <c r="F709" s="9"/>
      <c r="G709" s="9"/>
    </row>
    <row r="710">
      <c r="A710" s="39" t="s">
        <v>636</v>
      </c>
      <c r="B710" s="28" t="s">
        <v>722</v>
      </c>
      <c r="C710" s="1"/>
      <c r="D710" s="8" t="s">
        <v>10</v>
      </c>
      <c r="E710" s="1"/>
      <c r="F710" s="9"/>
      <c r="G710" s="9"/>
    </row>
    <row r="711">
      <c r="A711" s="39" t="s">
        <v>636</v>
      </c>
      <c r="B711" s="28" t="s">
        <v>723</v>
      </c>
      <c r="C711" s="1"/>
      <c r="D711" s="8" t="s">
        <v>10</v>
      </c>
      <c r="E711" s="1"/>
      <c r="F711" s="9"/>
      <c r="G711" s="9"/>
    </row>
    <row r="712">
      <c r="A712" s="39" t="s">
        <v>636</v>
      </c>
      <c r="B712" s="28" t="s">
        <v>724</v>
      </c>
      <c r="C712" s="1"/>
      <c r="D712" s="8"/>
      <c r="E712" s="1"/>
      <c r="F712" s="5"/>
      <c r="G712" s="5" t="s">
        <v>10</v>
      </c>
    </row>
    <row r="713">
      <c r="A713" s="39" t="s">
        <v>636</v>
      </c>
      <c r="B713" s="28" t="s">
        <v>725</v>
      </c>
      <c r="C713" s="8" t="s">
        <v>10</v>
      </c>
      <c r="D713" s="1"/>
      <c r="E713" s="1"/>
      <c r="F713" s="9"/>
      <c r="G713" s="9"/>
    </row>
    <row r="714">
      <c r="A714" s="39" t="s">
        <v>636</v>
      </c>
      <c r="B714" s="28" t="s">
        <v>726</v>
      </c>
      <c r="C714" s="8" t="s">
        <v>10</v>
      </c>
      <c r="D714" s="1"/>
      <c r="E714" s="1"/>
      <c r="F714" s="9"/>
      <c r="G714" s="9"/>
    </row>
    <row r="715">
      <c r="A715" s="39" t="s">
        <v>636</v>
      </c>
      <c r="B715" s="28" t="s">
        <v>727</v>
      </c>
      <c r="C715" s="1"/>
      <c r="D715" s="8" t="s">
        <v>10</v>
      </c>
      <c r="E715" s="1"/>
      <c r="F715" s="9"/>
      <c r="G715" s="9"/>
    </row>
    <row r="716">
      <c r="A716" s="39" t="s">
        <v>636</v>
      </c>
      <c r="B716" s="28" t="s">
        <v>728</v>
      </c>
      <c r="C716" s="8" t="s">
        <v>10</v>
      </c>
      <c r="D716" s="1"/>
      <c r="E716" s="1"/>
      <c r="F716" s="9"/>
      <c r="G716" s="9"/>
    </row>
    <row r="717">
      <c r="A717" s="39" t="s">
        <v>636</v>
      </c>
      <c r="B717" s="28" t="s">
        <v>729</v>
      </c>
      <c r="C717" s="8" t="s">
        <v>10</v>
      </c>
      <c r="D717" s="1"/>
      <c r="E717" s="1"/>
      <c r="F717" s="9"/>
      <c r="G717" s="9"/>
    </row>
    <row r="718">
      <c r="A718" s="39" t="s">
        <v>636</v>
      </c>
      <c r="B718" s="28" t="s">
        <v>730</v>
      </c>
      <c r="C718" s="8" t="s">
        <v>10</v>
      </c>
      <c r="D718" s="1"/>
      <c r="E718" s="1"/>
      <c r="F718" s="9"/>
      <c r="G718" s="9"/>
    </row>
    <row r="719">
      <c r="A719" s="39" t="s">
        <v>636</v>
      </c>
      <c r="B719" s="28" t="s">
        <v>731</v>
      </c>
      <c r="C719" s="1"/>
      <c r="D719" s="8" t="s">
        <v>10</v>
      </c>
      <c r="E719" s="1"/>
      <c r="F719" s="9"/>
      <c r="G719" s="9"/>
    </row>
    <row r="720">
      <c r="A720" s="39" t="s">
        <v>636</v>
      </c>
      <c r="B720" s="28" t="s">
        <v>732</v>
      </c>
      <c r="C720" s="1"/>
      <c r="D720" s="8" t="s">
        <v>10</v>
      </c>
      <c r="E720" s="1"/>
      <c r="F720" s="9"/>
      <c r="G720" s="9"/>
    </row>
    <row r="721">
      <c r="A721" s="39" t="s">
        <v>636</v>
      </c>
      <c r="B721" s="28" t="s">
        <v>733</v>
      </c>
      <c r="C721" s="8" t="s">
        <v>10</v>
      </c>
      <c r="D721" s="1"/>
      <c r="E721" s="1"/>
      <c r="F721" s="9"/>
      <c r="G721" s="9"/>
    </row>
    <row r="722">
      <c r="A722" s="39" t="s">
        <v>636</v>
      </c>
      <c r="B722" s="28" t="s">
        <v>734</v>
      </c>
      <c r="C722" s="1"/>
      <c r="D722" s="8" t="s">
        <v>10</v>
      </c>
      <c r="E722" s="1"/>
      <c r="F722" s="9"/>
      <c r="G722" s="9"/>
    </row>
    <row r="723">
      <c r="A723" s="39" t="s">
        <v>636</v>
      </c>
      <c r="B723" s="28" t="s">
        <v>735</v>
      </c>
      <c r="C723" s="8" t="s">
        <v>10</v>
      </c>
      <c r="D723" s="1"/>
      <c r="E723" s="1"/>
      <c r="F723" s="9"/>
      <c r="G723" s="9"/>
    </row>
    <row r="724">
      <c r="A724" s="39" t="s">
        <v>636</v>
      </c>
      <c r="B724" s="28" t="s">
        <v>736</v>
      </c>
      <c r="C724" s="8" t="s">
        <v>10</v>
      </c>
      <c r="D724" s="1"/>
      <c r="E724" s="1"/>
      <c r="F724" s="9"/>
      <c r="G724" s="9"/>
    </row>
    <row r="725">
      <c r="A725" s="39" t="s">
        <v>636</v>
      </c>
      <c r="B725" s="28" t="s">
        <v>737</v>
      </c>
      <c r="C725" s="1"/>
      <c r="D725" s="8" t="s">
        <v>10</v>
      </c>
      <c r="E725" s="1"/>
      <c r="F725" s="9"/>
      <c r="G725" s="9"/>
    </row>
    <row r="726">
      <c r="A726" s="39" t="s">
        <v>636</v>
      </c>
      <c r="B726" s="28" t="s">
        <v>738</v>
      </c>
      <c r="C726" s="8" t="s">
        <v>10</v>
      </c>
      <c r="D726" s="1"/>
      <c r="E726" s="1"/>
      <c r="F726" s="9"/>
      <c r="G726" s="9"/>
    </row>
    <row r="727">
      <c r="A727" s="39" t="s">
        <v>636</v>
      </c>
      <c r="B727" s="28" t="s">
        <v>739</v>
      </c>
      <c r="C727" s="8" t="s">
        <v>10</v>
      </c>
      <c r="D727" s="1"/>
      <c r="E727" s="1"/>
      <c r="F727" s="9"/>
      <c r="G727" s="9"/>
    </row>
    <row r="728">
      <c r="A728" s="39" t="s">
        <v>636</v>
      </c>
      <c r="B728" s="28" t="s">
        <v>740</v>
      </c>
      <c r="C728" s="8" t="s">
        <v>10</v>
      </c>
      <c r="D728" s="1"/>
      <c r="E728" s="1"/>
      <c r="F728" s="9"/>
      <c r="G728" s="9"/>
    </row>
    <row r="729">
      <c r="A729" s="39" t="s">
        <v>636</v>
      </c>
      <c r="B729" s="28" t="s">
        <v>741</v>
      </c>
      <c r="C729" s="8" t="s">
        <v>10</v>
      </c>
      <c r="D729" s="1"/>
      <c r="E729" s="1"/>
      <c r="F729" s="9"/>
      <c r="G729" s="9"/>
    </row>
    <row r="730">
      <c r="A730" s="39" t="s">
        <v>636</v>
      </c>
      <c r="B730" s="28" t="s">
        <v>742</v>
      </c>
      <c r="C730" s="1"/>
      <c r="D730" s="8" t="s">
        <v>10</v>
      </c>
      <c r="E730" s="1"/>
      <c r="F730" s="9"/>
      <c r="G730" s="9"/>
    </row>
    <row r="731">
      <c r="A731" s="39" t="s">
        <v>636</v>
      </c>
      <c r="B731" s="28" t="s">
        <v>743</v>
      </c>
      <c r="C731" s="1"/>
      <c r="D731" s="8" t="s">
        <v>10</v>
      </c>
      <c r="E731" s="1"/>
      <c r="F731" s="9"/>
      <c r="G731" s="9"/>
    </row>
    <row r="732">
      <c r="A732" s="39" t="s">
        <v>636</v>
      </c>
      <c r="B732" s="28" t="s">
        <v>744</v>
      </c>
      <c r="C732" s="8" t="s">
        <v>10</v>
      </c>
      <c r="D732" s="8"/>
      <c r="E732" s="1"/>
      <c r="F732" s="9"/>
      <c r="G732" s="9"/>
    </row>
    <row r="733">
      <c r="A733" s="39" t="s">
        <v>636</v>
      </c>
      <c r="B733" s="28" t="s">
        <v>745</v>
      </c>
      <c r="C733" s="1"/>
      <c r="D733" s="8" t="s">
        <v>10</v>
      </c>
      <c r="E733" s="1"/>
      <c r="F733" s="9"/>
      <c r="G733" s="9"/>
    </row>
    <row r="734">
      <c r="A734" s="39" t="s">
        <v>636</v>
      </c>
      <c r="B734" s="28" t="s">
        <v>746</v>
      </c>
      <c r="C734" s="8" t="s">
        <v>10</v>
      </c>
      <c r="D734" s="1"/>
      <c r="E734" s="1"/>
      <c r="F734" s="9"/>
      <c r="G734" s="9"/>
    </row>
    <row r="735">
      <c r="A735" s="39" t="s">
        <v>636</v>
      </c>
      <c r="B735" s="28" t="s">
        <v>747</v>
      </c>
      <c r="C735" s="8" t="s">
        <v>10</v>
      </c>
      <c r="D735" s="1"/>
      <c r="E735" s="1"/>
      <c r="F735" s="9"/>
      <c r="G735" s="9"/>
    </row>
    <row r="736">
      <c r="A736" s="39" t="s">
        <v>636</v>
      </c>
      <c r="B736" s="28" t="s">
        <v>748</v>
      </c>
      <c r="C736" s="8" t="s">
        <v>10</v>
      </c>
      <c r="D736" s="8"/>
      <c r="E736" s="1"/>
      <c r="F736" s="9"/>
      <c r="G736" s="9"/>
    </row>
    <row r="737">
      <c r="A737" s="39" t="s">
        <v>636</v>
      </c>
      <c r="B737" s="28" t="s">
        <v>749</v>
      </c>
      <c r="C737" s="8" t="s">
        <v>10</v>
      </c>
      <c r="D737" s="1"/>
      <c r="E737" s="1"/>
      <c r="F737" s="9"/>
      <c r="G737" s="9"/>
    </row>
    <row r="738">
      <c r="A738" s="39" t="s">
        <v>636</v>
      </c>
      <c r="B738" s="28" t="s">
        <v>750</v>
      </c>
      <c r="C738" s="8" t="s">
        <v>10</v>
      </c>
      <c r="D738" s="1"/>
      <c r="E738" s="1"/>
      <c r="F738" s="9"/>
      <c r="G738" s="9"/>
    </row>
    <row r="739">
      <c r="A739" s="39" t="s">
        <v>636</v>
      </c>
      <c r="B739" s="28" t="s">
        <v>751</v>
      </c>
      <c r="C739" s="8" t="s">
        <v>10</v>
      </c>
      <c r="D739" s="1"/>
      <c r="E739" s="1"/>
      <c r="F739" s="9"/>
      <c r="G739" s="9"/>
    </row>
    <row r="740">
      <c r="A740" s="39" t="s">
        <v>636</v>
      </c>
      <c r="B740" s="28" t="s">
        <v>752</v>
      </c>
      <c r="C740" s="8" t="s">
        <v>10</v>
      </c>
      <c r="D740" s="1"/>
      <c r="E740" s="1"/>
      <c r="F740" s="9"/>
      <c r="G740" s="9"/>
    </row>
    <row r="741">
      <c r="A741" s="39" t="s">
        <v>636</v>
      </c>
      <c r="B741" s="28" t="s">
        <v>753</v>
      </c>
      <c r="C741" s="8"/>
      <c r="D741" s="8" t="s">
        <v>10</v>
      </c>
      <c r="E741" s="1"/>
      <c r="F741" s="9"/>
      <c r="G741" s="9"/>
    </row>
    <row r="742">
      <c r="A742" s="39" t="s">
        <v>636</v>
      </c>
      <c r="B742" s="28" t="s">
        <v>754</v>
      </c>
      <c r="C742" s="1"/>
      <c r="D742" s="8" t="s">
        <v>10</v>
      </c>
      <c r="E742" s="1"/>
      <c r="F742" s="9"/>
      <c r="G742" s="9"/>
    </row>
    <row r="743">
      <c r="A743" s="39" t="s">
        <v>636</v>
      </c>
      <c r="B743" s="28" t="s">
        <v>755</v>
      </c>
      <c r="C743" s="8" t="s">
        <v>10</v>
      </c>
      <c r="D743" s="1"/>
      <c r="E743" s="1"/>
      <c r="F743" s="9"/>
      <c r="G743" s="9"/>
    </row>
    <row r="744">
      <c r="A744" s="39" t="s">
        <v>636</v>
      </c>
      <c r="B744" s="28" t="s">
        <v>756</v>
      </c>
      <c r="C744" s="1"/>
      <c r="D744" s="8" t="s">
        <v>10</v>
      </c>
      <c r="E744" s="1"/>
      <c r="F744" s="9"/>
      <c r="G744" s="9"/>
    </row>
    <row r="745">
      <c r="A745" s="39" t="s">
        <v>636</v>
      </c>
      <c r="B745" s="28" t="s">
        <v>757</v>
      </c>
      <c r="C745" s="1"/>
      <c r="D745" s="8" t="s">
        <v>10</v>
      </c>
      <c r="E745" s="1"/>
      <c r="F745" s="9"/>
      <c r="G745" s="9"/>
    </row>
    <row r="746">
      <c r="A746" s="39" t="s">
        <v>636</v>
      </c>
      <c r="B746" s="28" t="s">
        <v>758</v>
      </c>
      <c r="C746" s="8" t="s">
        <v>10</v>
      </c>
      <c r="D746" s="1"/>
      <c r="E746" s="1"/>
      <c r="F746" s="9"/>
      <c r="G746" s="9"/>
    </row>
    <row r="747">
      <c r="A747" s="39" t="s">
        <v>636</v>
      </c>
      <c r="B747" s="28" t="s">
        <v>759</v>
      </c>
      <c r="C747" s="1"/>
      <c r="D747" s="8" t="s">
        <v>10</v>
      </c>
      <c r="E747" s="1"/>
      <c r="F747" s="9"/>
      <c r="G747" s="9"/>
    </row>
    <row r="748">
      <c r="A748" s="39" t="s">
        <v>636</v>
      </c>
      <c r="B748" s="28" t="s">
        <v>760</v>
      </c>
      <c r="C748" s="1"/>
      <c r="D748" s="8" t="s">
        <v>10</v>
      </c>
      <c r="E748" s="1"/>
      <c r="F748" s="9"/>
      <c r="G748" s="9"/>
    </row>
    <row r="749">
      <c r="A749" s="39" t="s">
        <v>636</v>
      </c>
      <c r="B749" s="28" t="s">
        <v>761</v>
      </c>
      <c r="C749" s="8" t="s">
        <v>10</v>
      </c>
      <c r="D749" s="1"/>
      <c r="E749" s="1"/>
      <c r="F749" s="9"/>
      <c r="G749" s="9"/>
    </row>
    <row r="750">
      <c r="A750" s="39" t="s">
        <v>636</v>
      </c>
      <c r="B750" s="28" t="s">
        <v>762</v>
      </c>
      <c r="C750" s="8" t="s">
        <v>10</v>
      </c>
      <c r="D750" s="1"/>
      <c r="E750" s="1"/>
      <c r="F750" s="9"/>
      <c r="G750" s="9"/>
    </row>
    <row r="751">
      <c r="A751" s="39" t="s">
        <v>636</v>
      </c>
      <c r="B751" s="28" t="s">
        <v>763</v>
      </c>
      <c r="C751" s="8" t="s">
        <v>10</v>
      </c>
      <c r="D751" s="1"/>
      <c r="E751" s="1"/>
      <c r="F751" s="9"/>
      <c r="G751" s="9"/>
    </row>
    <row r="752">
      <c r="A752" s="39" t="s">
        <v>636</v>
      </c>
      <c r="B752" s="28" t="s">
        <v>764</v>
      </c>
      <c r="C752" s="8" t="s">
        <v>10</v>
      </c>
      <c r="D752" s="1"/>
      <c r="E752" s="1"/>
      <c r="F752" s="9"/>
      <c r="G752" s="9"/>
    </row>
    <row r="753">
      <c r="A753" s="39" t="s">
        <v>636</v>
      </c>
      <c r="B753" s="28" t="s">
        <v>765</v>
      </c>
      <c r="C753" s="8" t="s">
        <v>10</v>
      </c>
      <c r="D753" s="1"/>
      <c r="E753" s="1"/>
      <c r="F753" s="9"/>
      <c r="G753" s="9"/>
    </row>
    <row r="754">
      <c r="A754" s="39" t="s">
        <v>636</v>
      </c>
      <c r="B754" s="28" t="s">
        <v>766</v>
      </c>
      <c r="C754" s="8" t="s">
        <v>10</v>
      </c>
      <c r="D754" s="1"/>
      <c r="E754" s="1"/>
      <c r="F754" s="9"/>
      <c r="G754" s="9"/>
    </row>
    <row r="755">
      <c r="A755" s="39" t="s">
        <v>636</v>
      </c>
      <c r="B755" s="28" t="s">
        <v>767</v>
      </c>
      <c r="C755" s="8" t="s">
        <v>10</v>
      </c>
      <c r="D755" s="1"/>
      <c r="E755" s="1"/>
      <c r="F755" s="9"/>
      <c r="G755" s="9"/>
    </row>
    <row r="756">
      <c r="A756" s="39" t="s">
        <v>636</v>
      </c>
      <c r="B756" s="28" t="s">
        <v>768</v>
      </c>
      <c r="C756" s="1"/>
      <c r="D756" s="8" t="s">
        <v>10</v>
      </c>
      <c r="E756" s="1"/>
      <c r="F756" s="9"/>
      <c r="G756" s="9"/>
    </row>
    <row r="757">
      <c r="A757" s="39" t="s">
        <v>636</v>
      </c>
      <c r="B757" s="28" t="s">
        <v>769</v>
      </c>
      <c r="C757" s="8" t="s">
        <v>10</v>
      </c>
      <c r="D757" s="1"/>
      <c r="E757" s="1"/>
      <c r="F757" s="9"/>
      <c r="G757" s="9"/>
    </row>
    <row r="758">
      <c r="A758" s="39" t="s">
        <v>636</v>
      </c>
      <c r="B758" s="28" t="s">
        <v>770</v>
      </c>
      <c r="C758" s="1"/>
      <c r="D758" s="8" t="s">
        <v>10</v>
      </c>
      <c r="E758" s="1"/>
      <c r="F758" s="9"/>
      <c r="G758" s="9"/>
    </row>
    <row r="759">
      <c r="A759" s="39" t="s">
        <v>636</v>
      </c>
      <c r="B759" s="28" t="s">
        <v>771</v>
      </c>
      <c r="C759" s="8" t="s">
        <v>10</v>
      </c>
      <c r="D759" s="1"/>
      <c r="E759" s="1"/>
      <c r="F759" s="9"/>
      <c r="G759" s="9"/>
    </row>
    <row r="760">
      <c r="A760" s="39" t="s">
        <v>636</v>
      </c>
      <c r="B760" s="28" t="s">
        <v>772</v>
      </c>
      <c r="C760" s="1"/>
      <c r="D760" s="8"/>
      <c r="E760" s="1"/>
      <c r="F760" s="5" t="s">
        <v>10</v>
      </c>
      <c r="G760" s="9"/>
    </row>
    <row r="761">
      <c r="A761" s="39" t="s">
        <v>636</v>
      </c>
      <c r="B761" s="28" t="s">
        <v>773</v>
      </c>
      <c r="C761" s="8"/>
      <c r="D761" s="8" t="s">
        <v>10</v>
      </c>
      <c r="E761" s="1"/>
      <c r="F761" s="9"/>
      <c r="G761" s="9"/>
    </row>
    <row r="762">
      <c r="A762" s="39" t="s">
        <v>636</v>
      </c>
      <c r="B762" s="28" t="s">
        <v>774</v>
      </c>
      <c r="C762" s="8"/>
      <c r="D762" s="8" t="s">
        <v>10</v>
      </c>
      <c r="E762" s="1"/>
      <c r="F762" s="9"/>
      <c r="G762" s="9"/>
    </row>
    <row r="763">
      <c r="A763" s="39" t="s">
        <v>636</v>
      </c>
      <c r="B763" s="28" t="s">
        <v>775</v>
      </c>
      <c r="C763" s="8" t="s">
        <v>10</v>
      </c>
      <c r="D763" s="1"/>
      <c r="E763" s="1"/>
      <c r="F763" s="9"/>
      <c r="G763" s="9"/>
    </row>
    <row r="764">
      <c r="A764" s="39" t="s">
        <v>636</v>
      </c>
      <c r="B764" s="28" t="s">
        <v>776</v>
      </c>
      <c r="C764" s="8" t="s">
        <v>10</v>
      </c>
      <c r="D764" s="1"/>
      <c r="E764" s="1"/>
      <c r="F764" s="9"/>
      <c r="G764" s="9"/>
    </row>
    <row r="765">
      <c r="A765" s="39" t="s">
        <v>636</v>
      </c>
      <c r="B765" s="28" t="s">
        <v>777</v>
      </c>
      <c r="C765" s="8"/>
      <c r="D765" s="8" t="s">
        <v>10</v>
      </c>
      <c r="E765" s="1"/>
      <c r="F765" s="9"/>
      <c r="G765" s="9"/>
    </row>
    <row r="766">
      <c r="A766" s="39" t="s">
        <v>636</v>
      </c>
      <c r="B766" s="28" t="s">
        <v>778</v>
      </c>
      <c r="C766" s="8"/>
      <c r="D766" s="8" t="s">
        <v>10</v>
      </c>
      <c r="E766" s="1"/>
      <c r="F766" s="9"/>
      <c r="G766" s="9"/>
    </row>
    <row r="767">
      <c r="A767" s="39" t="s">
        <v>636</v>
      </c>
      <c r="B767" s="28" t="s">
        <v>779</v>
      </c>
      <c r="C767" s="1"/>
      <c r="D767" s="8" t="s">
        <v>10</v>
      </c>
      <c r="E767" s="1"/>
      <c r="F767" s="9"/>
      <c r="G767" s="9"/>
    </row>
    <row r="768">
      <c r="A768" s="39" t="s">
        <v>636</v>
      </c>
      <c r="B768" s="7" t="s">
        <v>780</v>
      </c>
      <c r="C768" s="8" t="s">
        <v>10</v>
      </c>
      <c r="D768" s="1"/>
      <c r="E768" s="1"/>
      <c r="F768" s="9"/>
      <c r="G768" s="9"/>
    </row>
    <row r="769">
      <c r="A769" s="39" t="s">
        <v>636</v>
      </c>
      <c r="B769" s="28" t="s">
        <v>781</v>
      </c>
      <c r="C769" s="8" t="s">
        <v>10</v>
      </c>
      <c r="D769" s="1"/>
      <c r="E769" s="1"/>
      <c r="F769" s="9"/>
      <c r="G769" s="9"/>
    </row>
    <row r="770">
      <c r="A770" s="39" t="s">
        <v>636</v>
      </c>
      <c r="B770" s="28" t="s">
        <v>782</v>
      </c>
      <c r="C770" s="1"/>
      <c r="D770" s="8" t="s">
        <v>10</v>
      </c>
      <c r="E770" s="1"/>
      <c r="F770" s="9"/>
      <c r="G770" s="9"/>
    </row>
    <row r="771">
      <c r="A771" s="39" t="s">
        <v>636</v>
      </c>
      <c r="B771" s="28" t="s">
        <v>783</v>
      </c>
      <c r="C771" s="8" t="s">
        <v>10</v>
      </c>
      <c r="D771" s="1"/>
      <c r="E771" s="1"/>
      <c r="F771" s="9"/>
      <c r="G771" s="9"/>
    </row>
    <row r="772">
      <c r="A772" s="39" t="s">
        <v>636</v>
      </c>
      <c r="B772" s="28" t="s">
        <v>784</v>
      </c>
      <c r="C772" s="1"/>
      <c r="D772" s="8" t="s">
        <v>10</v>
      </c>
      <c r="E772" s="1"/>
      <c r="F772" s="9"/>
      <c r="G772" s="9"/>
    </row>
    <row r="773">
      <c r="A773" s="39" t="s">
        <v>636</v>
      </c>
      <c r="B773" s="28" t="s">
        <v>785</v>
      </c>
      <c r="C773" s="1"/>
      <c r="D773" s="8" t="s">
        <v>10</v>
      </c>
      <c r="E773" s="1"/>
      <c r="F773" s="9"/>
      <c r="G773" s="9"/>
    </row>
    <row r="774">
      <c r="A774" s="39" t="s">
        <v>636</v>
      </c>
      <c r="B774" s="28" t="s">
        <v>786</v>
      </c>
      <c r="C774" s="8" t="s">
        <v>10</v>
      </c>
      <c r="D774" s="8"/>
      <c r="E774" s="1"/>
      <c r="F774" s="9"/>
      <c r="G774" s="9"/>
    </row>
    <row r="775">
      <c r="A775" s="39" t="s">
        <v>636</v>
      </c>
      <c r="B775" s="28" t="s">
        <v>787</v>
      </c>
      <c r="C775" s="8" t="s">
        <v>10</v>
      </c>
      <c r="D775" s="8"/>
      <c r="E775" s="1"/>
      <c r="F775" s="9"/>
      <c r="G775" s="9"/>
    </row>
    <row r="776">
      <c r="A776" s="39" t="s">
        <v>636</v>
      </c>
      <c r="B776" s="28" t="s">
        <v>788</v>
      </c>
      <c r="C776" s="8"/>
      <c r="D776" s="8" t="s">
        <v>10</v>
      </c>
      <c r="E776" s="1"/>
      <c r="F776" s="9"/>
      <c r="G776" s="9"/>
    </row>
    <row r="777">
      <c r="A777" s="39" t="s">
        <v>636</v>
      </c>
      <c r="B777" s="28" t="s">
        <v>789</v>
      </c>
      <c r="C777" s="8" t="s">
        <v>10</v>
      </c>
      <c r="D777" s="1"/>
      <c r="E777" s="1"/>
      <c r="F777" s="9"/>
      <c r="G777" s="9"/>
    </row>
    <row r="778">
      <c r="A778" s="39" t="s">
        <v>636</v>
      </c>
      <c r="B778" s="28" t="s">
        <v>790</v>
      </c>
      <c r="C778" s="1"/>
      <c r="D778" s="8" t="s">
        <v>10</v>
      </c>
      <c r="E778" s="1"/>
      <c r="F778" s="9"/>
      <c r="G778" s="9"/>
    </row>
    <row r="779">
      <c r="A779" s="39" t="s">
        <v>636</v>
      </c>
      <c r="B779" s="28" t="s">
        <v>791</v>
      </c>
      <c r="C779" s="8" t="s">
        <v>10</v>
      </c>
      <c r="D779" s="1"/>
      <c r="E779" s="1"/>
      <c r="F779" s="9"/>
      <c r="G779" s="9"/>
    </row>
    <row r="780">
      <c r="A780" s="39" t="s">
        <v>636</v>
      </c>
      <c r="B780" s="28" t="s">
        <v>792</v>
      </c>
      <c r="C780" s="1"/>
      <c r="D780" s="8" t="s">
        <v>10</v>
      </c>
      <c r="E780" s="1"/>
      <c r="F780" s="9"/>
      <c r="G780" s="9"/>
    </row>
    <row r="781">
      <c r="A781" s="39" t="s">
        <v>636</v>
      </c>
      <c r="B781" s="28" t="s">
        <v>793</v>
      </c>
      <c r="C781" s="1"/>
      <c r="D781" s="8" t="s">
        <v>10</v>
      </c>
      <c r="E781" s="1"/>
      <c r="F781" s="9"/>
      <c r="G781" s="9"/>
    </row>
    <row r="782">
      <c r="A782" s="39" t="s">
        <v>636</v>
      </c>
      <c r="B782" s="28" t="s">
        <v>794</v>
      </c>
      <c r="C782" s="8" t="s">
        <v>10</v>
      </c>
      <c r="D782" s="1"/>
      <c r="E782" s="1"/>
      <c r="F782" s="9"/>
      <c r="G782" s="9"/>
    </row>
    <row r="783">
      <c r="A783" s="39" t="s">
        <v>636</v>
      </c>
      <c r="B783" s="28" t="s">
        <v>795</v>
      </c>
      <c r="C783" s="1"/>
      <c r="D783" s="8" t="s">
        <v>10</v>
      </c>
      <c r="E783" s="1"/>
      <c r="F783" s="9"/>
      <c r="G783" s="9"/>
    </row>
    <row r="784">
      <c r="A784" s="39" t="s">
        <v>636</v>
      </c>
      <c r="B784" s="28" t="s">
        <v>796</v>
      </c>
      <c r="C784" s="8" t="s">
        <v>10</v>
      </c>
      <c r="D784" s="1"/>
      <c r="E784" s="1"/>
      <c r="F784" s="9"/>
      <c r="G784" s="9"/>
    </row>
    <row r="785">
      <c r="A785" s="39" t="s">
        <v>636</v>
      </c>
      <c r="B785" s="28" t="s">
        <v>797</v>
      </c>
      <c r="C785" s="1"/>
      <c r="D785" s="8" t="s">
        <v>10</v>
      </c>
      <c r="E785" s="1"/>
      <c r="F785" s="9"/>
      <c r="G785" s="9"/>
    </row>
    <row r="786">
      <c r="A786" s="39" t="s">
        <v>636</v>
      </c>
      <c r="B786" s="28" t="s">
        <v>798</v>
      </c>
      <c r="C786" s="8" t="s">
        <v>10</v>
      </c>
      <c r="D786" s="1"/>
      <c r="E786" s="1"/>
      <c r="F786" s="9"/>
      <c r="G786" s="9"/>
    </row>
    <row r="787">
      <c r="A787" s="39" t="s">
        <v>636</v>
      </c>
      <c r="B787" s="28" t="s">
        <v>799</v>
      </c>
      <c r="C787" s="1"/>
      <c r="D787" s="8" t="s">
        <v>10</v>
      </c>
      <c r="E787" s="1"/>
      <c r="F787" s="9"/>
      <c r="G787" s="9"/>
    </row>
    <row r="788">
      <c r="A788" s="39" t="s">
        <v>636</v>
      </c>
      <c r="B788" s="28" t="s">
        <v>800</v>
      </c>
      <c r="C788" s="1"/>
      <c r="D788" s="8" t="s">
        <v>10</v>
      </c>
      <c r="E788" s="1"/>
      <c r="F788" s="9"/>
      <c r="G788" s="9"/>
    </row>
    <row r="789">
      <c r="A789" s="39" t="s">
        <v>636</v>
      </c>
      <c r="B789" s="40" t="s">
        <v>801</v>
      </c>
      <c r="C789" s="23"/>
      <c r="D789" s="23" t="s">
        <v>10</v>
      </c>
      <c r="E789" s="19"/>
      <c r="F789" s="21"/>
      <c r="G789" s="21"/>
      <c r="H789" s="21"/>
      <c r="I789" s="21"/>
      <c r="J789" s="21"/>
      <c r="K789" s="21"/>
      <c r="L789" s="21"/>
      <c r="M789" s="21"/>
      <c r="N789" s="21"/>
      <c r="O789" s="21"/>
      <c r="P789" s="21"/>
      <c r="Q789" s="21"/>
      <c r="R789" s="21"/>
      <c r="S789" s="21"/>
      <c r="T789" s="21"/>
      <c r="U789" s="21"/>
      <c r="V789" s="21"/>
      <c r="W789" s="21"/>
    </row>
    <row r="790">
      <c r="A790" s="39" t="s">
        <v>636</v>
      </c>
      <c r="B790" s="28" t="s">
        <v>802</v>
      </c>
      <c r="C790" s="8" t="s">
        <v>10</v>
      </c>
      <c r="D790" s="1"/>
      <c r="E790" s="1"/>
      <c r="F790" s="9"/>
      <c r="G790" s="9"/>
    </row>
    <row r="791">
      <c r="A791" s="39" t="s">
        <v>636</v>
      </c>
      <c r="B791" s="28" t="s">
        <v>803</v>
      </c>
      <c r="C791" s="8" t="s">
        <v>10</v>
      </c>
      <c r="D791" s="1"/>
      <c r="E791" s="1"/>
      <c r="F791" s="9"/>
      <c r="G791" s="9"/>
    </row>
    <row r="792">
      <c r="A792" s="39" t="s">
        <v>636</v>
      </c>
      <c r="B792" s="28" t="s">
        <v>804</v>
      </c>
      <c r="C792" s="8" t="s">
        <v>10</v>
      </c>
      <c r="D792" s="1"/>
      <c r="E792" s="1"/>
      <c r="F792" s="9"/>
      <c r="G792" s="9"/>
    </row>
    <row r="793">
      <c r="A793" s="39" t="s">
        <v>636</v>
      </c>
      <c r="B793" s="28" t="s">
        <v>805</v>
      </c>
      <c r="C793" s="1"/>
      <c r="D793" s="8" t="s">
        <v>10</v>
      </c>
      <c r="E793" s="1"/>
      <c r="F793" s="9"/>
      <c r="G793" s="9"/>
    </row>
    <row r="794">
      <c r="A794" s="39" t="s">
        <v>636</v>
      </c>
      <c r="B794" s="28" t="s">
        <v>806</v>
      </c>
      <c r="C794" s="1"/>
      <c r="D794" s="8" t="s">
        <v>10</v>
      </c>
      <c r="E794" s="1"/>
      <c r="F794" s="9"/>
      <c r="G794" s="9"/>
    </row>
    <row r="795">
      <c r="A795" s="39" t="s">
        <v>636</v>
      </c>
      <c r="B795" s="28" t="s">
        <v>807</v>
      </c>
      <c r="C795" s="1"/>
      <c r="D795" s="8" t="s">
        <v>10</v>
      </c>
      <c r="E795" s="1"/>
      <c r="F795" s="9"/>
      <c r="G795" s="9"/>
    </row>
    <row r="796">
      <c r="A796" s="39" t="s">
        <v>636</v>
      </c>
      <c r="B796" s="28" t="s">
        <v>808</v>
      </c>
      <c r="C796" s="8" t="s">
        <v>10</v>
      </c>
      <c r="D796" s="1"/>
      <c r="E796" s="1"/>
      <c r="F796" s="9"/>
      <c r="G796" s="9"/>
    </row>
    <row r="797">
      <c r="A797" s="39" t="s">
        <v>636</v>
      </c>
      <c r="B797" s="28" t="s">
        <v>809</v>
      </c>
      <c r="C797" s="8" t="s">
        <v>10</v>
      </c>
      <c r="D797" s="1"/>
      <c r="E797" s="1"/>
      <c r="F797" s="9"/>
      <c r="G797" s="9"/>
    </row>
    <row r="798">
      <c r="A798" s="39" t="s">
        <v>636</v>
      </c>
      <c r="B798" s="28" t="s">
        <v>810</v>
      </c>
      <c r="C798" s="8" t="s">
        <v>10</v>
      </c>
      <c r="D798" s="1"/>
      <c r="E798" s="1"/>
      <c r="F798" s="9"/>
      <c r="G798" s="9"/>
    </row>
    <row r="799">
      <c r="A799" s="39" t="s">
        <v>636</v>
      </c>
      <c r="B799" s="28" t="s">
        <v>811</v>
      </c>
      <c r="C799" s="8" t="s">
        <v>10</v>
      </c>
      <c r="D799" s="1"/>
      <c r="E799" s="1"/>
      <c r="F799" s="9"/>
      <c r="G799" s="9"/>
    </row>
    <row r="800">
      <c r="A800" s="39" t="s">
        <v>636</v>
      </c>
      <c r="B800" s="28" t="s">
        <v>812</v>
      </c>
      <c r="C800" s="8" t="s">
        <v>10</v>
      </c>
      <c r="D800" s="8"/>
      <c r="E800" s="1"/>
      <c r="F800" s="9"/>
      <c r="G800" s="9"/>
    </row>
    <row r="801">
      <c r="A801" s="39" t="s">
        <v>636</v>
      </c>
      <c r="B801" s="28" t="s">
        <v>813</v>
      </c>
      <c r="C801" s="8" t="s">
        <v>10</v>
      </c>
      <c r="D801" s="1"/>
      <c r="E801" s="1"/>
      <c r="F801" s="9"/>
      <c r="G801" s="9"/>
    </row>
    <row r="802">
      <c r="A802" s="39" t="s">
        <v>636</v>
      </c>
      <c r="B802" s="28" t="s">
        <v>814</v>
      </c>
      <c r="C802" s="1"/>
      <c r="D802" s="8" t="s">
        <v>10</v>
      </c>
      <c r="E802" s="1"/>
      <c r="F802" s="9"/>
      <c r="G802" s="9"/>
    </row>
    <row r="803">
      <c r="A803" s="39" t="s">
        <v>636</v>
      </c>
      <c r="B803" s="28" t="s">
        <v>815</v>
      </c>
      <c r="C803" s="1"/>
      <c r="D803" s="8" t="s">
        <v>10</v>
      </c>
      <c r="E803" s="1"/>
      <c r="F803" s="9"/>
      <c r="G803" s="9"/>
    </row>
    <row r="804">
      <c r="A804" s="39" t="s">
        <v>636</v>
      </c>
      <c r="B804" s="40" t="s">
        <v>816</v>
      </c>
      <c r="C804" s="23" t="s">
        <v>10</v>
      </c>
      <c r="D804" s="19"/>
      <c r="E804" s="19"/>
      <c r="F804" s="21"/>
      <c r="G804" s="21"/>
      <c r="H804" s="21"/>
      <c r="I804" s="21"/>
      <c r="J804" s="21"/>
      <c r="K804" s="21"/>
      <c r="L804" s="21"/>
      <c r="M804" s="21"/>
      <c r="N804" s="21"/>
      <c r="O804" s="21"/>
      <c r="P804" s="21"/>
      <c r="Q804" s="21"/>
      <c r="R804" s="21"/>
      <c r="S804" s="21"/>
      <c r="T804" s="21"/>
      <c r="U804" s="21"/>
      <c r="V804" s="21"/>
      <c r="W804" s="21"/>
    </row>
    <row r="805">
      <c r="A805" s="39" t="s">
        <v>636</v>
      </c>
      <c r="B805" s="28" t="s">
        <v>817</v>
      </c>
      <c r="C805" s="8" t="s">
        <v>10</v>
      </c>
      <c r="D805" s="1"/>
      <c r="E805" s="1"/>
      <c r="F805" s="9"/>
      <c r="G805" s="9"/>
    </row>
    <row r="806">
      <c r="A806" s="39" t="s">
        <v>636</v>
      </c>
      <c r="B806" s="28" t="s">
        <v>818</v>
      </c>
      <c r="C806" s="1"/>
      <c r="D806" s="8" t="s">
        <v>10</v>
      </c>
      <c r="E806" s="1"/>
      <c r="F806" s="9"/>
      <c r="G806" s="9"/>
    </row>
    <row r="807">
      <c r="A807" s="39" t="s">
        <v>636</v>
      </c>
      <c r="B807" s="28" t="s">
        <v>819</v>
      </c>
      <c r="C807" s="8" t="s">
        <v>10</v>
      </c>
      <c r="D807" s="1"/>
      <c r="E807" s="1"/>
      <c r="F807" s="9"/>
      <c r="G807" s="9"/>
    </row>
    <row r="808">
      <c r="A808" s="39" t="s">
        <v>636</v>
      </c>
      <c r="B808" s="28" t="s">
        <v>820</v>
      </c>
      <c r="C808" s="8"/>
      <c r="D808" s="8" t="s">
        <v>10</v>
      </c>
      <c r="E808" s="1"/>
      <c r="F808" s="9"/>
      <c r="G808" s="9"/>
    </row>
    <row r="809">
      <c r="A809" s="39" t="s">
        <v>636</v>
      </c>
      <c r="B809" s="28" t="s">
        <v>821</v>
      </c>
      <c r="C809" s="8" t="s">
        <v>10</v>
      </c>
      <c r="D809" s="1"/>
      <c r="E809" s="1"/>
      <c r="F809" s="9"/>
      <c r="G809" s="9"/>
    </row>
    <row r="810">
      <c r="A810" s="39" t="s">
        <v>636</v>
      </c>
      <c r="B810" s="28" t="s">
        <v>822</v>
      </c>
      <c r="C810" s="8" t="s">
        <v>10</v>
      </c>
      <c r="D810" s="1"/>
      <c r="E810" s="1"/>
      <c r="F810" s="9"/>
      <c r="G810" s="9"/>
    </row>
    <row r="811">
      <c r="A811" s="39" t="s">
        <v>636</v>
      </c>
      <c r="B811" s="28" t="s">
        <v>823</v>
      </c>
      <c r="C811" s="8" t="s">
        <v>10</v>
      </c>
      <c r="D811" s="1"/>
      <c r="E811" s="1"/>
      <c r="F811" s="9"/>
      <c r="G811" s="9"/>
    </row>
    <row r="812">
      <c r="A812" s="39" t="s">
        <v>636</v>
      </c>
      <c r="B812" s="28" t="s">
        <v>824</v>
      </c>
      <c r="C812" s="8" t="s">
        <v>10</v>
      </c>
      <c r="D812" s="1"/>
      <c r="E812" s="1"/>
      <c r="F812" s="9"/>
      <c r="G812" s="9"/>
    </row>
    <row r="813">
      <c r="A813" s="39" t="s">
        <v>636</v>
      </c>
      <c r="B813" s="28" t="s">
        <v>825</v>
      </c>
      <c r="C813" s="1"/>
      <c r="D813" s="8" t="s">
        <v>10</v>
      </c>
      <c r="E813" s="1"/>
      <c r="F813" s="9"/>
      <c r="G813" s="9"/>
    </row>
    <row r="814">
      <c r="A814" s="39" t="s">
        <v>636</v>
      </c>
      <c r="B814" s="28" t="s">
        <v>826</v>
      </c>
      <c r="C814" s="1"/>
      <c r="D814" s="8" t="s">
        <v>10</v>
      </c>
      <c r="E814" s="1"/>
      <c r="F814" s="9"/>
      <c r="G814" s="9"/>
    </row>
    <row r="815">
      <c r="A815" s="39" t="s">
        <v>636</v>
      </c>
      <c r="B815" s="28" t="s">
        <v>827</v>
      </c>
      <c r="C815" s="1"/>
      <c r="D815" s="8" t="s">
        <v>10</v>
      </c>
      <c r="E815" s="1"/>
      <c r="F815" s="9"/>
      <c r="G815" s="9"/>
    </row>
    <row r="816">
      <c r="A816" s="39" t="s">
        <v>636</v>
      </c>
      <c r="B816" s="28" t="s">
        <v>828</v>
      </c>
      <c r="C816" s="1"/>
      <c r="D816" s="8" t="s">
        <v>10</v>
      </c>
      <c r="E816" s="1"/>
      <c r="F816" s="9"/>
      <c r="G816" s="9"/>
    </row>
    <row r="817">
      <c r="A817" s="39" t="s">
        <v>636</v>
      </c>
      <c r="B817" s="28" t="s">
        <v>829</v>
      </c>
      <c r="C817" s="8" t="s">
        <v>10</v>
      </c>
      <c r="D817" s="1"/>
      <c r="E817" s="1"/>
      <c r="F817" s="9"/>
      <c r="G817" s="9"/>
    </row>
    <row r="818">
      <c r="A818" s="39" t="s">
        <v>636</v>
      </c>
      <c r="B818" s="28" t="s">
        <v>830</v>
      </c>
      <c r="C818" s="1"/>
      <c r="D818" s="8" t="s">
        <v>10</v>
      </c>
      <c r="E818" s="1"/>
      <c r="F818" s="9"/>
      <c r="G818" s="9"/>
    </row>
    <row r="819">
      <c r="A819" s="39" t="s">
        <v>636</v>
      </c>
      <c r="B819" s="28" t="s">
        <v>831</v>
      </c>
      <c r="C819" s="8"/>
      <c r="D819" s="8" t="s">
        <v>10</v>
      </c>
      <c r="E819" s="1"/>
      <c r="F819" s="9"/>
      <c r="G819" s="9"/>
    </row>
    <row r="820">
      <c r="A820" s="39" t="s">
        <v>636</v>
      </c>
      <c r="B820" s="28" t="s">
        <v>832</v>
      </c>
      <c r="C820" s="8" t="s">
        <v>10</v>
      </c>
      <c r="D820" s="1"/>
      <c r="E820" s="1"/>
      <c r="F820" s="9"/>
      <c r="G820" s="9"/>
    </row>
    <row r="821">
      <c r="A821" s="39" t="s">
        <v>636</v>
      </c>
      <c r="B821" s="28" t="s">
        <v>833</v>
      </c>
      <c r="C821" s="8" t="s">
        <v>10</v>
      </c>
      <c r="D821" s="1"/>
      <c r="E821" s="1"/>
      <c r="F821" s="9"/>
      <c r="G821" s="9"/>
    </row>
    <row r="822">
      <c r="A822" s="39" t="s">
        <v>636</v>
      </c>
      <c r="B822" s="28" t="s">
        <v>834</v>
      </c>
      <c r="C822" s="1"/>
      <c r="D822" s="8" t="s">
        <v>10</v>
      </c>
      <c r="E822" s="1"/>
      <c r="F822" s="9"/>
      <c r="G822" s="9"/>
    </row>
    <row r="823">
      <c r="A823" s="39" t="s">
        <v>636</v>
      </c>
      <c r="B823" s="28" t="s">
        <v>835</v>
      </c>
      <c r="C823" s="8" t="s">
        <v>10</v>
      </c>
      <c r="D823" s="1"/>
      <c r="E823" s="1"/>
      <c r="F823" s="9"/>
      <c r="G823" s="9"/>
    </row>
    <row r="824">
      <c r="A824" s="39" t="s">
        <v>636</v>
      </c>
      <c r="B824" s="28" t="s">
        <v>836</v>
      </c>
      <c r="C824" s="1"/>
      <c r="D824" s="8" t="s">
        <v>10</v>
      </c>
      <c r="E824" s="1"/>
      <c r="F824" s="9"/>
      <c r="G824" s="9"/>
    </row>
    <row r="825">
      <c r="A825" s="39" t="s">
        <v>636</v>
      </c>
      <c r="B825" s="28" t="s">
        <v>837</v>
      </c>
      <c r="C825" s="8" t="s">
        <v>10</v>
      </c>
      <c r="D825" s="1"/>
      <c r="E825" s="1"/>
      <c r="F825" s="9"/>
      <c r="G825" s="9"/>
    </row>
    <row r="826">
      <c r="A826" s="39" t="s">
        <v>636</v>
      </c>
      <c r="B826" s="28" t="s">
        <v>838</v>
      </c>
      <c r="C826" s="1"/>
      <c r="D826" s="8" t="s">
        <v>10</v>
      </c>
      <c r="E826" s="1"/>
      <c r="F826" s="9"/>
      <c r="G826" s="9"/>
    </row>
    <row r="827">
      <c r="A827" s="39" t="s">
        <v>636</v>
      </c>
      <c r="B827" s="28" t="s">
        <v>839</v>
      </c>
      <c r="C827" s="1"/>
      <c r="D827" s="8" t="s">
        <v>10</v>
      </c>
      <c r="E827" s="1"/>
      <c r="F827" s="9"/>
      <c r="G827" s="9"/>
    </row>
    <row r="828">
      <c r="A828" s="39" t="s">
        <v>636</v>
      </c>
      <c r="B828" s="28" t="s">
        <v>840</v>
      </c>
      <c r="C828" s="8" t="s">
        <v>10</v>
      </c>
      <c r="D828" s="1"/>
      <c r="E828" s="1"/>
      <c r="F828" s="9"/>
      <c r="G828" s="9"/>
    </row>
    <row r="829">
      <c r="A829" s="39" t="s">
        <v>636</v>
      </c>
      <c r="B829" s="28" t="s">
        <v>841</v>
      </c>
      <c r="C829" s="1"/>
      <c r="D829" s="8" t="s">
        <v>10</v>
      </c>
      <c r="E829" s="1"/>
      <c r="F829" s="9"/>
      <c r="G829" s="9"/>
    </row>
    <row r="830">
      <c r="A830" s="39" t="s">
        <v>636</v>
      </c>
      <c r="B830" s="28" t="s">
        <v>842</v>
      </c>
      <c r="C830" s="1"/>
      <c r="D830" s="8" t="s">
        <v>10</v>
      </c>
      <c r="E830" s="1"/>
      <c r="F830" s="9"/>
      <c r="G830" s="9"/>
    </row>
    <row r="831">
      <c r="A831" s="39" t="s">
        <v>636</v>
      </c>
      <c r="B831" s="28" t="s">
        <v>843</v>
      </c>
      <c r="C831" s="8" t="s">
        <v>10</v>
      </c>
      <c r="D831" s="1"/>
      <c r="E831" s="1"/>
      <c r="F831" s="9"/>
      <c r="G831" s="9"/>
    </row>
    <row r="832">
      <c r="A832" s="39" t="s">
        <v>636</v>
      </c>
      <c r="B832" s="28" t="s">
        <v>844</v>
      </c>
      <c r="C832" s="8" t="s">
        <v>10</v>
      </c>
      <c r="D832" s="1"/>
      <c r="E832" s="1"/>
      <c r="F832" s="9"/>
      <c r="G832" s="9"/>
    </row>
    <row r="833">
      <c r="A833" s="39" t="s">
        <v>636</v>
      </c>
      <c r="B833" s="28" t="s">
        <v>845</v>
      </c>
      <c r="C833" s="8" t="s">
        <v>10</v>
      </c>
      <c r="D833" s="1"/>
      <c r="E833" s="1"/>
      <c r="F833" s="9"/>
      <c r="G833" s="9"/>
    </row>
    <row r="834">
      <c r="A834" s="39" t="s">
        <v>636</v>
      </c>
      <c r="B834" s="28" t="s">
        <v>846</v>
      </c>
      <c r="C834" s="8" t="s">
        <v>10</v>
      </c>
      <c r="D834" s="1"/>
      <c r="E834" s="1"/>
      <c r="F834" s="9"/>
      <c r="G834" s="9"/>
    </row>
    <row r="835">
      <c r="A835" s="39" t="s">
        <v>636</v>
      </c>
      <c r="B835" s="28" t="s">
        <v>847</v>
      </c>
      <c r="C835" s="1"/>
      <c r="D835" s="8"/>
      <c r="E835" s="1"/>
      <c r="F835" s="5" t="s">
        <v>10</v>
      </c>
      <c r="G835" s="9"/>
    </row>
    <row r="836">
      <c r="A836" s="39" t="s">
        <v>636</v>
      </c>
      <c r="B836" s="28" t="s">
        <v>848</v>
      </c>
      <c r="C836" s="1"/>
      <c r="D836" s="8" t="s">
        <v>10</v>
      </c>
      <c r="E836" s="1"/>
      <c r="F836" s="9"/>
      <c r="G836" s="9"/>
    </row>
    <row r="837">
      <c r="A837" s="39" t="s">
        <v>636</v>
      </c>
      <c r="B837" s="28" t="s">
        <v>849</v>
      </c>
      <c r="C837" s="1"/>
      <c r="D837" s="8" t="s">
        <v>10</v>
      </c>
      <c r="E837" s="1"/>
      <c r="F837" s="9"/>
      <c r="G837" s="9"/>
    </row>
    <row r="838">
      <c r="A838" s="39" t="s">
        <v>636</v>
      </c>
      <c r="B838" s="28" t="s">
        <v>850</v>
      </c>
      <c r="C838" s="1"/>
      <c r="D838" s="8" t="s">
        <v>10</v>
      </c>
      <c r="E838" s="1"/>
      <c r="F838" s="9"/>
      <c r="G838" s="9"/>
    </row>
    <row r="839">
      <c r="A839" s="39" t="s">
        <v>636</v>
      </c>
      <c r="B839" s="28" t="s">
        <v>851</v>
      </c>
      <c r="C839" s="8" t="s">
        <v>10</v>
      </c>
      <c r="D839" s="1"/>
      <c r="E839" s="1"/>
      <c r="F839" s="9"/>
      <c r="G839" s="9"/>
    </row>
    <row r="840">
      <c r="A840" s="39" t="s">
        <v>636</v>
      </c>
      <c r="B840" s="28" t="s">
        <v>852</v>
      </c>
      <c r="C840" s="8" t="s">
        <v>10</v>
      </c>
      <c r="D840" s="1"/>
      <c r="E840" s="1"/>
      <c r="F840" s="9"/>
      <c r="G840" s="9"/>
    </row>
    <row r="841">
      <c r="A841" s="39" t="s">
        <v>636</v>
      </c>
      <c r="B841" s="28" t="s">
        <v>853</v>
      </c>
      <c r="C841" s="8" t="s">
        <v>10</v>
      </c>
      <c r="D841" s="1"/>
      <c r="E841" s="1"/>
      <c r="F841" s="9"/>
      <c r="G841" s="9"/>
    </row>
    <row r="842">
      <c r="A842" s="39" t="s">
        <v>636</v>
      </c>
      <c r="B842" s="28" t="s">
        <v>854</v>
      </c>
      <c r="C842" s="8" t="s">
        <v>10</v>
      </c>
      <c r="D842" s="1"/>
      <c r="E842" s="1"/>
      <c r="F842" s="9"/>
      <c r="G842" s="9"/>
    </row>
    <row r="843">
      <c r="A843" s="39" t="s">
        <v>636</v>
      </c>
      <c r="B843" s="28" t="s">
        <v>855</v>
      </c>
      <c r="C843" s="8" t="s">
        <v>10</v>
      </c>
      <c r="D843" s="1"/>
      <c r="E843" s="1"/>
      <c r="F843" s="9"/>
      <c r="G843" s="9"/>
    </row>
    <row r="844">
      <c r="A844" s="39" t="s">
        <v>636</v>
      </c>
      <c r="B844" s="28" t="s">
        <v>856</v>
      </c>
      <c r="C844" s="8" t="s">
        <v>10</v>
      </c>
      <c r="D844" s="1"/>
      <c r="E844" s="1"/>
      <c r="F844" s="9"/>
      <c r="G844" s="9"/>
    </row>
    <row r="845">
      <c r="A845" s="39" t="s">
        <v>636</v>
      </c>
      <c r="B845" s="28" t="s">
        <v>857</v>
      </c>
      <c r="C845" s="8" t="s">
        <v>10</v>
      </c>
      <c r="D845" s="1"/>
      <c r="E845" s="1"/>
      <c r="F845" s="9"/>
      <c r="G845" s="9"/>
    </row>
    <row r="846">
      <c r="A846" s="39" t="s">
        <v>636</v>
      </c>
      <c r="B846" s="28" t="s">
        <v>858</v>
      </c>
      <c r="C846" s="8" t="s">
        <v>10</v>
      </c>
      <c r="D846" s="1"/>
      <c r="E846" s="1"/>
      <c r="F846" s="9"/>
      <c r="G846" s="9"/>
    </row>
    <row r="847">
      <c r="A847" s="39" t="s">
        <v>636</v>
      </c>
      <c r="B847" s="28" t="s">
        <v>859</v>
      </c>
      <c r="C847" s="8" t="s">
        <v>10</v>
      </c>
      <c r="D847" s="1"/>
      <c r="E847" s="1"/>
      <c r="F847" s="9"/>
      <c r="G847" s="9"/>
    </row>
    <row r="848">
      <c r="A848" s="39" t="s">
        <v>636</v>
      </c>
      <c r="B848" s="28" t="s">
        <v>860</v>
      </c>
      <c r="C848" s="8" t="s">
        <v>10</v>
      </c>
      <c r="D848" s="1"/>
      <c r="E848" s="1"/>
      <c r="F848" s="9"/>
      <c r="G848" s="9"/>
    </row>
    <row r="849">
      <c r="A849" s="39" t="s">
        <v>636</v>
      </c>
      <c r="B849" s="28" t="s">
        <v>861</v>
      </c>
      <c r="C849" s="8"/>
      <c r="D849" s="8" t="s">
        <v>10</v>
      </c>
      <c r="E849" s="1"/>
      <c r="F849" s="9"/>
      <c r="G849" s="9"/>
    </row>
    <row r="850">
      <c r="A850" s="39" t="s">
        <v>636</v>
      </c>
      <c r="B850" s="28" t="s">
        <v>862</v>
      </c>
      <c r="C850" s="1"/>
      <c r="D850" s="8" t="s">
        <v>10</v>
      </c>
      <c r="E850" s="1"/>
      <c r="F850" s="9"/>
      <c r="G850" s="9"/>
    </row>
    <row r="851">
      <c r="A851" s="39" t="s">
        <v>636</v>
      </c>
      <c r="B851" s="28" t="s">
        <v>863</v>
      </c>
      <c r="C851" s="8" t="s">
        <v>10</v>
      </c>
      <c r="D851" s="1"/>
      <c r="E851" s="1"/>
      <c r="F851" s="9"/>
      <c r="G851" s="9"/>
    </row>
    <row r="852">
      <c r="A852" s="39" t="s">
        <v>636</v>
      </c>
      <c r="B852" s="28" t="s">
        <v>864</v>
      </c>
      <c r="C852" s="1"/>
      <c r="D852" s="8" t="s">
        <v>10</v>
      </c>
      <c r="E852" s="1"/>
      <c r="F852" s="9"/>
      <c r="G852" s="9"/>
    </row>
    <row r="853">
      <c r="A853" s="39" t="s">
        <v>636</v>
      </c>
      <c r="B853" s="28" t="s">
        <v>865</v>
      </c>
      <c r="C853" s="8" t="s">
        <v>10</v>
      </c>
      <c r="D853" s="1"/>
      <c r="E853" s="1"/>
      <c r="F853" s="9"/>
      <c r="G853" s="9"/>
    </row>
    <row r="854">
      <c r="A854" s="39" t="s">
        <v>636</v>
      </c>
      <c r="B854" s="28" t="s">
        <v>866</v>
      </c>
      <c r="C854" s="8" t="s">
        <v>10</v>
      </c>
      <c r="D854" s="1"/>
      <c r="E854" s="1"/>
      <c r="F854" s="9"/>
      <c r="G854" s="9"/>
    </row>
    <row r="855">
      <c r="A855" s="39" t="s">
        <v>636</v>
      </c>
      <c r="B855" s="28" t="s">
        <v>867</v>
      </c>
      <c r="C855" s="8" t="s">
        <v>10</v>
      </c>
      <c r="D855" s="1"/>
      <c r="E855" s="1"/>
      <c r="F855" s="9"/>
      <c r="G855" s="9"/>
    </row>
    <row r="856">
      <c r="A856" s="39" t="s">
        <v>636</v>
      </c>
      <c r="B856" s="28" t="s">
        <v>868</v>
      </c>
      <c r="C856" s="8" t="s">
        <v>10</v>
      </c>
      <c r="D856" s="1"/>
      <c r="E856" s="1"/>
      <c r="F856" s="9"/>
      <c r="G856" s="9"/>
    </row>
    <row r="857">
      <c r="A857" s="39" t="s">
        <v>636</v>
      </c>
      <c r="B857" s="28" t="s">
        <v>869</v>
      </c>
      <c r="C857" s="8" t="s">
        <v>10</v>
      </c>
      <c r="D857" s="1"/>
      <c r="E857" s="1"/>
      <c r="F857" s="9"/>
      <c r="G857" s="9"/>
    </row>
    <row r="858">
      <c r="A858" s="39" t="s">
        <v>636</v>
      </c>
      <c r="B858" s="28" t="s">
        <v>870</v>
      </c>
      <c r="C858" s="8" t="s">
        <v>10</v>
      </c>
      <c r="D858" s="1"/>
      <c r="E858" s="1"/>
      <c r="F858" s="9"/>
      <c r="G858" s="9"/>
    </row>
    <row r="859">
      <c r="A859" s="39" t="s">
        <v>636</v>
      </c>
      <c r="B859" s="28" t="s">
        <v>871</v>
      </c>
      <c r="C859" s="8"/>
      <c r="D859" s="8" t="s">
        <v>10</v>
      </c>
      <c r="E859" s="1"/>
      <c r="F859" s="9"/>
      <c r="G859" s="9"/>
    </row>
    <row r="860">
      <c r="A860" s="39" t="s">
        <v>636</v>
      </c>
      <c r="B860" s="28" t="s">
        <v>872</v>
      </c>
      <c r="C860" s="8" t="s">
        <v>10</v>
      </c>
      <c r="D860" s="1"/>
      <c r="E860" s="1"/>
      <c r="F860" s="9"/>
      <c r="G860" s="9"/>
    </row>
    <row r="861">
      <c r="A861" s="39" t="s">
        <v>636</v>
      </c>
      <c r="B861" s="28" t="s">
        <v>873</v>
      </c>
      <c r="C861" s="1"/>
      <c r="D861" s="8" t="s">
        <v>10</v>
      </c>
      <c r="E861" s="1"/>
      <c r="F861" s="9"/>
      <c r="G861" s="9"/>
    </row>
    <row r="862">
      <c r="A862" s="39" t="s">
        <v>636</v>
      </c>
      <c r="B862" s="28" t="s">
        <v>874</v>
      </c>
      <c r="C862" s="1"/>
      <c r="D862" s="8" t="s">
        <v>10</v>
      </c>
      <c r="E862" s="1"/>
      <c r="F862" s="9"/>
      <c r="G862" s="9"/>
    </row>
    <row r="863">
      <c r="A863" s="39" t="s">
        <v>636</v>
      </c>
      <c r="B863" s="28" t="s">
        <v>875</v>
      </c>
      <c r="C863" s="1"/>
      <c r="D863" s="8" t="s">
        <v>10</v>
      </c>
      <c r="E863" s="1"/>
      <c r="F863" s="9"/>
      <c r="G863" s="9"/>
    </row>
    <row r="864">
      <c r="A864" s="39" t="s">
        <v>636</v>
      </c>
      <c r="B864" s="28" t="s">
        <v>876</v>
      </c>
      <c r="C864" s="8" t="s">
        <v>10</v>
      </c>
      <c r="D864" s="1"/>
      <c r="E864" s="1"/>
      <c r="F864" s="9"/>
      <c r="G864" s="9"/>
    </row>
    <row r="865">
      <c r="A865" s="39" t="s">
        <v>636</v>
      </c>
      <c r="B865" s="28" t="s">
        <v>877</v>
      </c>
      <c r="C865" s="8" t="s">
        <v>10</v>
      </c>
      <c r="D865" s="1"/>
      <c r="E865" s="1"/>
      <c r="F865" s="9"/>
      <c r="G865" s="9"/>
    </row>
    <row r="866">
      <c r="A866" s="39" t="s">
        <v>636</v>
      </c>
      <c r="B866" s="28" t="s">
        <v>878</v>
      </c>
      <c r="C866" s="8" t="s">
        <v>10</v>
      </c>
      <c r="D866" s="1"/>
      <c r="E866" s="1"/>
      <c r="F866" s="9"/>
      <c r="G866" s="9"/>
    </row>
    <row r="867">
      <c r="A867" s="39" t="s">
        <v>636</v>
      </c>
      <c r="B867" s="43" t="s">
        <v>879</v>
      </c>
      <c r="C867" s="8" t="s">
        <v>10</v>
      </c>
      <c r="D867" s="1"/>
      <c r="E867" s="1"/>
      <c r="F867" s="9"/>
      <c r="G867" s="9"/>
    </row>
    <row r="868">
      <c r="A868" s="39" t="s">
        <v>636</v>
      </c>
      <c r="B868" s="28" t="s">
        <v>880</v>
      </c>
      <c r="C868" s="8"/>
      <c r="D868" s="8" t="s">
        <v>10</v>
      </c>
      <c r="E868" s="1"/>
      <c r="F868" s="9"/>
      <c r="G868" s="9"/>
    </row>
    <row r="869">
      <c r="A869" s="39" t="s">
        <v>636</v>
      </c>
      <c r="B869" s="28" t="s">
        <v>881</v>
      </c>
      <c r="C869" s="8"/>
      <c r="D869" s="8" t="s">
        <v>10</v>
      </c>
      <c r="E869" s="1"/>
      <c r="F869" s="9"/>
      <c r="G869" s="9"/>
    </row>
    <row r="870">
      <c r="A870" s="39" t="s">
        <v>636</v>
      </c>
      <c r="B870" s="28" t="s">
        <v>882</v>
      </c>
      <c r="C870" s="8"/>
      <c r="D870" s="8" t="s">
        <v>10</v>
      </c>
      <c r="E870" s="1"/>
      <c r="F870" s="9"/>
      <c r="G870" s="9"/>
    </row>
    <row r="871">
      <c r="A871" s="39" t="s">
        <v>636</v>
      </c>
      <c r="B871" s="28" t="s">
        <v>883</v>
      </c>
      <c r="C871" s="8" t="s">
        <v>10</v>
      </c>
      <c r="D871" s="1"/>
      <c r="E871" s="1"/>
      <c r="F871" s="9"/>
      <c r="G871" s="9"/>
    </row>
    <row r="872">
      <c r="A872" s="39" t="s">
        <v>636</v>
      </c>
      <c r="B872" s="28" t="s">
        <v>884</v>
      </c>
      <c r="C872" s="8" t="s">
        <v>10</v>
      </c>
      <c r="D872" s="1"/>
      <c r="E872" s="1"/>
      <c r="F872" s="9"/>
      <c r="G872" s="9"/>
    </row>
    <row r="873">
      <c r="A873" s="39" t="s">
        <v>636</v>
      </c>
      <c r="B873" s="28" t="s">
        <v>885</v>
      </c>
      <c r="C873" s="8" t="s">
        <v>10</v>
      </c>
      <c r="D873" s="1"/>
      <c r="E873" s="1"/>
      <c r="F873" s="9"/>
      <c r="G873" s="9"/>
    </row>
    <row r="874">
      <c r="A874" s="39" t="s">
        <v>636</v>
      </c>
      <c r="B874" s="28" t="s">
        <v>886</v>
      </c>
      <c r="C874" s="1"/>
      <c r="D874" s="8" t="s">
        <v>10</v>
      </c>
      <c r="E874" s="1"/>
      <c r="F874" s="9"/>
      <c r="G874" s="9"/>
    </row>
    <row r="875">
      <c r="A875" s="39" t="s">
        <v>636</v>
      </c>
      <c r="B875" s="28" t="s">
        <v>887</v>
      </c>
      <c r="C875" s="1"/>
      <c r="D875" s="8" t="s">
        <v>10</v>
      </c>
      <c r="E875" s="1"/>
      <c r="F875" s="9"/>
      <c r="G875" s="9"/>
    </row>
    <row r="876">
      <c r="A876" s="39" t="s">
        <v>636</v>
      </c>
      <c r="B876" s="28" t="s">
        <v>888</v>
      </c>
      <c r="C876" s="8" t="s">
        <v>10</v>
      </c>
      <c r="D876" s="1"/>
      <c r="E876" s="1"/>
      <c r="F876" s="9"/>
      <c r="G876" s="9"/>
    </row>
    <row r="877">
      <c r="A877" s="39" t="s">
        <v>636</v>
      </c>
      <c r="B877" s="28" t="s">
        <v>889</v>
      </c>
      <c r="C877" s="1"/>
      <c r="D877" s="8" t="s">
        <v>10</v>
      </c>
      <c r="E877" s="1"/>
      <c r="F877" s="9"/>
      <c r="G877" s="9"/>
    </row>
    <row r="878">
      <c r="A878" s="39" t="s">
        <v>636</v>
      </c>
      <c r="B878" s="28" t="s">
        <v>890</v>
      </c>
      <c r="C878" s="8" t="s">
        <v>10</v>
      </c>
      <c r="D878" s="1"/>
      <c r="E878" s="1"/>
      <c r="F878" s="9"/>
      <c r="G878" s="9"/>
    </row>
    <row r="879">
      <c r="A879" s="39" t="s">
        <v>636</v>
      </c>
      <c r="B879" s="28" t="s">
        <v>891</v>
      </c>
      <c r="C879" s="8" t="s">
        <v>10</v>
      </c>
      <c r="D879" s="1"/>
      <c r="E879" s="1"/>
      <c r="F879" s="9"/>
      <c r="G879" s="9"/>
    </row>
    <row r="880">
      <c r="A880" s="44" t="s">
        <v>636</v>
      </c>
      <c r="B880" s="45" t="s">
        <v>892</v>
      </c>
      <c r="C880" s="12"/>
      <c r="D880" s="46" t="s">
        <v>10</v>
      </c>
      <c r="E880" s="12"/>
      <c r="F880" s="13"/>
      <c r="G880" s="13"/>
      <c r="H880" s="13"/>
      <c r="I880" s="13"/>
      <c r="J880" s="13"/>
      <c r="K880" s="13"/>
      <c r="L880" s="13"/>
      <c r="M880" s="13"/>
      <c r="N880" s="13"/>
      <c r="O880" s="13"/>
      <c r="P880" s="13"/>
      <c r="Q880" s="13"/>
      <c r="R880" s="13"/>
      <c r="S880" s="13"/>
      <c r="T880" s="13"/>
      <c r="U880" s="13"/>
      <c r="V880" s="13"/>
      <c r="W880" s="13"/>
    </row>
    <row r="881">
      <c r="A881" s="39" t="s">
        <v>636</v>
      </c>
      <c r="B881" s="28" t="s">
        <v>893</v>
      </c>
      <c r="C881" s="8" t="s">
        <v>10</v>
      </c>
      <c r="D881" s="1"/>
      <c r="E881" s="1"/>
      <c r="F881" s="9"/>
      <c r="G881" s="9"/>
    </row>
    <row r="882">
      <c r="A882" s="39" t="s">
        <v>636</v>
      </c>
      <c r="B882" s="28" t="s">
        <v>894</v>
      </c>
      <c r="C882" s="8"/>
      <c r="D882" s="8" t="s">
        <v>10</v>
      </c>
      <c r="E882" s="1"/>
      <c r="F882" s="9"/>
      <c r="G882" s="9"/>
    </row>
    <row r="883">
      <c r="A883" s="39" t="s">
        <v>636</v>
      </c>
      <c r="B883" s="28" t="s">
        <v>895</v>
      </c>
      <c r="C883" s="8" t="s">
        <v>10</v>
      </c>
      <c r="D883" s="1"/>
      <c r="E883" s="1"/>
      <c r="F883" s="9"/>
      <c r="G883" s="9"/>
    </row>
    <row r="884">
      <c r="A884" s="39" t="s">
        <v>636</v>
      </c>
      <c r="B884" s="28" t="s">
        <v>896</v>
      </c>
      <c r="C884" s="8" t="s">
        <v>10</v>
      </c>
      <c r="D884" s="1"/>
      <c r="E884" s="1"/>
      <c r="F884" s="9"/>
      <c r="G884" s="9"/>
    </row>
    <row r="885">
      <c r="A885" s="39" t="s">
        <v>636</v>
      </c>
      <c r="B885" s="28" t="s">
        <v>897</v>
      </c>
      <c r="C885" s="8" t="s">
        <v>10</v>
      </c>
      <c r="D885" s="1"/>
      <c r="E885" s="1"/>
      <c r="F885" s="9"/>
      <c r="G885" s="9"/>
    </row>
    <row r="886">
      <c r="A886" s="39" t="s">
        <v>636</v>
      </c>
      <c r="B886" s="28" t="s">
        <v>898</v>
      </c>
      <c r="C886" s="8" t="s">
        <v>10</v>
      </c>
      <c r="D886" s="1"/>
      <c r="E886" s="1"/>
      <c r="F886" s="9"/>
      <c r="G886" s="9"/>
    </row>
    <row r="887">
      <c r="A887" s="39" t="s">
        <v>636</v>
      </c>
      <c r="B887" s="28" t="s">
        <v>899</v>
      </c>
      <c r="C887" s="8" t="s">
        <v>10</v>
      </c>
      <c r="D887" s="1"/>
      <c r="E887" s="1"/>
      <c r="F887" s="9"/>
      <c r="G887" s="9"/>
    </row>
    <row r="888">
      <c r="A888" s="39" t="s">
        <v>636</v>
      </c>
      <c r="B888" s="28" t="s">
        <v>900</v>
      </c>
      <c r="C888" s="1"/>
      <c r="D888" s="8" t="s">
        <v>10</v>
      </c>
      <c r="E888" s="1"/>
      <c r="F888" s="9"/>
      <c r="G888" s="9"/>
    </row>
    <row r="889">
      <c r="A889" s="44" t="s">
        <v>636</v>
      </c>
      <c r="B889" s="45" t="s">
        <v>901</v>
      </c>
      <c r="C889" s="12"/>
      <c r="D889" s="46" t="s">
        <v>10</v>
      </c>
      <c r="E889" s="12"/>
      <c r="F889" s="13"/>
      <c r="G889" s="13"/>
      <c r="H889" s="13"/>
      <c r="I889" s="13"/>
      <c r="J889" s="13"/>
      <c r="K889" s="13"/>
      <c r="L889" s="13"/>
      <c r="M889" s="13"/>
      <c r="N889" s="13"/>
      <c r="O889" s="13"/>
      <c r="P889" s="13"/>
      <c r="Q889" s="13"/>
      <c r="R889" s="13"/>
      <c r="S889" s="13"/>
      <c r="T889" s="13"/>
      <c r="U889" s="13"/>
      <c r="V889" s="13"/>
      <c r="W889" s="13"/>
    </row>
    <row r="890">
      <c r="A890" s="39" t="s">
        <v>636</v>
      </c>
      <c r="B890" s="28" t="s">
        <v>902</v>
      </c>
      <c r="C890" s="8" t="s">
        <v>10</v>
      </c>
      <c r="D890" s="1"/>
      <c r="E890" s="1"/>
      <c r="F890" s="9"/>
      <c r="G890" s="9"/>
    </row>
    <row r="891">
      <c r="A891" s="39" t="s">
        <v>636</v>
      </c>
      <c r="B891" s="28" t="s">
        <v>903</v>
      </c>
      <c r="C891" s="8" t="s">
        <v>10</v>
      </c>
      <c r="D891" s="1"/>
      <c r="E891" s="1"/>
      <c r="F891" s="9"/>
      <c r="G891" s="9"/>
    </row>
    <row r="892">
      <c r="A892" s="39" t="s">
        <v>636</v>
      </c>
      <c r="B892" s="28" t="s">
        <v>904</v>
      </c>
      <c r="C892" s="8" t="s">
        <v>10</v>
      </c>
      <c r="D892" s="1"/>
      <c r="E892" s="1"/>
      <c r="F892" s="9"/>
      <c r="G892" s="9"/>
    </row>
    <row r="893">
      <c r="A893" s="39" t="s">
        <v>636</v>
      </c>
      <c r="B893" s="28" t="s">
        <v>905</v>
      </c>
      <c r="C893" s="8" t="s">
        <v>10</v>
      </c>
      <c r="D893" s="1"/>
      <c r="E893" s="1"/>
      <c r="F893" s="9"/>
      <c r="G893" s="9"/>
    </row>
    <row r="894">
      <c r="A894" s="39" t="s">
        <v>636</v>
      </c>
      <c r="B894" s="28" t="s">
        <v>906</v>
      </c>
      <c r="C894" s="8" t="s">
        <v>10</v>
      </c>
      <c r="D894" s="1"/>
      <c r="E894" s="1"/>
      <c r="F894" s="9"/>
      <c r="G894" s="9"/>
    </row>
    <row r="895">
      <c r="A895" s="39" t="s">
        <v>636</v>
      </c>
      <c r="B895" s="28" t="s">
        <v>907</v>
      </c>
      <c r="C895" s="8" t="s">
        <v>10</v>
      </c>
      <c r="D895" s="1"/>
      <c r="E895" s="1"/>
      <c r="F895" s="9"/>
      <c r="G895" s="9"/>
    </row>
    <row r="896">
      <c r="A896" s="39" t="s">
        <v>636</v>
      </c>
      <c r="B896" s="28" t="s">
        <v>908</v>
      </c>
      <c r="C896" s="8" t="s">
        <v>10</v>
      </c>
      <c r="D896" s="1"/>
      <c r="E896" s="1"/>
      <c r="F896" s="9"/>
      <c r="G896" s="9"/>
    </row>
    <row r="897">
      <c r="A897" s="39" t="s">
        <v>636</v>
      </c>
      <c r="B897" s="28" t="s">
        <v>909</v>
      </c>
      <c r="C897" s="8" t="s">
        <v>10</v>
      </c>
      <c r="D897" s="1"/>
      <c r="E897" s="1"/>
      <c r="F897" s="9"/>
      <c r="G897" s="9"/>
    </row>
    <row r="898">
      <c r="A898" s="39" t="s">
        <v>636</v>
      </c>
      <c r="B898" s="28" t="s">
        <v>910</v>
      </c>
      <c r="C898" s="8" t="s">
        <v>10</v>
      </c>
      <c r="D898" s="1"/>
      <c r="E898" s="1"/>
      <c r="F898" s="9"/>
      <c r="G898" s="9"/>
    </row>
    <row r="899">
      <c r="A899" s="39" t="s">
        <v>636</v>
      </c>
      <c r="B899" s="28" t="s">
        <v>911</v>
      </c>
      <c r="C899" s="8"/>
      <c r="D899" s="8" t="s">
        <v>10</v>
      </c>
      <c r="E899" s="1"/>
      <c r="F899" s="9"/>
      <c r="G899" s="9"/>
    </row>
    <row r="900">
      <c r="A900" s="39" t="s">
        <v>636</v>
      </c>
      <c r="B900" s="28" t="s">
        <v>912</v>
      </c>
      <c r="C900" s="1"/>
      <c r="D900" s="8" t="s">
        <v>10</v>
      </c>
      <c r="E900" s="1"/>
      <c r="F900" s="9"/>
      <c r="G900" s="9"/>
    </row>
    <row r="901">
      <c r="A901" s="39" t="s">
        <v>636</v>
      </c>
      <c r="B901" s="28" t="s">
        <v>913</v>
      </c>
      <c r="C901" s="8" t="s">
        <v>10</v>
      </c>
      <c r="D901" s="1"/>
      <c r="E901" s="1"/>
      <c r="F901" s="9"/>
      <c r="G901" s="9"/>
    </row>
    <row r="902">
      <c r="A902" s="39" t="s">
        <v>636</v>
      </c>
      <c r="B902" s="28" t="s">
        <v>914</v>
      </c>
      <c r="C902" s="8" t="s">
        <v>10</v>
      </c>
      <c r="D902" s="8"/>
      <c r="E902" s="1"/>
      <c r="F902" s="9"/>
      <c r="G902" s="9"/>
    </row>
    <row r="903">
      <c r="A903" s="39" t="s">
        <v>636</v>
      </c>
      <c r="B903" s="28" t="s">
        <v>915</v>
      </c>
      <c r="C903" s="8" t="s">
        <v>10</v>
      </c>
      <c r="D903" s="1"/>
      <c r="E903" s="1"/>
      <c r="F903" s="9"/>
      <c r="G903" s="9"/>
    </row>
    <row r="904">
      <c r="A904" s="39" t="s">
        <v>636</v>
      </c>
      <c r="B904" s="28" t="s">
        <v>916</v>
      </c>
      <c r="C904" s="8" t="s">
        <v>10</v>
      </c>
      <c r="D904" s="1"/>
      <c r="E904" s="1"/>
      <c r="F904" s="9"/>
      <c r="G904" s="9"/>
    </row>
    <row r="905">
      <c r="A905" s="39" t="s">
        <v>636</v>
      </c>
      <c r="B905" s="28" t="s">
        <v>917</v>
      </c>
      <c r="C905" s="8" t="s">
        <v>10</v>
      </c>
      <c r="D905" s="1"/>
      <c r="E905" s="1"/>
      <c r="F905" s="9"/>
      <c r="G905" s="9"/>
    </row>
    <row r="906">
      <c r="A906" s="39" t="s">
        <v>636</v>
      </c>
      <c r="B906" s="28" t="s">
        <v>918</v>
      </c>
      <c r="C906" s="8" t="s">
        <v>10</v>
      </c>
      <c r="D906" s="1"/>
      <c r="E906" s="1"/>
      <c r="F906" s="9"/>
      <c r="G906" s="9"/>
    </row>
    <row r="907">
      <c r="A907" s="39" t="s">
        <v>636</v>
      </c>
      <c r="B907" s="28" t="s">
        <v>919</v>
      </c>
      <c r="C907" s="1"/>
      <c r="D907" s="8" t="s">
        <v>10</v>
      </c>
      <c r="E907" s="1"/>
      <c r="F907" s="9"/>
      <c r="G907" s="9"/>
    </row>
    <row r="908">
      <c r="A908" s="39" t="s">
        <v>636</v>
      </c>
      <c r="B908" s="28" t="s">
        <v>920</v>
      </c>
      <c r="C908" s="8" t="s">
        <v>10</v>
      </c>
      <c r="D908" s="8"/>
      <c r="E908" s="1"/>
      <c r="F908" s="5"/>
      <c r="G908" s="5" t="s">
        <v>10</v>
      </c>
    </row>
    <row r="909">
      <c r="A909" s="39" t="s">
        <v>636</v>
      </c>
      <c r="B909" s="40" t="s">
        <v>921</v>
      </c>
      <c r="C909" s="23" t="s">
        <v>10</v>
      </c>
      <c r="D909" s="19"/>
      <c r="E909" s="19"/>
      <c r="F909" s="21"/>
      <c r="G909" s="21"/>
      <c r="H909" s="21"/>
      <c r="I909" s="21"/>
      <c r="J909" s="21"/>
      <c r="K909" s="21"/>
      <c r="L909" s="21"/>
      <c r="M909" s="21"/>
      <c r="N909" s="21"/>
      <c r="O909" s="21"/>
      <c r="P909" s="21"/>
      <c r="Q909" s="21"/>
      <c r="R909" s="21"/>
      <c r="S909" s="21"/>
      <c r="T909" s="21"/>
      <c r="U909" s="21"/>
      <c r="V909" s="21"/>
      <c r="W909" s="21"/>
    </row>
    <row r="910">
      <c r="A910" s="39" t="s">
        <v>636</v>
      </c>
      <c r="B910" s="28" t="s">
        <v>922</v>
      </c>
      <c r="C910" s="8" t="s">
        <v>10</v>
      </c>
      <c r="D910" s="1"/>
      <c r="E910" s="1"/>
      <c r="F910" s="9"/>
      <c r="G910" s="9"/>
    </row>
    <row r="911">
      <c r="A911" s="39" t="s">
        <v>636</v>
      </c>
      <c r="B911" s="28" t="s">
        <v>923</v>
      </c>
      <c r="C911" s="1"/>
      <c r="D911" s="8" t="s">
        <v>10</v>
      </c>
      <c r="E911" s="1"/>
      <c r="F911" s="9"/>
      <c r="G911" s="9"/>
    </row>
    <row r="912">
      <c r="A912" s="39" t="s">
        <v>636</v>
      </c>
      <c r="B912" s="28" t="s">
        <v>924</v>
      </c>
      <c r="C912" s="8" t="s">
        <v>10</v>
      </c>
      <c r="D912" s="1"/>
      <c r="E912" s="1"/>
      <c r="F912" s="9"/>
      <c r="G912" s="9"/>
    </row>
    <row r="913">
      <c r="A913" s="39" t="s">
        <v>636</v>
      </c>
      <c r="B913" s="28" t="s">
        <v>925</v>
      </c>
      <c r="C913" s="8" t="s">
        <v>10</v>
      </c>
      <c r="D913" s="1"/>
      <c r="E913" s="1"/>
      <c r="F913" s="9"/>
      <c r="G913" s="9"/>
    </row>
    <row r="914">
      <c r="A914" s="39" t="s">
        <v>636</v>
      </c>
      <c r="B914" s="28" t="s">
        <v>926</v>
      </c>
      <c r="C914" s="1"/>
      <c r="D914" s="8" t="s">
        <v>10</v>
      </c>
      <c r="E914" s="1"/>
      <c r="F914" s="9"/>
      <c r="G914" s="9"/>
    </row>
    <row r="915">
      <c r="A915" s="39" t="s">
        <v>636</v>
      </c>
      <c r="B915" s="28" t="s">
        <v>927</v>
      </c>
      <c r="C915" s="8" t="s">
        <v>10</v>
      </c>
      <c r="D915" s="1"/>
      <c r="E915" s="1"/>
      <c r="F915" s="9"/>
      <c r="G915" s="9"/>
    </row>
    <row r="916">
      <c r="A916" s="39" t="s">
        <v>636</v>
      </c>
      <c r="B916" s="28" t="s">
        <v>928</v>
      </c>
      <c r="C916" s="1"/>
      <c r="D916" s="8" t="s">
        <v>10</v>
      </c>
      <c r="E916" s="1"/>
      <c r="F916" s="9"/>
      <c r="G916" s="9"/>
    </row>
    <row r="917">
      <c r="A917" s="39" t="s">
        <v>636</v>
      </c>
      <c r="B917" s="28" t="s">
        <v>929</v>
      </c>
      <c r="C917" s="8" t="s">
        <v>10</v>
      </c>
      <c r="D917" s="1"/>
      <c r="E917" s="1"/>
      <c r="F917" s="9"/>
      <c r="G917" s="9"/>
    </row>
    <row r="918">
      <c r="A918" s="39" t="s">
        <v>636</v>
      </c>
      <c r="B918" s="28" t="s">
        <v>930</v>
      </c>
      <c r="C918" s="8" t="s">
        <v>10</v>
      </c>
      <c r="D918" s="1"/>
      <c r="E918" s="1"/>
      <c r="F918" s="9"/>
      <c r="G918" s="9"/>
    </row>
    <row r="919">
      <c r="A919" s="39" t="s">
        <v>636</v>
      </c>
      <c r="B919" s="28" t="s">
        <v>931</v>
      </c>
      <c r="C919" s="8" t="s">
        <v>10</v>
      </c>
      <c r="D919" s="1"/>
      <c r="E919" s="1"/>
      <c r="F919" s="9"/>
      <c r="G919" s="9"/>
    </row>
    <row r="920">
      <c r="A920" s="39" t="s">
        <v>636</v>
      </c>
      <c r="B920" s="28" t="s">
        <v>932</v>
      </c>
      <c r="C920" s="8" t="s">
        <v>10</v>
      </c>
      <c r="D920" s="1"/>
      <c r="E920" s="1"/>
      <c r="F920" s="9"/>
      <c r="G920" s="9"/>
    </row>
    <row r="921">
      <c r="A921" s="39" t="s">
        <v>636</v>
      </c>
      <c r="B921" s="28" t="s">
        <v>933</v>
      </c>
      <c r="C921" s="8" t="s">
        <v>10</v>
      </c>
      <c r="D921" s="1"/>
      <c r="E921" s="1"/>
      <c r="F921" s="9"/>
      <c r="G921" s="9"/>
    </row>
    <row r="922">
      <c r="A922" s="39" t="s">
        <v>636</v>
      </c>
      <c r="B922" s="28" t="s">
        <v>934</v>
      </c>
      <c r="C922" s="8" t="s">
        <v>10</v>
      </c>
      <c r="D922" s="1"/>
      <c r="E922" s="1"/>
      <c r="F922" s="9"/>
      <c r="G922" s="9"/>
    </row>
    <row r="923">
      <c r="A923" s="39" t="s">
        <v>636</v>
      </c>
      <c r="B923" s="28" t="s">
        <v>935</v>
      </c>
      <c r="C923" s="8" t="s">
        <v>10</v>
      </c>
      <c r="D923" s="1"/>
      <c r="E923" s="1"/>
      <c r="F923" s="9"/>
      <c r="G923" s="9"/>
    </row>
    <row r="924">
      <c r="A924" s="39" t="s">
        <v>636</v>
      </c>
      <c r="B924" s="28" t="s">
        <v>936</v>
      </c>
      <c r="C924" s="8" t="s">
        <v>10</v>
      </c>
      <c r="D924" s="1"/>
      <c r="E924" s="1"/>
      <c r="F924" s="9"/>
      <c r="G924" s="9"/>
    </row>
    <row r="925">
      <c r="A925" s="39" t="s">
        <v>636</v>
      </c>
      <c r="B925" s="28" t="s">
        <v>937</v>
      </c>
      <c r="C925" s="8" t="s">
        <v>10</v>
      </c>
      <c r="D925" s="1"/>
      <c r="E925" s="1"/>
      <c r="F925" s="9"/>
      <c r="G925" s="9"/>
    </row>
    <row r="926">
      <c r="A926" s="39" t="s">
        <v>636</v>
      </c>
      <c r="B926" s="28" t="s">
        <v>938</v>
      </c>
      <c r="C926" s="8" t="s">
        <v>10</v>
      </c>
      <c r="D926" s="1"/>
      <c r="E926" s="1"/>
      <c r="F926" s="9"/>
      <c r="G926" s="9"/>
    </row>
    <row r="927">
      <c r="A927" s="39" t="s">
        <v>636</v>
      </c>
      <c r="B927" s="28" t="s">
        <v>939</v>
      </c>
      <c r="C927" s="8" t="s">
        <v>10</v>
      </c>
      <c r="D927" s="1"/>
      <c r="E927" s="1"/>
      <c r="F927" s="9"/>
      <c r="G927" s="9"/>
    </row>
    <row r="928">
      <c r="A928" s="39" t="s">
        <v>636</v>
      </c>
      <c r="B928" s="28" t="s">
        <v>940</v>
      </c>
      <c r="C928" s="8" t="s">
        <v>10</v>
      </c>
      <c r="D928" s="1"/>
      <c r="E928" s="1"/>
      <c r="F928" s="9"/>
      <c r="G928" s="9"/>
    </row>
    <row r="929">
      <c r="A929" s="39" t="s">
        <v>636</v>
      </c>
      <c r="B929" s="28" t="s">
        <v>941</v>
      </c>
      <c r="C929" s="8" t="s">
        <v>10</v>
      </c>
      <c r="D929" s="1"/>
      <c r="E929" s="1"/>
      <c r="F929" s="9"/>
      <c r="G929" s="9"/>
    </row>
    <row r="930">
      <c r="A930" s="39" t="s">
        <v>636</v>
      </c>
      <c r="B930" s="28" t="s">
        <v>942</v>
      </c>
      <c r="C930" s="8" t="s">
        <v>10</v>
      </c>
      <c r="D930" s="1"/>
      <c r="E930" s="1"/>
      <c r="F930" s="9"/>
      <c r="G930" s="9"/>
    </row>
    <row r="931">
      <c r="A931" s="39" t="s">
        <v>636</v>
      </c>
      <c r="B931" s="28" t="s">
        <v>943</v>
      </c>
      <c r="C931" s="8" t="s">
        <v>10</v>
      </c>
      <c r="D931" s="1"/>
      <c r="E931" s="1"/>
      <c r="F931" s="9"/>
      <c r="G931" s="9"/>
    </row>
    <row r="932">
      <c r="A932" s="39" t="s">
        <v>636</v>
      </c>
      <c r="B932" s="28" t="s">
        <v>944</v>
      </c>
      <c r="C932" s="8" t="s">
        <v>10</v>
      </c>
      <c r="D932" s="1"/>
      <c r="E932" s="1"/>
      <c r="F932" s="9"/>
      <c r="G932" s="9"/>
    </row>
    <row r="933">
      <c r="A933" s="39" t="s">
        <v>636</v>
      </c>
      <c r="B933" s="28" t="s">
        <v>945</v>
      </c>
      <c r="C933" s="8" t="s">
        <v>10</v>
      </c>
      <c r="D933" s="1"/>
      <c r="E933" s="1"/>
      <c r="F933" s="9"/>
      <c r="G933" s="9"/>
    </row>
    <row r="934">
      <c r="A934" s="39" t="s">
        <v>636</v>
      </c>
      <c r="B934" s="28" t="s">
        <v>946</v>
      </c>
      <c r="C934" s="8"/>
      <c r="D934" s="8" t="s">
        <v>10</v>
      </c>
      <c r="E934" s="1"/>
      <c r="F934" s="9"/>
      <c r="G934" s="9"/>
    </row>
    <row r="935">
      <c r="A935" s="39" t="s">
        <v>636</v>
      </c>
      <c r="B935" s="28" t="s">
        <v>947</v>
      </c>
      <c r="C935" s="8" t="s">
        <v>10</v>
      </c>
      <c r="D935" s="1"/>
      <c r="E935" s="1"/>
      <c r="F935" s="9"/>
      <c r="G935" s="9"/>
    </row>
    <row r="936">
      <c r="A936" s="39" t="s">
        <v>636</v>
      </c>
      <c r="B936" s="28" t="s">
        <v>948</v>
      </c>
      <c r="C936" s="1"/>
      <c r="D936" s="8" t="s">
        <v>10</v>
      </c>
      <c r="E936" s="1"/>
      <c r="F936" s="9"/>
      <c r="G936" s="9"/>
    </row>
    <row r="937">
      <c r="A937" s="39" t="s">
        <v>636</v>
      </c>
      <c r="B937" s="28" t="s">
        <v>949</v>
      </c>
      <c r="C937" s="8" t="s">
        <v>10</v>
      </c>
      <c r="D937" s="1"/>
      <c r="E937" s="1"/>
      <c r="F937" s="9"/>
      <c r="G937" s="9"/>
    </row>
    <row r="938">
      <c r="A938" s="39" t="s">
        <v>636</v>
      </c>
      <c r="B938" s="28" t="s">
        <v>950</v>
      </c>
      <c r="C938" s="8" t="s">
        <v>10</v>
      </c>
      <c r="D938" s="1"/>
      <c r="E938" s="1"/>
      <c r="F938" s="9"/>
      <c r="G938" s="9"/>
    </row>
    <row r="939">
      <c r="A939" s="39" t="s">
        <v>636</v>
      </c>
      <c r="B939" s="28" t="s">
        <v>951</v>
      </c>
      <c r="C939" s="8" t="s">
        <v>10</v>
      </c>
      <c r="D939" s="1"/>
      <c r="E939" s="1"/>
      <c r="F939" s="9"/>
      <c r="G939" s="9"/>
    </row>
    <row r="940">
      <c r="A940" s="39" t="s">
        <v>636</v>
      </c>
      <c r="B940" s="28" t="s">
        <v>952</v>
      </c>
      <c r="C940" s="8" t="s">
        <v>10</v>
      </c>
      <c r="D940" s="1"/>
      <c r="E940" s="1"/>
      <c r="F940" s="9"/>
      <c r="G940" s="9"/>
    </row>
    <row r="941">
      <c r="A941" s="39" t="s">
        <v>636</v>
      </c>
      <c r="B941" s="28" t="s">
        <v>953</v>
      </c>
      <c r="C941" s="1"/>
      <c r="D941" s="8" t="s">
        <v>10</v>
      </c>
      <c r="E941" s="1"/>
      <c r="F941" s="9"/>
      <c r="G941" s="9"/>
    </row>
    <row r="942">
      <c r="A942" s="44" t="s">
        <v>636</v>
      </c>
      <c r="B942" s="45" t="s">
        <v>954</v>
      </c>
      <c r="C942" s="12"/>
      <c r="D942" s="46"/>
      <c r="E942" s="12"/>
      <c r="F942" s="14" t="s">
        <v>10</v>
      </c>
      <c r="G942" s="13"/>
      <c r="H942" s="13"/>
      <c r="I942" s="13"/>
      <c r="J942" s="13"/>
      <c r="K942" s="13"/>
      <c r="L942" s="13"/>
      <c r="M942" s="13"/>
      <c r="N942" s="13"/>
      <c r="O942" s="13"/>
      <c r="P942" s="13"/>
      <c r="Q942" s="13"/>
      <c r="R942" s="13"/>
      <c r="S942" s="13"/>
      <c r="T942" s="13"/>
      <c r="U942" s="13"/>
      <c r="V942" s="13"/>
      <c r="W942" s="13"/>
    </row>
    <row r="943">
      <c r="A943" s="39" t="s">
        <v>636</v>
      </c>
      <c r="B943" s="28" t="s">
        <v>955</v>
      </c>
      <c r="C943" s="1"/>
      <c r="D943" s="8"/>
      <c r="E943" s="1"/>
      <c r="F943" s="5" t="s">
        <v>10</v>
      </c>
      <c r="G943" s="9"/>
    </row>
    <row r="944">
      <c r="A944" s="39" t="s">
        <v>636</v>
      </c>
      <c r="B944" s="28" t="s">
        <v>956</v>
      </c>
      <c r="C944" s="1"/>
      <c r="D944" s="8" t="s">
        <v>10</v>
      </c>
      <c r="E944" s="1"/>
      <c r="F944" s="9"/>
      <c r="G944" s="9"/>
    </row>
    <row r="945">
      <c r="A945" s="39" t="s">
        <v>636</v>
      </c>
      <c r="B945" s="28" t="s">
        <v>957</v>
      </c>
      <c r="C945" s="1"/>
      <c r="D945" s="8"/>
      <c r="E945" s="1"/>
      <c r="F945" s="5" t="s">
        <v>10</v>
      </c>
      <c r="G945" s="9"/>
    </row>
    <row r="946">
      <c r="A946" s="39" t="s">
        <v>636</v>
      </c>
      <c r="B946" s="28" t="s">
        <v>958</v>
      </c>
      <c r="C946" s="1"/>
      <c r="D946" s="8"/>
      <c r="E946" s="1"/>
      <c r="F946" s="5" t="s">
        <v>10</v>
      </c>
      <c r="G946" s="9"/>
    </row>
    <row r="947">
      <c r="A947" s="39" t="s">
        <v>636</v>
      </c>
      <c r="B947" s="28" t="s">
        <v>959</v>
      </c>
      <c r="C947" s="8" t="s">
        <v>10</v>
      </c>
      <c r="D947" s="1"/>
      <c r="E947" s="1"/>
      <c r="F947" s="9"/>
      <c r="G947" s="9"/>
    </row>
    <row r="948">
      <c r="A948" s="44" t="s">
        <v>636</v>
      </c>
      <c r="B948" s="45" t="s">
        <v>960</v>
      </c>
      <c r="C948" s="12"/>
      <c r="D948" s="46"/>
      <c r="E948" s="12"/>
      <c r="F948" s="14" t="s">
        <v>10</v>
      </c>
      <c r="G948" s="13"/>
      <c r="H948" s="13"/>
      <c r="I948" s="13"/>
      <c r="J948" s="13"/>
      <c r="K948" s="13"/>
      <c r="L948" s="13"/>
      <c r="M948" s="13"/>
      <c r="N948" s="13"/>
      <c r="O948" s="13"/>
      <c r="P948" s="13"/>
      <c r="Q948" s="13"/>
      <c r="R948" s="13"/>
      <c r="S948" s="13"/>
      <c r="T948" s="13"/>
      <c r="U948" s="13"/>
      <c r="V948" s="13"/>
      <c r="W948" s="13"/>
    </row>
    <row r="949">
      <c r="A949" s="39" t="s">
        <v>636</v>
      </c>
      <c r="B949" s="40" t="s">
        <v>961</v>
      </c>
      <c r="C949" s="19"/>
      <c r="D949" s="19"/>
      <c r="E949" s="19"/>
      <c r="F949" s="20" t="s">
        <v>10</v>
      </c>
      <c r="G949" s="21"/>
      <c r="H949" s="21"/>
      <c r="I949" s="21"/>
      <c r="J949" s="21"/>
      <c r="K949" s="21"/>
      <c r="L949" s="21"/>
      <c r="M949" s="21"/>
      <c r="N949" s="21"/>
      <c r="O949" s="21"/>
      <c r="P949" s="21"/>
      <c r="Q949" s="21"/>
      <c r="R949" s="21"/>
      <c r="S949" s="21"/>
      <c r="T949" s="21"/>
      <c r="U949" s="21"/>
      <c r="V949" s="21"/>
      <c r="W949" s="21"/>
    </row>
    <row r="950">
      <c r="A950" s="39" t="s">
        <v>636</v>
      </c>
      <c r="B950" s="28" t="s">
        <v>962</v>
      </c>
      <c r="C950" s="8" t="s">
        <v>10</v>
      </c>
      <c r="D950" s="1"/>
      <c r="E950" s="1"/>
      <c r="F950" s="9"/>
      <c r="G950" s="9"/>
    </row>
    <row r="951">
      <c r="A951" s="39" t="s">
        <v>636</v>
      </c>
      <c r="B951" s="28" t="s">
        <v>963</v>
      </c>
      <c r="C951" s="1"/>
      <c r="D951" s="8" t="s">
        <v>10</v>
      </c>
      <c r="E951" s="1"/>
      <c r="F951" s="9"/>
      <c r="G951" s="9"/>
    </row>
    <row r="952">
      <c r="A952" s="39" t="s">
        <v>636</v>
      </c>
      <c r="B952" s="28" t="s">
        <v>964</v>
      </c>
      <c r="C952" s="8" t="s">
        <v>10</v>
      </c>
      <c r="D952" s="1"/>
      <c r="E952" s="1"/>
      <c r="F952" s="9"/>
      <c r="G952" s="9"/>
    </row>
    <row r="953">
      <c r="A953" s="44" t="s">
        <v>636</v>
      </c>
      <c r="B953" s="45" t="s">
        <v>965</v>
      </c>
      <c r="C953" s="12"/>
      <c r="D953" s="46" t="s">
        <v>10</v>
      </c>
      <c r="E953" s="12"/>
      <c r="F953" s="13"/>
      <c r="G953" s="13"/>
      <c r="H953" s="13"/>
      <c r="I953" s="13"/>
      <c r="J953" s="13"/>
      <c r="K953" s="13"/>
      <c r="L953" s="13"/>
      <c r="M953" s="13"/>
      <c r="N953" s="13"/>
      <c r="O953" s="13"/>
      <c r="P953" s="13"/>
      <c r="Q953" s="13"/>
      <c r="R953" s="13"/>
      <c r="S953" s="13"/>
      <c r="T953" s="13"/>
      <c r="U953" s="13"/>
      <c r="V953" s="13"/>
      <c r="W953" s="13"/>
    </row>
    <row r="954">
      <c r="A954" s="39" t="s">
        <v>636</v>
      </c>
      <c r="B954" s="28" t="s">
        <v>966</v>
      </c>
      <c r="C954" s="8" t="s">
        <v>10</v>
      </c>
      <c r="D954" s="1"/>
      <c r="E954" s="1"/>
      <c r="F954" s="9"/>
      <c r="G954" s="9"/>
    </row>
    <row r="955">
      <c r="A955" s="39" t="s">
        <v>636</v>
      </c>
      <c r="B955" s="28" t="s">
        <v>967</v>
      </c>
      <c r="C955" s="8" t="s">
        <v>10</v>
      </c>
      <c r="D955" s="1"/>
      <c r="E955" s="1"/>
      <c r="F955" s="9"/>
      <c r="G955" s="9"/>
    </row>
    <row r="956">
      <c r="A956" s="39" t="s">
        <v>636</v>
      </c>
      <c r="B956" s="28" t="s">
        <v>968</v>
      </c>
      <c r="C956" s="8"/>
      <c r="D956" s="8" t="s">
        <v>10</v>
      </c>
      <c r="E956" s="1"/>
      <c r="F956" s="9"/>
      <c r="G956" s="9"/>
    </row>
    <row r="957">
      <c r="A957" s="39" t="s">
        <v>636</v>
      </c>
      <c r="B957" s="28" t="s">
        <v>969</v>
      </c>
      <c r="C957" s="8" t="s">
        <v>10</v>
      </c>
      <c r="D957" s="1"/>
      <c r="E957" s="1"/>
      <c r="F957" s="9"/>
      <c r="G957" s="9"/>
    </row>
    <row r="958">
      <c r="A958" s="39" t="s">
        <v>636</v>
      </c>
      <c r="B958" s="28" t="s">
        <v>970</v>
      </c>
      <c r="C958" s="1"/>
      <c r="D958" s="8"/>
      <c r="E958" s="1"/>
      <c r="F958" s="5" t="s">
        <v>10</v>
      </c>
      <c r="G958" s="9"/>
    </row>
    <row r="959">
      <c r="A959" s="39" t="s">
        <v>636</v>
      </c>
      <c r="B959" s="28" t="s">
        <v>971</v>
      </c>
      <c r="C959" s="1"/>
      <c r="D959" s="8"/>
      <c r="E959" s="1"/>
      <c r="F959" s="5" t="s">
        <v>10</v>
      </c>
      <c r="G959" s="9"/>
    </row>
    <row r="960">
      <c r="A960" s="44" t="s">
        <v>636</v>
      </c>
      <c r="B960" s="45" t="s">
        <v>972</v>
      </c>
      <c r="C960" s="12"/>
      <c r="D960" s="46"/>
      <c r="E960" s="12"/>
      <c r="F960" s="14" t="s">
        <v>10</v>
      </c>
      <c r="G960" s="13"/>
      <c r="H960" s="13"/>
      <c r="I960" s="13"/>
      <c r="J960" s="13"/>
      <c r="K960" s="13"/>
      <c r="L960" s="13"/>
      <c r="M960" s="13"/>
      <c r="N960" s="13"/>
      <c r="O960" s="13"/>
      <c r="P960" s="13"/>
      <c r="Q960" s="13"/>
      <c r="R960" s="13"/>
      <c r="S960" s="13"/>
      <c r="T960" s="13"/>
      <c r="U960" s="13"/>
      <c r="V960" s="13"/>
      <c r="W960" s="13"/>
    </row>
    <row r="961">
      <c r="A961" s="39" t="s">
        <v>636</v>
      </c>
      <c r="B961" s="28" t="s">
        <v>973</v>
      </c>
      <c r="C961" s="1"/>
      <c r="D961" s="8" t="s">
        <v>10</v>
      </c>
      <c r="E961" s="1"/>
      <c r="F961" s="9"/>
      <c r="G961" s="9"/>
    </row>
    <row r="962">
      <c r="A962" s="44" t="s">
        <v>636</v>
      </c>
      <c r="B962" s="45" t="s">
        <v>974</v>
      </c>
      <c r="C962" s="12"/>
      <c r="D962" s="46" t="s">
        <v>10</v>
      </c>
      <c r="E962" s="12"/>
      <c r="F962" s="13"/>
      <c r="G962" s="13"/>
      <c r="H962" s="13"/>
      <c r="I962" s="13"/>
      <c r="J962" s="13"/>
      <c r="K962" s="13"/>
      <c r="L962" s="13"/>
      <c r="M962" s="13"/>
      <c r="N962" s="13"/>
      <c r="O962" s="13"/>
      <c r="P962" s="13"/>
      <c r="Q962" s="13"/>
      <c r="R962" s="13"/>
      <c r="S962" s="13"/>
      <c r="T962" s="13"/>
      <c r="U962" s="13"/>
      <c r="V962" s="13"/>
      <c r="W962" s="13"/>
    </row>
    <row r="963">
      <c r="A963" s="44" t="s">
        <v>636</v>
      </c>
      <c r="B963" s="45" t="s">
        <v>975</v>
      </c>
      <c r="C963" s="12"/>
      <c r="D963" s="46" t="s">
        <v>10</v>
      </c>
      <c r="E963" s="12"/>
      <c r="F963" s="13"/>
      <c r="G963" s="13"/>
      <c r="H963" s="13"/>
      <c r="I963" s="13"/>
      <c r="J963" s="13"/>
      <c r="K963" s="13"/>
      <c r="L963" s="13"/>
      <c r="M963" s="13"/>
      <c r="N963" s="13"/>
      <c r="O963" s="13"/>
      <c r="P963" s="13"/>
      <c r="Q963" s="13"/>
      <c r="R963" s="13"/>
      <c r="S963" s="13"/>
      <c r="T963" s="13"/>
      <c r="U963" s="13"/>
      <c r="V963" s="13"/>
      <c r="W963" s="13"/>
    </row>
    <row r="964">
      <c r="A964" s="39" t="s">
        <v>636</v>
      </c>
      <c r="B964" s="28" t="s">
        <v>976</v>
      </c>
      <c r="C964" s="1"/>
      <c r="D964" s="8"/>
      <c r="E964" s="1"/>
      <c r="F964" s="5" t="s">
        <v>10</v>
      </c>
      <c r="G964" s="9"/>
    </row>
    <row r="965">
      <c r="A965" s="39" t="s">
        <v>636</v>
      </c>
      <c r="B965" s="28" t="s">
        <v>977</v>
      </c>
      <c r="C965" s="1"/>
      <c r="D965" s="1"/>
      <c r="E965" s="1"/>
      <c r="F965" s="5" t="s">
        <v>10</v>
      </c>
      <c r="G965" s="9"/>
    </row>
    <row r="966">
      <c r="A966" s="39" t="s">
        <v>636</v>
      </c>
      <c r="B966" s="28" t="s">
        <v>978</v>
      </c>
      <c r="C966" s="1"/>
      <c r="D966" s="8"/>
      <c r="E966" s="1"/>
      <c r="F966" s="5" t="s">
        <v>10</v>
      </c>
      <c r="G966" s="9"/>
    </row>
    <row r="967">
      <c r="A967" s="44" t="s">
        <v>636</v>
      </c>
      <c r="B967" s="45" t="s">
        <v>979</v>
      </c>
      <c r="C967" s="12"/>
      <c r="D967" s="46"/>
      <c r="E967" s="12"/>
      <c r="F967" s="14" t="s">
        <v>10</v>
      </c>
      <c r="G967" s="13"/>
      <c r="H967" s="13"/>
      <c r="I967" s="13"/>
      <c r="J967" s="13"/>
      <c r="K967" s="13"/>
      <c r="L967" s="13"/>
      <c r="M967" s="13"/>
      <c r="N967" s="13"/>
      <c r="O967" s="13"/>
      <c r="P967" s="13"/>
      <c r="Q967" s="13"/>
      <c r="R967" s="13"/>
      <c r="S967" s="13"/>
      <c r="T967" s="13"/>
      <c r="U967" s="13"/>
      <c r="V967" s="13"/>
      <c r="W967" s="13"/>
    </row>
    <row r="968">
      <c r="A968" s="39" t="s">
        <v>636</v>
      </c>
      <c r="B968" s="28" t="s">
        <v>980</v>
      </c>
      <c r="C968" s="8"/>
      <c r="D968" s="8" t="s">
        <v>10</v>
      </c>
      <c r="E968" s="1"/>
      <c r="F968" s="9"/>
      <c r="G968" s="9"/>
    </row>
    <row r="969">
      <c r="A969" s="39" t="s">
        <v>636</v>
      </c>
      <c r="B969" s="28" t="s">
        <v>981</v>
      </c>
      <c r="C969" s="1"/>
      <c r="D969" s="8"/>
      <c r="E969" s="1"/>
      <c r="F969" s="5" t="s">
        <v>10</v>
      </c>
      <c r="G969" s="9"/>
    </row>
    <row r="970">
      <c r="A970" s="44" t="s">
        <v>636</v>
      </c>
      <c r="B970" s="45" t="s">
        <v>982</v>
      </c>
      <c r="C970" s="12"/>
      <c r="D970" s="12"/>
      <c r="E970" s="12"/>
      <c r="F970" s="14" t="s">
        <v>10</v>
      </c>
      <c r="G970" s="13"/>
      <c r="H970" s="13"/>
      <c r="I970" s="13"/>
      <c r="J970" s="13"/>
      <c r="K970" s="13"/>
      <c r="L970" s="13"/>
      <c r="M970" s="13"/>
      <c r="N970" s="13"/>
      <c r="O970" s="13"/>
      <c r="P970" s="13"/>
      <c r="Q970" s="13"/>
      <c r="R970" s="13"/>
      <c r="S970" s="13"/>
      <c r="T970" s="13"/>
      <c r="U970" s="13"/>
      <c r="V970" s="13"/>
      <c r="W970" s="13"/>
    </row>
    <row r="971">
      <c r="A971" s="44" t="s">
        <v>636</v>
      </c>
      <c r="B971" s="45" t="s">
        <v>983</v>
      </c>
      <c r="C971" s="12"/>
      <c r="D971" s="12"/>
      <c r="E971" s="12"/>
      <c r="F971" s="14" t="s">
        <v>10</v>
      </c>
      <c r="G971" s="13"/>
      <c r="H971" s="13"/>
      <c r="I971" s="13"/>
      <c r="J971" s="13"/>
      <c r="K971" s="13"/>
      <c r="L971" s="13"/>
      <c r="M971" s="13"/>
      <c r="N971" s="13"/>
      <c r="O971" s="13"/>
      <c r="P971" s="13"/>
      <c r="Q971" s="13"/>
      <c r="R971" s="13"/>
      <c r="S971" s="13"/>
      <c r="T971" s="13"/>
      <c r="U971" s="13"/>
      <c r="V971" s="13"/>
      <c r="W971" s="13"/>
    </row>
    <row r="972">
      <c r="A972" s="44" t="s">
        <v>636</v>
      </c>
      <c r="B972" s="45" t="s">
        <v>984</v>
      </c>
      <c r="C972" s="12"/>
      <c r="D972" s="46"/>
      <c r="E972" s="12"/>
      <c r="F972" s="14" t="s">
        <v>10</v>
      </c>
      <c r="G972" s="13"/>
      <c r="H972" s="13"/>
      <c r="I972" s="13"/>
      <c r="J972" s="13"/>
      <c r="K972" s="13"/>
      <c r="L972" s="13"/>
      <c r="M972" s="13"/>
      <c r="N972" s="13"/>
      <c r="O972" s="13"/>
      <c r="P972" s="13"/>
      <c r="Q972" s="13"/>
      <c r="R972" s="13"/>
      <c r="S972" s="13"/>
      <c r="T972" s="13"/>
      <c r="U972" s="13"/>
      <c r="V972" s="13"/>
      <c r="W972" s="13"/>
    </row>
    <row r="973">
      <c r="A973" s="39" t="s">
        <v>636</v>
      </c>
      <c r="B973" s="28" t="s">
        <v>985</v>
      </c>
      <c r="C973" s="1"/>
      <c r="D973" s="8"/>
      <c r="E973" s="1"/>
      <c r="F973" s="5" t="s">
        <v>10</v>
      </c>
      <c r="G973" s="9"/>
    </row>
    <row r="974">
      <c r="A974" s="39" t="s">
        <v>636</v>
      </c>
      <c r="B974" s="28" t="s">
        <v>986</v>
      </c>
      <c r="C974" s="8" t="s">
        <v>10</v>
      </c>
      <c r="D974" s="8"/>
      <c r="E974" s="1"/>
      <c r="F974" s="9"/>
      <c r="G974" s="9"/>
    </row>
    <row r="975">
      <c r="A975" s="44" t="s">
        <v>636</v>
      </c>
      <c r="B975" s="45" t="s">
        <v>987</v>
      </c>
      <c r="C975" s="12"/>
      <c r="D975" s="46"/>
      <c r="E975" s="12"/>
      <c r="F975" s="14" t="s">
        <v>10</v>
      </c>
      <c r="G975" s="13"/>
      <c r="H975" s="13"/>
      <c r="I975" s="13"/>
      <c r="J975" s="13"/>
      <c r="K975" s="13"/>
      <c r="L975" s="13"/>
      <c r="M975" s="13"/>
      <c r="N975" s="13"/>
      <c r="O975" s="13"/>
      <c r="P975" s="13"/>
      <c r="Q975" s="13"/>
      <c r="R975" s="13"/>
      <c r="S975" s="13"/>
      <c r="T975" s="13"/>
      <c r="U975" s="13"/>
      <c r="V975" s="13"/>
      <c r="W975" s="13"/>
    </row>
    <row r="976">
      <c r="A976" s="39" t="s">
        <v>636</v>
      </c>
      <c r="B976" s="28" t="s">
        <v>988</v>
      </c>
      <c r="C976" s="1"/>
      <c r="D976" s="8"/>
      <c r="E976" s="1"/>
      <c r="F976" s="5" t="s">
        <v>10</v>
      </c>
      <c r="G976" s="9"/>
    </row>
    <row r="977">
      <c r="A977" s="39" t="s">
        <v>636</v>
      </c>
      <c r="B977" s="28" t="s">
        <v>989</v>
      </c>
      <c r="C977" s="1"/>
      <c r="D977" s="8"/>
      <c r="E977" s="1"/>
      <c r="F977" s="5" t="s">
        <v>10</v>
      </c>
      <c r="G977" s="9"/>
    </row>
    <row r="978">
      <c r="A978" s="39" t="s">
        <v>636</v>
      </c>
      <c r="B978" s="28" t="s">
        <v>990</v>
      </c>
      <c r="C978" s="1"/>
      <c r="D978" s="8"/>
      <c r="E978" s="1"/>
      <c r="F978" s="5" t="s">
        <v>10</v>
      </c>
      <c r="G978" s="9"/>
    </row>
    <row r="979">
      <c r="A979" s="39" t="s">
        <v>636</v>
      </c>
      <c r="B979" s="41" t="s">
        <v>991</v>
      </c>
      <c r="C979" s="25"/>
      <c r="D979" s="26" t="s">
        <v>10</v>
      </c>
      <c r="E979" s="25"/>
      <c r="F979" s="27"/>
      <c r="G979" s="27"/>
      <c r="H979" s="27"/>
      <c r="I979" s="27"/>
      <c r="J979" s="27"/>
      <c r="K979" s="27"/>
      <c r="L979" s="27"/>
      <c r="M979" s="27"/>
      <c r="N979" s="27"/>
      <c r="O979" s="27"/>
      <c r="P979" s="27"/>
      <c r="Q979" s="27"/>
      <c r="R979" s="27"/>
      <c r="S979" s="27"/>
      <c r="T979" s="27"/>
      <c r="U979" s="27"/>
      <c r="V979" s="27"/>
      <c r="W979" s="27"/>
    </row>
    <row r="980">
      <c r="A980" s="39" t="s">
        <v>636</v>
      </c>
      <c r="B980" s="28" t="s">
        <v>992</v>
      </c>
      <c r="C980" s="1"/>
      <c r="D980" s="8"/>
      <c r="E980" s="1"/>
      <c r="F980" s="5" t="s">
        <v>10</v>
      </c>
      <c r="G980" s="9"/>
    </row>
    <row r="981">
      <c r="A981" s="39" t="s">
        <v>636</v>
      </c>
      <c r="B981" s="28" t="s">
        <v>993</v>
      </c>
      <c r="C981" s="1"/>
      <c r="D981" s="8"/>
      <c r="E981" s="1"/>
      <c r="F981" s="5" t="s">
        <v>10</v>
      </c>
      <c r="G981" s="9"/>
    </row>
    <row r="982">
      <c r="A982" s="39" t="s">
        <v>636</v>
      </c>
      <c r="B982" s="28" t="s">
        <v>994</v>
      </c>
      <c r="C982" s="1"/>
      <c r="D982" s="8"/>
      <c r="E982" s="1"/>
      <c r="F982" s="5" t="s">
        <v>10</v>
      </c>
      <c r="G982" s="9"/>
    </row>
    <row r="983">
      <c r="A983" s="39" t="s">
        <v>636</v>
      </c>
      <c r="B983" s="28" t="s">
        <v>995</v>
      </c>
      <c r="C983" s="1"/>
      <c r="D983" s="8" t="s">
        <v>10</v>
      </c>
      <c r="E983" s="1"/>
      <c r="F983" s="9"/>
      <c r="G983" s="9"/>
    </row>
    <row r="984">
      <c r="A984" s="39" t="s">
        <v>636</v>
      </c>
      <c r="B984" s="28" t="s">
        <v>996</v>
      </c>
      <c r="C984" s="1"/>
      <c r="D984" s="8" t="s">
        <v>10</v>
      </c>
      <c r="E984" s="1"/>
      <c r="F984" s="9"/>
      <c r="G984" s="9"/>
    </row>
    <row r="985">
      <c r="A985" s="44" t="s">
        <v>636</v>
      </c>
      <c r="B985" s="45" t="s">
        <v>997</v>
      </c>
      <c r="C985" s="12"/>
      <c r="D985" s="46" t="s">
        <v>10</v>
      </c>
      <c r="E985" s="12"/>
      <c r="F985" s="13"/>
      <c r="G985" s="13"/>
      <c r="H985" s="13"/>
      <c r="I985" s="13"/>
      <c r="J985" s="13"/>
      <c r="K985" s="13"/>
      <c r="L985" s="13"/>
      <c r="M985" s="13"/>
      <c r="N985" s="13"/>
      <c r="O985" s="13"/>
      <c r="P985" s="13"/>
      <c r="Q985" s="13"/>
      <c r="R985" s="13"/>
      <c r="S985" s="13"/>
      <c r="T985" s="13"/>
      <c r="U985" s="13"/>
      <c r="V985" s="13"/>
      <c r="W985" s="13"/>
    </row>
    <row r="986">
      <c r="A986" s="39" t="s">
        <v>636</v>
      </c>
      <c r="B986" s="28" t="s">
        <v>998</v>
      </c>
      <c r="C986" s="1"/>
      <c r="D986" s="8" t="s">
        <v>10</v>
      </c>
      <c r="E986" s="1"/>
      <c r="F986" s="9"/>
      <c r="G986" s="9"/>
    </row>
    <row r="987">
      <c r="A987" s="39" t="s">
        <v>636</v>
      </c>
      <c r="B987" s="28" t="s">
        <v>999</v>
      </c>
      <c r="C987" s="1"/>
      <c r="D987" s="8"/>
      <c r="E987" s="1"/>
      <c r="F987" s="5" t="s">
        <v>10</v>
      </c>
      <c r="G987" s="9"/>
    </row>
    <row r="988">
      <c r="A988" s="39" t="s">
        <v>636</v>
      </c>
      <c r="B988" s="28" t="s">
        <v>1000</v>
      </c>
      <c r="C988" s="1"/>
      <c r="D988" s="8" t="s">
        <v>10</v>
      </c>
      <c r="E988" s="1"/>
      <c r="F988" s="9"/>
      <c r="G988" s="9"/>
    </row>
    <row r="989">
      <c r="A989" s="44" t="s">
        <v>636</v>
      </c>
      <c r="B989" s="45" t="s">
        <v>1001</v>
      </c>
      <c r="C989" s="12"/>
      <c r="D989" s="12"/>
      <c r="E989" s="12"/>
      <c r="F989" s="14" t="s">
        <v>10</v>
      </c>
      <c r="G989" s="13"/>
      <c r="H989" s="13"/>
      <c r="I989" s="13"/>
      <c r="J989" s="13"/>
      <c r="K989" s="13"/>
      <c r="L989" s="13"/>
      <c r="M989" s="13"/>
      <c r="N989" s="13"/>
      <c r="O989" s="13"/>
      <c r="P989" s="13"/>
      <c r="Q989" s="13"/>
      <c r="R989" s="13"/>
      <c r="S989" s="13"/>
      <c r="T989" s="13"/>
      <c r="U989" s="13"/>
      <c r="V989" s="13"/>
      <c r="W989" s="13"/>
    </row>
    <row r="990">
      <c r="A990" s="44" t="s">
        <v>636</v>
      </c>
      <c r="B990" s="45" t="s">
        <v>1002</v>
      </c>
      <c r="C990" s="12"/>
      <c r="D990" s="46"/>
      <c r="E990" s="12"/>
      <c r="F990" s="14" t="s">
        <v>10</v>
      </c>
      <c r="G990" s="13"/>
      <c r="H990" s="13"/>
      <c r="I990" s="13"/>
      <c r="J990" s="13"/>
      <c r="K990" s="13"/>
      <c r="L990" s="13"/>
      <c r="M990" s="13"/>
      <c r="N990" s="13"/>
      <c r="O990" s="13"/>
      <c r="P990" s="13"/>
      <c r="Q990" s="13"/>
      <c r="R990" s="13"/>
      <c r="S990" s="13"/>
      <c r="T990" s="13"/>
      <c r="U990" s="13"/>
      <c r="V990" s="13"/>
      <c r="W990" s="13"/>
    </row>
    <row r="991">
      <c r="A991" s="44" t="s">
        <v>636</v>
      </c>
      <c r="B991" s="45" t="s">
        <v>1003</v>
      </c>
      <c r="C991" s="12"/>
      <c r="D991" s="12"/>
      <c r="E991" s="12"/>
      <c r="F991" s="14" t="s">
        <v>10</v>
      </c>
      <c r="G991" s="13"/>
      <c r="H991" s="13"/>
      <c r="I991" s="13"/>
      <c r="J991" s="13"/>
      <c r="K991" s="13"/>
      <c r="L991" s="13"/>
      <c r="M991" s="13"/>
      <c r="N991" s="13"/>
      <c r="O991" s="13"/>
      <c r="P991" s="13"/>
      <c r="Q991" s="13"/>
      <c r="R991" s="13"/>
      <c r="S991" s="13"/>
      <c r="T991" s="13"/>
      <c r="U991" s="13"/>
      <c r="V991" s="13"/>
      <c r="W991" s="13"/>
    </row>
    <row r="992">
      <c r="A992" s="39" t="s">
        <v>636</v>
      </c>
      <c r="B992" s="28" t="s">
        <v>1004</v>
      </c>
      <c r="C992" s="1"/>
      <c r="D992" s="8" t="s">
        <v>10</v>
      </c>
      <c r="E992" s="1"/>
      <c r="F992" s="9"/>
      <c r="G992" s="9"/>
    </row>
    <row r="993">
      <c r="A993" s="39" t="s">
        <v>636</v>
      </c>
      <c r="B993" s="28" t="s">
        <v>1005</v>
      </c>
      <c r="C993" s="1"/>
      <c r="D993" s="8"/>
      <c r="E993" s="1"/>
      <c r="F993" s="5" t="s">
        <v>10</v>
      </c>
      <c r="G993" s="9"/>
    </row>
    <row r="994">
      <c r="A994" s="44" t="s">
        <v>636</v>
      </c>
      <c r="B994" s="45" t="s">
        <v>1006</v>
      </c>
      <c r="C994" s="12"/>
      <c r="D994" s="46"/>
      <c r="E994" s="12"/>
      <c r="F994" s="14" t="s">
        <v>10</v>
      </c>
      <c r="G994" s="13"/>
      <c r="H994" s="13"/>
      <c r="I994" s="13"/>
      <c r="J994" s="13"/>
      <c r="K994" s="13"/>
      <c r="L994" s="13"/>
      <c r="M994" s="13"/>
      <c r="N994" s="13"/>
      <c r="O994" s="13"/>
      <c r="P994" s="13"/>
      <c r="Q994" s="13"/>
      <c r="R994" s="13"/>
      <c r="S994" s="13"/>
      <c r="T994" s="13"/>
      <c r="U994" s="13"/>
      <c r="V994" s="13"/>
      <c r="W994" s="13"/>
    </row>
    <row r="995">
      <c r="A995" s="44" t="s">
        <v>636</v>
      </c>
      <c r="B995" s="45" t="s">
        <v>1007</v>
      </c>
      <c r="C995" s="12"/>
      <c r="D995" s="12"/>
      <c r="E995" s="12"/>
      <c r="F995" s="14" t="s">
        <v>10</v>
      </c>
      <c r="G995" s="13"/>
      <c r="H995" s="13"/>
      <c r="I995" s="13"/>
      <c r="J995" s="13"/>
      <c r="K995" s="13"/>
      <c r="L995" s="13"/>
      <c r="M995" s="13"/>
      <c r="N995" s="13"/>
      <c r="O995" s="13"/>
      <c r="P995" s="13"/>
      <c r="Q995" s="13"/>
      <c r="R995" s="13"/>
      <c r="S995" s="13"/>
      <c r="T995" s="13"/>
      <c r="U995" s="13"/>
      <c r="V995" s="13"/>
      <c r="W995" s="13"/>
    </row>
    <row r="996">
      <c r="A996" s="39" t="s">
        <v>636</v>
      </c>
      <c r="B996" s="28" t="s">
        <v>1008</v>
      </c>
      <c r="C996" s="1"/>
      <c r="D996" s="8"/>
      <c r="E996" s="1"/>
      <c r="F996" s="5" t="s">
        <v>10</v>
      </c>
      <c r="G996" s="9"/>
    </row>
    <row r="997">
      <c r="A997" s="39" t="s">
        <v>636</v>
      </c>
      <c r="B997" s="28" t="s">
        <v>1009</v>
      </c>
      <c r="C997" s="8" t="s">
        <v>10</v>
      </c>
      <c r="D997" s="8"/>
      <c r="E997" s="1"/>
      <c r="F997" s="9"/>
      <c r="G997" s="9"/>
    </row>
    <row r="998">
      <c r="A998" s="39" t="s">
        <v>636</v>
      </c>
      <c r="B998" s="28" t="s">
        <v>1010</v>
      </c>
      <c r="C998" s="1"/>
      <c r="D998" s="8"/>
      <c r="E998" s="1"/>
      <c r="F998" s="5" t="s">
        <v>10</v>
      </c>
      <c r="G998" s="9"/>
    </row>
    <row r="999">
      <c r="A999" s="39" t="s">
        <v>636</v>
      </c>
      <c r="B999" s="28" t="s">
        <v>1011</v>
      </c>
      <c r="C999" s="8" t="s">
        <v>10</v>
      </c>
      <c r="D999" s="1"/>
      <c r="E999" s="1"/>
      <c r="F999" s="9"/>
      <c r="G999" s="9"/>
    </row>
    <row r="1000">
      <c r="A1000" s="39" t="s">
        <v>636</v>
      </c>
      <c r="B1000" s="28" t="s">
        <v>1012</v>
      </c>
      <c r="C1000" s="1"/>
      <c r="D1000" s="1"/>
      <c r="E1000" s="1"/>
      <c r="F1000" s="5" t="s">
        <v>10</v>
      </c>
      <c r="G1000" s="9"/>
    </row>
    <row r="1001">
      <c r="A1001" s="39" t="s">
        <v>636</v>
      </c>
      <c r="B1001" s="28" t="s">
        <v>1013</v>
      </c>
      <c r="C1001" s="1"/>
      <c r="D1001" s="1"/>
      <c r="E1001" s="1"/>
      <c r="F1001" s="5" t="s">
        <v>10</v>
      </c>
      <c r="G1001" s="9"/>
    </row>
    <row r="1002">
      <c r="A1002" s="39" t="s">
        <v>636</v>
      </c>
      <c r="B1002" s="28" t="s">
        <v>1014</v>
      </c>
      <c r="C1002" s="8" t="s">
        <v>10</v>
      </c>
      <c r="D1002" s="8"/>
      <c r="E1002" s="1"/>
      <c r="F1002" s="9"/>
      <c r="G1002" s="9"/>
    </row>
    <row r="1003">
      <c r="A1003" s="39" t="s">
        <v>636</v>
      </c>
      <c r="B1003" s="28" t="s">
        <v>1015</v>
      </c>
      <c r="C1003" s="1"/>
      <c r="D1003" s="8" t="s">
        <v>10</v>
      </c>
      <c r="E1003" s="1"/>
      <c r="F1003" s="9"/>
      <c r="G1003" s="9"/>
    </row>
    <row r="1004">
      <c r="A1004" s="39" t="s">
        <v>636</v>
      </c>
      <c r="B1004" s="28" t="s">
        <v>1016</v>
      </c>
      <c r="C1004" s="1"/>
      <c r="D1004" s="8" t="s">
        <v>10</v>
      </c>
      <c r="E1004" s="1"/>
      <c r="F1004" s="5"/>
      <c r="G1004" s="5" t="s">
        <v>10</v>
      </c>
    </row>
    <row r="1005">
      <c r="A1005" s="39" t="s">
        <v>636</v>
      </c>
      <c r="B1005" s="28" t="s">
        <v>1017</v>
      </c>
      <c r="C1005" s="8" t="s">
        <v>10</v>
      </c>
      <c r="D1005" s="1"/>
      <c r="E1005" s="1"/>
      <c r="F1005" s="9"/>
      <c r="G1005" s="9"/>
    </row>
    <row r="1006">
      <c r="A1006" s="39" t="s">
        <v>636</v>
      </c>
      <c r="B1006" s="28" t="s">
        <v>1018</v>
      </c>
      <c r="C1006" s="8" t="s">
        <v>10</v>
      </c>
      <c r="D1006" s="1"/>
      <c r="E1006" s="1"/>
      <c r="F1006" s="9"/>
      <c r="G1006" s="9"/>
    </row>
    <row r="1007">
      <c r="A1007" s="39" t="s">
        <v>636</v>
      </c>
      <c r="B1007" s="28" t="s">
        <v>1019</v>
      </c>
      <c r="C1007" s="8" t="s">
        <v>10</v>
      </c>
      <c r="D1007" s="1"/>
      <c r="E1007" s="1"/>
      <c r="F1007" s="9"/>
      <c r="G1007" s="9"/>
    </row>
    <row r="1008">
      <c r="A1008" s="39" t="s">
        <v>636</v>
      </c>
      <c r="B1008" s="28" t="s">
        <v>1020</v>
      </c>
      <c r="C1008" s="1"/>
      <c r="D1008" s="8" t="s">
        <v>10</v>
      </c>
      <c r="E1008" s="1"/>
      <c r="F1008" s="9"/>
      <c r="G1008" s="9"/>
    </row>
    <row r="1009">
      <c r="A1009" s="39" t="s">
        <v>636</v>
      </c>
      <c r="B1009" s="28" t="s">
        <v>1021</v>
      </c>
      <c r="C1009" s="1"/>
      <c r="D1009" s="1"/>
      <c r="E1009" s="1"/>
      <c r="F1009" s="5" t="s">
        <v>10</v>
      </c>
      <c r="G1009" s="9"/>
    </row>
    <row r="1010">
      <c r="A1010" s="39" t="s">
        <v>636</v>
      </c>
      <c r="B1010" s="28" t="s">
        <v>1022</v>
      </c>
      <c r="C1010" s="1"/>
      <c r="D1010" s="8" t="s">
        <v>10</v>
      </c>
      <c r="E1010" s="1"/>
      <c r="F1010" s="9"/>
      <c r="G1010" s="9"/>
    </row>
    <row r="1011">
      <c r="A1011" s="39" t="s">
        <v>636</v>
      </c>
      <c r="B1011" s="28" t="s">
        <v>1023</v>
      </c>
      <c r="C1011" s="1"/>
      <c r="D1011" s="8" t="s">
        <v>10</v>
      </c>
      <c r="E1011" s="1"/>
      <c r="F1011" s="9"/>
      <c r="G1011" s="9"/>
    </row>
    <row r="1012">
      <c r="A1012" s="39" t="s">
        <v>636</v>
      </c>
      <c r="B1012" s="28" t="s">
        <v>1024</v>
      </c>
      <c r="C1012" s="1"/>
      <c r="D1012" s="8"/>
      <c r="E1012" s="1"/>
      <c r="F1012" s="5" t="s">
        <v>10</v>
      </c>
      <c r="G1012" s="9"/>
    </row>
    <row r="1013">
      <c r="A1013" s="39" t="s">
        <v>636</v>
      </c>
      <c r="B1013" s="28" t="s">
        <v>1025</v>
      </c>
      <c r="C1013" s="8" t="s">
        <v>10</v>
      </c>
      <c r="D1013" s="1"/>
      <c r="E1013" s="1"/>
      <c r="F1013" s="9"/>
      <c r="G1013" s="9"/>
    </row>
    <row r="1014">
      <c r="A1014" s="39" t="s">
        <v>636</v>
      </c>
      <c r="B1014" s="28" t="s">
        <v>1026</v>
      </c>
      <c r="C1014" s="8" t="s">
        <v>10</v>
      </c>
      <c r="D1014" s="8"/>
      <c r="E1014" s="1"/>
      <c r="F1014" s="9"/>
      <c r="G1014" s="9"/>
    </row>
    <row r="1015">
      <c r="A1015" s="39" t="s">
        <v>636</v>
      </c>
      <c r="B1015" s="28" t="s">
        <v>1027</v>
      </c>
      <c r="C1015" s="1"/>
      <c r="D1015" s="8" t="s">
        <v>10</v>
      </c>
      <c r="E1015" s="1"/>
      <c r="F1015" s="9"/>
      <c r="G1015" s="9"/>
    </row>
    <row r="1016">
      <c r="A1016" s="39" t="s">
        <v>636</v>
      </c>
      <c r="B1016" s="28" t="s">
        <v>1028</v>
      </c>
      <c r="C1016" s="8" t="s">
        <v>10</v>
      </c>
      <c r="D1016" s="1"/>
      <c r="E1016" s="1"/>
      <c r="F1016" s="9"/>
      <c r="G1016" s="9"/>
    </row>
    <row r="1017">
      <c r="A1017" s="44" t="s">
        <v>636</v>
      </c>
      <c r="B1017" s="45" t="s">
        <v>1029</v>
      </c>
      <c r="C1017" s="12"/>
      <c r="D1017" s="12"/>
      <c r="E1017" s="12"/>
      <c r="F1017" s="14" t="s">
        <v>10</v>
      </c>
      <c r="G1017" s="13"/>
      <c r="H1017" s="13"/>
      <c r="I1017" s="13"/>
      <c r="J1017" s="13"/>
      <c r="K1017" s="13"/>
      <c r="L1017" s="13"/>
      <c r="M1017" s="13"/>
      <c r="N1017" s="13"/>
      <c r="O1017" s="13"/>
      <c r="P1017" s="13"/>
      <c r="Q1017" s="13"/>
      <c r="R1017" s="13"/>
      <c r="S1017" s="13"/>
      <c r="T1017" s="13"/>
      <c r="U1017" s="13"/>
      <c r="V1017" s="13"/>
      <c r="W1017" s="13"/>
    </row>
    <row r="1018">
      <c r="A1018" s="39" t="s">
        <v>636</v>
      </c>
      <c r="B1018" s="28" t="s">
        <v>1030</v>
      </c>
      <c r="C1018" s="8"/>
      <c r="D1018" s="8"/>
      <c r="E1018" s="1"/>
      <c r="F1018" s="5" t="s">
        <v>10</v>
      </c>
      <c r="G1018" s="9"/>
    </row>
    <row r="1019">
      <c r="A1019" s="39" t="s">
        <v>636</v>
      </c>
      <c r="B1019" s="28" t="s">
        <v>1031</v>
      </c>
      <c r="C1019" s="1"/>
      <c r="D1019" s="8" t="s">
        <v>10</v>
      </c>
      <c r="E1019" s="1"/>
      <c r="F1019" s="9"/>
      <c r="G1019" s="9"/>
    </row>
    <row r="1020">
      <c r="A1020" s="39" t="s">
        <v>636</v>
      </c>
      <c r="B1020" s="28" t="s">
        <v>1032</v>
      </c>
      <c r="C1020" s="8" t="s">
        <v>10</v>
      </c>
      <c r="D1020" s="1"/>
      <c r="E1020" s="1"/>
      <c r="F1020" s="9"/>
      <c r="G1020" s="9"/>
    </row>
    <row r="1021">
      <c r="A1021" s="44" t="s">
        <v>636</v>
      </c>
      <c r="B1021" s="45" t="s">
        <v>1033</v>
      </c>
      <c r="C1021" s="12"/>
      <c r="D1021" s="46" t="s">
        <v>10</v>
      </c>
      <c r="E1021" s="12"/>
      <c r="F1021" s="14"/>
      <c r="G1021" s="14"/>
      <c r="H1021" s="13"/>
      <c r="I1021" s="13"/>
      <c r="J1021" s="13"/>
      <c r="K1021" s="13"/>
      <c r="L1021" s="13"/>
      <c r="M1021" s="13"/>
      <c r="N1021" s="13"/>
      <c r="O1021" s="13"/>
      <c r="P1021" s="13"/>
      <c r="Q1021" s="13"/>
      <c r="R1021" s="13"/>
      <c r="S1021" s="13"/>
      <c r="T1021" s="13"/>
      <c r="U1021" s="13"/>
      <c r="V1021" s="13"/>
      <c r="W1021" s="13"/>
    </row>
    <row r="1022">
      <c r="A1022" s="39" t="s">
        <v>636</v>
      </c>
      <c r="B1022" s="28" t="s">
        <v>1034</v>
      </c>
      <c r="C1022" s="1"/>
      <c r="D1022" s="8" t="s">
        <v>10</v>
      </c>
      <c r="E1022" s="1"/>
      <c r="F1022" s="9"/>
      <c r="G1022" s="9"/>
    </row>
    <row r="1023">
      <c r="A1023" s="39" t="s">
        <v>636</v>
      </c>
      <c r="B1023" s="41" t="s">
        <v>1035</v>
      </c>
      <c r="C1023" s="25"/>
      <c r="D1023" s="26" t="s">
        <v>10</v>
      </c>
      <c r="E1023" s="25"/>
      <c r="F1023" s="27"/>
      <c r="G1023" s="27"/>
      <c r="H1023" s="27"/>
      <c r="I1023" s="27"/>
      <c r="J1023" s="27"/>
      <c r="K1023" s="27"/>
      <c r="L1023" s="27"/>
      <c r="M1023" s="27"/>
      <c r="N1023" s="27"/>
      <c r="O1023" s="27"/>
      <c r="P1023" s="27"/>
      <c r="Q1023" s="27"/>
      <c r="R1023" s="27"/>
      <c r="S1023" s="27"/>
      <c r="T1023" s="27"/>
      <c r="U1023" s="27"/>
      <c r="V1023" s="27"/>
      <c r="W1023" s="27"/>
    </row>
    <row r="1024">
      <c r="A1024" s="39" t="s">
        <v>636</v>
      </c>
      <c r="B1024" s="28" t="s">
        <v>1036</v>
      </c>
      <c r="C1024" s="1"/>
      <c r="D1024" s="8"/>
      <c r="E1024" s="1"/>
      <c r="F1024" s="5" t="s">
        <v>10</v>
      </c>
      <c r="G1024" s="9"/>
    </row>
    <row r="1025">
      <c r="A1025" s="39" t="s">
        <v>636</v>
      </c>
      <c r="B1025" s="28" t="s">
        <v>1037</v>
      </c>
      <c r="C1025" s="1"/>
      <c r="D1025" s="8" t="s">
        <v>10</v>
      </c>
      <c r="E1025" s="1"/>
      <c r="F1025" s="9"/>
      <c r="G1025" s="9"/>
    </row>
    <row r="1026">
      <c r="A1026" s="39" t="s">
        <v>636</v>
      </c>
      <c r="B1026" s="28" t="s">
        <v>1038</v>
      </c>
      <c r="C1026" s="1"/>
      <c r="D1026" s="8"/>
      <c r="E1026" s="1"/>
      <c r="F1026" s="5" t="s">
        <v>10</v>
      </c>
      <c r="G1026" s="9"/>
    </row>
    <row r="1027">
      <c r="A1027" s="39" t="s">
        <v>636</v>
      </c>
      <c r="B1027" s="40" t="s">
        <v>1039</v>
      </c>
      <c r="C1027" s="19"/>
      <c r="D1027" s="23" t="s">
        <v>10</v>
      </c>
      <c r="E1027" s="23"/>
      <c r="F1027" s="20"/>
      <c r="G1027" s="21"/>
      <c r="H1027" s="21"/>
      <c r="I1027" s="21"/>
      <c r="J1027" s="21"/>
      <c r="K1027" s="21"/>
      <c r="L1027" s="21"/>
      <c r="M1027" s="21"/>
      <c r="N1027" s="21"/>
      <c r="O1027" s="21"/>
      <c r="P1027" s="21"/>
      <c r="Q1027" s="21"/>
      <c r="R1027" s="21"/>
      <c r="S1027" s="21"/>
      <c r="T1027" s="21"/>
      <c r="U1027" s="21"/>
      <c r="V1027" s="21"/>
      <c r="W1027" s="21"/>
    </row>
    <row r="1028">
      <c r="A1028" s="39" t="s">
        <v>636</v>
      </c>
      <c r="B1028" s="28" t="s">
        <v>1040</v>
      </c>
      <c r="C1028" s="1"/>
      <c r="D1028" s="1"/>
      <c r="E1028" s="1"/>
      <c r="F1028" s="5" t="s">
        <v>10</v>
      </c>
      <c r="G1028" s="9"/>
    </row>
    <row r="1029">
      <c r="A1029" s="39" t="s">
        <v>636</v>
      </c>
      <c r="B1029" s="28" t="s">
        <v>1041</v>
      </c>
      <c r="C1029" s="8" t="s">
        <v>10</v>
      </c>
      <c r="D1029" s="1"/>
      <c r="E1029" s="1"/>
      <c r="F1029" s="9"/>
      <c r="G1029" s="9"/>
    </row>
    <row r="1030">
      <c r="A1030" s="39" t="s">
        <v>636</v>
      </c>
      <c r="B1030" s="28" t="s">
        <v>1042</v>
      </c>
      <c r="C1030" s="8"/>
      <c r="D1030" s="8" t="s">
        <v>10</v>
      </c>
      <c r="E1030" s="1"/>
      <c r="F1030" s="9"/>
      <c r="G1030" s="9"/>
    </row>
    <row r="1031">
      <c r="A1031" s="39" t="s">
        <v>636</v>
      </c>
      <c r="B1031" s="28" t="s">
        <v>1043</v>
      </c>
      <c r="C1031" s="8" t="s">
        <v>10</v>
      </c>
      <c r="D1031" s="1"/>
      <c r="E1031" s="1"/>
      <c r="F1031" s="9"/>
      <c r="G1031" s="9"/>
    </row>
    <row r="1032">
      <c r="A1032" s="44" t="s">
        <v>636</v>
      </c>
      <c r="B1032" s="45" t="s">
        <v>1044</v>
      </c>
      <c r="C1032" s="12"/>
      <c r="D1032" s="46"/>
      <c r="E1032" s="12"/>
      <c r="F1032" s="14" t="s">
        <v>10</v>
      </c>
      <c r="G1032" s="13"/>
      <c r="H1032" s="13"/>
      <c r="I1032" s="13"/>
      <c r="J1032" s="13"/>
      <c r="K1032" s="13"/>
      <c r="L1032" s="13"/>
      <c r="M1032" s="13"/>
      <c r="N1032" s="13"/>
      <c r="O1032" s="13"/>
      <c r="P1032" s="13"/>
      <c r="Q1032" s="13"/>
      <c r="R1032" s="13"/>
      <c r="S1032" s="13"/>
      <c r="T1032" s="13"/>
      <c r="U1032" s="13"/>
      <c r="V1032" s="13"/>
      <c r="W1032" s="13"/>
    </row>
    <row r="1033">
      <c r="A1033" s="39" t="s">
        <v>636</v>
      </c>
      <c r="B1033" s="28" t="s">
        <v>1045</v>
      </c>
      <c r="C1033" s="1"/>
      <c r="D1033" s="8" t="s">
        <v>10</v>
      </c>
      <c r="E1033" s="1"/>
      <c r="F1033" s="9"/>
      <c r="G1033" s="9"/>
    </row>
    <row r="1034">
      <c r="A1034" s="39" t="s">
        <v>636</v>
      </c>
      <c r="B1034" s="28" t="s">
        <v>1046</v>
      </c>
      <c r="C1034" s="1"/>
      <c r="D1034" s="8" t="s">
        <v>10</v>
      </c>
      <c r="E1034" s="1"/>
      <c r="F1034" s="9"/>
      <c r="G1034" s="9"/>
    </row>
    <row r="1035">
      <c r="A1035" s="39" t="s">
        <v>636</v>
      </c>
      <c r="B1035" s="28" t="s">
        <v>1047</v>
      </c>
      <c r="C1035" s="1"/>
      <c r="D1035" s="8" t="s">
        <v>10</v>
      </c>
      <c r="E1035" s="1"/>
      <c r="F1035" s="9"/>
      <c r="G1035" s="9"/>
    </row>
    <row r="1036">
      <c r="A1036" s="39" t="s">
        <v>636</v>
      </c>
      <c r="B1036" s="28" t="s">
        <v>1048</v>
      </c>
      <c r="C1036" s="1"/>
      <c r="D1036" s="8"/>
      <c r="E1036" s="1"/>
      <c r="F1036" s="5" t="s">
        <v>10</v>
      </c>
      <c r="G1036" s="9"/>
    </row>
    <row r="1037">
      <c r="A1037" s="39" t="s">
        <v>636</v>
      </c>
      <c r="B1037" s="28" t="s">
        <v>1049</v>
      </c>
      <c r="C1037" s="1"/>
      <c r="D1037" s="8" t="s">
        <v>10</v>
      </c>
      <c r="E1037" s="1"/>
      <c r="F1037" s="9"/>
      <c r="G1037" s="9"/>
    </row>
    <row r="1038">
      <c r="A1038" s="39" t="s">
        <v>636</v>
      </c>
      <c r="B1038" s="28" t="s">
        <v>1050</v>
      </c>
      <c r="C1038" s="1"/>
      <c r="D1038" s="8" t="s">
        <v>10</v>
      </c>
      <c r="E1038" s="1"/>
      <c r="F1038" s="9"/>
      <c r="G1038" s="9"/>
    </row>
    <row r="1039">
      <c r="A1039" s="39" t="s">
        <v>636</v>
      </c>
      <c r="B1039" s="28" t="s">
        <v>1051</v>
      </c>
      <c r="C1039" s="8" t="s">
        <v>10</v>
      </c>
      <c r="D1039" s="1"/>
      <c r="E1039" s="1"/>
      <c r="F1039" s="9"/>
      <c r="G1039" s="9"/>
    </row>
    <row r="1040">
      <c r="A1040" s="39" t="s">
        <v>636</v>
      </c>
      <c r="B1040" s="28" t="s">
        <v>1052</v>
      </c>
      <c r="C1040" s="1"/>
      <c r="D1040" s="8" t="s">
        <v>10</v>
      </c>
      <c r="E1040" s="1"/>
      <c r="F1040" s="9"/>
      <c r="G1040" s="9"/>
    </row>
    <row r="1041">
      <c r="A1041" s="39" t="s">
        <v>636</v>
      </c>
      <c r="B1041" s="28" t="s">
        <v>1053</v>
      </c>
      <c r="C1041" s="8" t="s">
        <v>10</v>
      </c>
      <c r="D1041" s="1"/>
      <c r="E1041" s="1"/>
      <c r="F1041" s="9"/>
      <c r="G1041" s="9"/>
    </row>
    <row r="1042">
      <c r="A1042" s="39" t="s">
        <v>636</v>
      </c>
      <c r="B1042" s="28" t="s">
        <v>1054</v>
      </c>
      <c r="C1042" s="8" t="s">
        <v>10</v>
      </c>
      <c r="D1042" s="1"/>
      <c r="E1042" s="1"/>
      <c r="F1042" s="9"/>
      <c r="G1042" s="9"/>
    </row>
    <row r="1043">
      <c r="A1043" s="39" t="s">
        <v>636</v>
      </c>
      <c r="B1043" s="28" t="s">
        <v>1055</v>
      </c>
      <c r="C1043" s="8" t="s">
        <v>10</v>
      </c>
      <c r="D1043" s="8"/>
      <c r="E1043" s="1"/>
      <c r="F1043" s="9"/>
      <c r="G1043" s="9"/>
    </row>
    <row r="1044">
      <c r="A1044" s="39" t="s">
        <v>636</v>
      </c>
      <c r="B1044" s="7" t="s">
        <v>1056</v>
      </c>
      <c r="C1044" s="8" t="s">
        <v>10</v>
      </c>
      <c r="D1044" s="1"/>
      <c r="E1044" s="1"/>
      <c r="F1044" s="9"/>
      <c r="G1044" s="9"/>
    </row>
    <row r="1045">
      <c r="A1045" s="39" t="s">
        <v>636</v>
      </c>
      <c r="B1045" s="28" t="s">
        <v>1057</v>
      </c>
      <c r="C1045" s="8" t="s">
        <v>10</v>
      </c>
      <c r="D1045" s="1"/>
      <c r="E1045" s="1"/>
      <c r="F1045" s="9"/>
      <c r="G1045" s="9"/>
    </row>
    <row r="1046">
      <c r="A1046" s="39" t="s">
        <v>636</v>
      </c>
      <c r="B1046" s="28" t="s">
        <v>1058</v>
      </c>
      <c r="C1046" s="8" t="s">
        <v>10</v>
      </c>
      <c r="D1046" s="1"/>
      <c r="E1046" s="1"/>
      <c r="F1046" s="9"/>
      <c r="G1046" s="9"/>
    </row>
    <row r="1047">
      <c r="A1047" s="39" t="s">
        <v>636</v>
      </c>
      <c r="B1047" s="28" t="s">
        <v>1059</v>
      </c>
      <c r="C1047" s="1"/>
      <c r="D1047" s="1"/>
      <c r="E1047" s="1"/>
      <c r="F1047" s="9"/>
      <c r="G1047" s="5" t="s">
        <v>10</v>
      </c>
    </row>
    <row r="1048">
      <c r="A1048" s="39" t="s">
        <v>636</v>
      </c>
      <c r="B1048" s="28" t="s">
        <v>1060</v>
      </c>
      <c r="C1048" s="8" t="s">
        <v>10</v>
      </c>
      <c r="D1048" s="1"/>
      <c r="E1048" s="1"/>
      <c r="F1048" s="9"/>
      <c r="G1048" s="9"/>
    </row>
    <row r="1049">
      <c r="A1049" s="39" t="s">
        <v>636</v>
      </c>
      <c r="B1049" s="28" t="s">
        <v>1061</v>
      </c>
      <c r="C1049" s="1"/>
      <c r="D1049" s="8" t="s">
        <v>10</v>
      </c>
      <c r="E1049" s="1"/>
      <c r="F1049" s="9"/>
      <c r="G1049" s="9"/>
    </row>
    <row r="1050">
      <c r="A1050" s="39" t="s">
        <v>636</v>
      </c>
      <c r="B1050" s="28" t="s">
        <v>1062</v>
      </c>
      <c r="C1050" s="1"/>
      <c r="D1050" s="8" t="s">
        <v>10</v>
      </c>
      <c r="E1050" s="1"/>
      <c r="F1050" s="9"/>
      <c r="G1050" s="9"/>
    </row>
    <row r="1051">
      <c r="A1051" s="39" t="s">
        <v>636</v>
      </c>
      <c r="B1051" s="28" t="s">
        <v>1063</v>
      </c>
      <c r="C1051" s="8" t="s">
        <v>10</v>
      </c>
      <c r="D1051" s="8"/>
      <c r="E1051" s="1"/>
      <c r="F1051" s="9"/>
      <c r="G1051" s="9"/>
    </row>
    <row r="1052">
      <c r="A1052" s="39" t="s">
        <v>636</v>
      </c>
      <c r="B1052" s="28" t="s">
        <v>1064</v>
      </c>
      <c r="C1052" s="8" t="s">
        <v>10</v>
      </c>
      <c r="D1052" s="1"/>
      <c r="E1052" s="1"/>
      <c r="F1052" s="9"/>
      <c r="G1052" s="9"/>
    </row>
    <row r="1053">
      <c r="A1053" s="39" t="s">
        <v>636</v>
      </c>
      <c r="B1053" s="28" t="s">
        <v>1065</v>
      </c>
      <c r="C1053" s="8" t="s">
        <v>10</v>
      </c>
      <c r="D1053" s="1"/>
      <c r="E1053" s="1"/>
      <c r="F1053" s="9"/>
      <c r="G1053" s="9"/>
    </row>
    <row r="1054">
      <c r="A1054" s="39" t="s">
        <v>636</v>
      </c>
      <c r="B1054" s="28" t="s">
        <v>1066</v>
      </c>
      <c r="C1054" s="8" t="s">
        <v>10</v>
      </c>
      <c r="D1054" s="1"/>
      <c r="E1054" s="1"/>
      <c r="F1054" s="9"/>
      <c r="G1054" s="9"/>
    </row>
    <row r="1055">
      <c r="A1055" s="39" t="s">
        <v>636</v>
      </c>
      <c r="B1055" s="28" t="s">
        <v>1067</v>
      </c>
      <c r="C1055" s="8" t="s">
        <v>10</v>
      </c>
      <c r="D1055" s="1"/>
      <c r="E1055" s="1"/>
      <c r="F1055" s="9"/>
      <c r="G1055" s="9"/>
    </row>
    <row r="1056">
      <c r="A1056" s="39" t="s">
        <v>636</v>
      </c>
      <c r="B1056" s="28" t="s">
        <v>1068</v>
      </c>
      <c r="C1056" s="8" t="s">
        <v>10</v>
      </c>
      <c r="D1056" s="1"/>
      <c r="E1056" s="1"/>
      <c r="F1056" s="9"/>
      <c r="G1056" s="9"/>
    </row>
    <row r="1057">
      <c r="A1057" s="39" t="s">
        <v>636</v>
      </c>
      <c r="B1057" s="28" t="s">
        <v>1069</v>
      </c>
      <c r="C1057" s="8" t="s">
        <v>10</v>
      </c>
      <c r="D1057" s="1"/>
      <c r="E1057" s="1"/>
      <c r="F1057" s="9"/>
      <c r="G1057" s="9"/>
    </row>
    <row r="1058">
      <c r="A1058" s="39" t="s">
        <v>636</v>
      </c>
      <c r="B1058" s="28" t="s">
        <v>1070</v>
      </c>
      <c r="C1058" s="8" t="s">
        <v>10</v>
      </c>
      <c r="D1058" s="1"/>
      <c r="E1058" s="1"/>
      <c r="F1058" s="9"/>
      <c r="G1058" s="9"/>
    </row>
    <row r="1059">
      <c r="A1059" s="39" t="s">
        <v>636</v>
      </c>
      <c r="B1059" s="28" t="s">
        <v>1071</v>
      </c>
      <c r="C1059" s="8" t="s">
        <v>10</v>
      </c>
      <c r="D1059" s="1"/>
      <c r="E1059" s="1"/>
      <c r="F1059" s="9"/>
      <c r="G1059" s="9"/>
    </row>
    <row r="1060">
      <c r="A1060" s="39" t="s">
        <v>636</v>
      </c>
      <c r="B1060" s="28" t="s">
        <v>1072</v>
      </c>
      <c r="C1060" s="8" t="s">
        <v>10</v>
      </c>
      <c r="D1060" s="1"/>
      <c r="E1060" s="1"/>
      <c r="F1060" s="9"/>
      <c r="G1060" s="9"/>
    </row>
    <row r="1061">
      <c r="A1061" s="39" t="s">
        <v>636</v>
      </c>
      <c r="B1061" s="28" t="s">
        <v>1073</v>
      </c>
      <c r="C1061" s="8" t="s">
        <v>10</v>
      </c>
      <c r="D1061" s="1"/>
      <c r="E1061" s="1"/>
      <c r="F1061" s="9"/>
      <c r="G1061" s="9"/>
    </row>
    <row r="1062">
      <c r="A1062" s="39" t="s">
        <v>636</v>
      </c>
      <c r="B1062" s="28" t="s">
        <v>1074</v>
      </c>
      <c r="C1062" s="1"/>
      <c r="D1062" s="8" t="s">
        <v>10</v>
      </c>
      <c r="E1062" s="1"/>
      <c r="F1062" s="9"/>
      <c r="G1062" s="9"/>
    </row>
    <row r="1063">
      <c r="A1063" s="39" t="s">
        <v>636</v>
      </c>
      <c r="B1063" s="28" t="s">
        <v>1075</v>
      </c>
      <c r="C1063" s="8" t="s">
        <v>10</v>
      </c>
      <c r="D1063" s="1"/>
      <c r="E1063" s="1"/>
      <c r="F1063" s="9"/>
      <c r="G1063" s="9"/>
    </row>
    <row r="1064">
      <c r="A1064" s="39" t="s">
        <v>636</v>
      </c>
      <c r="B1064" s="28" t="s">
        <v>1076</v>
      </c>
      <c r="C1064" s="8" t="s">
        <v>10</v>
      </c>
      <c r="D1064" s="1"/>
      <c r="E1064" s="1"/>
      <c r="F1064" s="9"/>
      <c r="G1064" s="9"/>
    </row>
    <row r="1065">
      <c r="A1065" s="39" t="s">
        <v>636</v>
      </c>
      <c r="B1065" s="28" t="s">
        <v>1077</v>
      </c>
      <c r="C1065" s="8" t="s">
        <v>10</v>
      </c>
      <c r="D1065" s="1"/>
      <c r="E1065" s="1"/>
      <c r="F1065" s="9"/>
      <c r="G1065" s="9"/>
    </row>
    <row r="1066">
      <c r="A1066" s="39" t="s">
        <v>636</v>
      </c>
      <c r="B1066" s="28" t="s">
        <v>1078</v>
      </c>
      <c r="C1066" s="1"/>
      <c r="D1066" s="8" t="s">
        <v>10</v>
      </c>
      <c r="E1066" s="1"/>
      <c r="F1066" s="9"/>
      <c r="G1066" s="9"/>
    </row>
    <row r="1067">
      <c r="A1067" s="39" t="s">
        <v>636</v>
      </c>
      <c r="B1067" s="28" t="s">
        <v>1079</v>
      </c>
      <c r="C1067" s="8" t="s">
        <v>10</v>
      </c>
      <c r="D1067" s="8"/>
      <c r="E1067" s="1"/>
      <c r="F1067" s="9"/>
      <c r="G1067" s="9"/>
    </row>
    <row r="1068">
      <c r="A1068" s="39" t="s">
        <v>636</v>
      </c>
      <c r="B1068" s="28" t="s">
        <v>1080</v>
      </c>
      <c r="C1068" s="8" t="s">
        <v>10</v>
      </c>
      <c r="D1068" s="1"/>
      <c r="E1068" s="1"/>
      <c r="F1068" s="9"/>
      <c r="G1068" s="9"/>
    </row>
    <row r="1069">
      <c r="A1069" s="39" t="s">
        <v>636</v>
      </c>
      <c r="B1069" s="28" t="s">
        <v>1081</v>
      </c>
      <c r="C1069" s="8" t="s">
        <v>10</v>
      </c>
      <c r="D1069" s="1"/>
      <c r="E1069" s="1"/>
      <c r="F1069" s="9"/>
      <c r="G1069" s="9"/>
    </row>
    <row r="1070">
      <c r="A1070" s="39" t="s">
        <v>636</v>
      </c>
      <c r="B1070" s="40" t="s">
        <v>1082</v>
      </c>
      <c r="C1070" s="19"/>
      <c r="D1070" s="23" t="s">
        <v>10</v>
      </c>
      <c r="E1070" s="19"/>
      <c r="F1070" s="20"/>
      <c r="G1070" s="20"/>
      <c r="H1070" s="21"/>
      <c r="I1070" s="21"/>
      <c r="J1070" s="21"/>
      <c r="K1070" s="21"/>
      <c r="L1070" s="21"/>
      <c r="M1070" s="21"/>
      <c r="N1070" s="21"/>
      <c r="O1070" s="21"/>
      <c r="P1070" s="21"/>
      <c r="Q1070" s="21"/>
      <c r="R1070" s="21"/>
      <c r="S1070" s="21"/>
      <c r="T1070" s="21"/>
      <c r="U1070" s="21"/>
      <c r="V1070" s="21"/>
      <c r="W1070" s="21"/>
    </row>
    <row r="1071">
      <c r="A1071" s="39" t="s">
        <v>636</v>
      </c>
      <c r="B1071" s="28" t="s">
        <v>1083</v>
      </c>
      <c r="C1071" s="8" t="s">
        <v>10</v>
      </c>
      <c r="D1071" s="8"/>
      <c r="E1071" s="1"/>
      <c r="F1071" s="9"/>
      <c r="G1071" s="9"/>
    </row>
    <row r="1072">
      <c r="A1072" s="39" t="s">
        <v>636</v>
      </c>
      <c r="B1072" s="28" t="s">
        <v>1084</v>
      </c>
      <c r="C1072" s="8" t="s">
        <v>10</v>
      </c>
      <c r="D1072" s="1"/>
      <c r="E1072" s="1"/>
      <c r="F1072" s="9"/>
      <c r="G1072" s="9"/>
    </row>
    <row r="1073">
      <c r="A1073" s="39" t="s">
        <v>636</v>
      </c>
      <c r="B1073" s="28" t="s">
        <v>1085</v>
      </c>
      <c r="C1073" s="8" t="s">
        <v>10</v>
      </c>
      <c r="D1073" s="1"/>
      <c r="E1073" s="1"/>
      <c r="F1073" s="9"/>
      <c r="G1073" s="9"/>
    </row>
    <row r="1074">
      <c r="A1074" s="39" t="s">
        <v>636</v>
      </c>
      <c r="B1074" s="28" t="s">
        <v>1086</v>
      </c>
      <c r="C1074" s="1"/>
      <c r="D1074" s="8" t="s">
        <v>10</v>
      </c>
      <c r="E1074" s="1"/>
      <c r="F1074" s="9"/>
      <c r="G1074" s="9"/>
    </row>
    <row r="1075">
      <c r="A1075" s="39" t="s">
        <v>636</v>
      </c>
      <c r="B1075" s="28" t="s">
        <v>1087</v>
      </c>
      <c r="C1075" s="8" t="s">
        <v>10</v>
      </c>
      <c r="D1075" s="1"/>
      <c r="E1075" s="1"/>
      <c r="F1075" s="9"/>
      <c r="G1075" s="9"/>
    </row>
    <row r="1076">
      <c r="A1076" s="39" t="s">
        <v>636</v>
      </c>
      <c r="B1076" s="28" t="s">
        <v>1088</v>
      </c>
      <c r="C1076" s="8" t="s">
        <v>10</v>
      </c>
      <c r="D1076" s="1"/>
      <c r="E1076" s="1"/>
      <c r="F1076" s="9"/>
      <c r="G1076" s="9"/>
    </row>
    <row r="1077">
      <c r="A1077" s="39" t="s">
        <v>636</v>
      </c>
      <c r="B1077" s="28" t="s">
        <v>1089</v>
      </c>
      <c r="C1077" s="8" t="s">
        <v>10</v>
      </c>
      <c r="D1077" s="1"/>
      <c r="E1077" s="1"/>
      <c r="F1077" s="9"/>
      <c r="G1077" s="9"/>
    </row>
    <row r="1078">
      <c r="A1078" s="39" t="s">
        <v>636</v>
      </c>
      <c r="B1078" s="28" t="s">
        <v>1090</v>
      </c>
      <c r="C1078" s="8" t="s">
        <v>10</v>
      </c>
      <c r="D1078" s="1"/>
      <c r="E1078" s="1"/>
      <c r="F1078" s="9"/>
      <c r="G1078" s="9"/>
    </row>
    <row r="1079">
      <c r="A1079" s="39" t="s">
        <v>636</v>
      </c>
      <c r="B1079" s="28" t="s">
        <v>1091</v>
      </c>
      <c r="C1079" s="8" t="s">
        <v>10</v>
      </c>
      <c r="D1079" s="1"/>
      <c r="E1079" s="1"/>
      <c r="F1079" s="9"/>
      <c r="G1079" s="9"/>
    </row>
    <row r="1080">
      <c r="A1080" s="39" t="s">
        <v>636</v>
      </c>
      <c r="B1080" s="28" t="s">
        <v>1092</v>
      </c>
      <c r="C1080" s="8" t="s">
        <v>10</v>
      </c>
      <c r="D1080" s="1"/>
      <c r="E1080" s="1"/>
      <c r="F1080" s="9"/>
      <c r="G1080" s="9"/>
    </row>
    <row r="1081">
      <c r="A1081" s="39" t="s">
        <v>636</v>
      </c>
      <c r="B1081" s="28" t="s">
        <v>1093</v>
      </c>
      <c r="C1081" s="8" t="s">
        <v>10</v>
      </c>
      <c r="D1081" s="8"/>
      <c r="E1081" s="1"/>
      <c r="F1081" s="9"/>
      <c r="G1081" s="9"/>
    </row>
    <row r="1082">
      <c r="A1082" s="39" t="s">
        <v>636</v>
      </c>
      <c r="B1082" s="28" t="s">
        <v>1094</v>
      </c>
      <c r="C1082" s="8" t="s">
        <v>10</v>
      </c>
      <c r="D1082" s="1"/>
      <c r="E1082" s="1"/>
      <c r="F1082" s="9"/>
      <c r="G1082" s="9"/>
    </row>
    <row r="1083">
      <c r="A1083" s="39" t="s">
        <v>636</v>
      </c>
      <c r="B1083" s="28" t="s">
        <v>1095</v>
      </c>
      <c r="C1083" s="1"/>
      <c r="D1083" s="8" t="s">
        <v>10</v>
      </c>
      <c r="E1083" s="1"/>
      <c r="F1083" s="9"/>
      <c r="G1083" s="9"/>
    </row>
    <row r="1084">
      <c r="A1084" s="39" t="s">
        <v>636</v>
      </c>
      <c r="B1084" s="28" t="s">
        <v>1096</v>
      </c>
      <c r="C1084" s="8" t="s">
        <v>10</v>
      </c>
      <c r="D1084" s="8"/>
      <c r="E1084" s="1"/>
      <c r="F1084" s="9"/>
      <c r="G1084" s="9"/>
    </row>
    <row r="1085">
      <c r="A1085" s="39" t="s">
        <v>636</v>
      </c>
      <c r="B1085" s="28" t="s">
        <v>1097</v>
      </c>
      <c r="C1085" s="1"/>
      <c r="D1085" s="8" t="s">
        <v>10</v>
      </c>
      <c r="E1085" s="1"/>
      <c r="F1085" s="9"/>
      <c r="G1085" s="9"/>
    </row>
    <row r="1086">
      <c r="A1086" s="39" t="s">
        <v>636</v>
      </c>
      <c r="B1086" s="28" t="s">
        <v>1098</v>
      </c>
      <c r="C1086" s="8" t="s">
        <v>10</v>
      </c>
      <c r="D1086" s="1"/>
      <c r="E1086" s="1"/>
      <c r="F1086" s="9"/>
      <c r="G1086" s="9"/>
    </row>
    <row r="1087">
      <c r="A1087" s="39" t="s">
        <v>636</v>
      </c>
      <c r="B1087" s="28" t="s">
        <v>1099</v>
      </c>
      <c r="C1087" s="8" t="s">
        <v>10</v>
      </c>
      <c r="D1087" s="1"/>
      <c r="E1087" s="1"/>
      <c r="F1087" s="9"/>
      <c r="G1087" s="9"/>
    </row>
    <row r="1088">
      <c r="A1088" s="39" t="s">
        <v>636</v>
      </c>
      <c r="B1088" s="28" t="s">
        <v>1100</v>
      </c>
      <c r="C1088" s="8" t="s">
        <v>10</v>
      </c>
      <c r="D1088" s="1"/>
      <c r="E1088" s="1"/>
      <c r="F1088" s="9"/>
      <c r="G1088" s="9"/>
    </row>
    <row r="1089">
      <c r="A1089" s="39" t="s">
        <v>636</v>
      </c>
      <c r="B1089" s="28" t="s">
        <v>1101</v>
      </c>
      <c r="C1089" s="8" t="s">
        <v>10</v>
      </c>
      <c r="D1089" s="1"/>
      <c r="E1089" s="1"/>
      <c r="F1089" s="9"/>
      <c r="G1089" s="9"/>
    </row>
    <row r="1090">
      <c r="A1090" s="39" t="s">
        <v>636</v>
      </c>
      <c r="B1090" s="28" t="s">
        <v>1102</v>
      </c>
      <c r="C1090" s="8" t="s">
        <v>10</v>
      </c>
      <c r="D1090" s="1"/>
      <c r="E1090" s="1"/>
      <c r="F1090" s="9"/>
      <c r="G1090" s="9"/>
    </row>
    <row r="1091">
      <c r="A1091" s="39" t="s">
        <v>636</v>
      </c>
      <c r="B1091" s="28" t="s">
        <v>1103</v>
      </c>
      <c r="C1091" s="8" t="s">
        <v>10</v>
      </c>
      <c r="D1091" s="1"/>
      <c r="E1091" s="1"/>
      <c r="F1091" s="9"/>
      <c r="G1091" s="9"/>
    </row>
    <row r="1092">
      <c r="A1092" s="39" t="s">
        <v>636</v>
      </c>
      <c r="B1092" s="28" t="s">
        <v>1104</v>
      </c>
      <c r="C1092" s="8"/>
      <c r="D1092" s="8" t="s">
        <v>10</v>
      </c>
      <c r="E1092" s="1"/>
      <c r="F1092" s="9"/>
      <c r="G1092" s="9"/>
    </row>
    <row r="1093">
      <c r="A1093" s="39" t="s">
        <v>636</v>
      </c>
      <c r="B1093" s="28" t="s">
        <v>1105</v>
      </c>
      <c r="C1093" s="8" t="s">
        <v>10</v>
      </c>
      <c r="D1093" s="1"/>
      <c r="E1093" s="1"/>
      <c r="F1093" s="9"/>
      <c r="G1093" s="9"/>
    </row>
    <row r="1094">
      <c r="A1094" s="39" t="s">
        <v>636</v>
      </c>
      <c r="B1094" s="28" t="s">
        <v>1106</v>
      </c>
      <c r="C1094" s="8" t="s">
        <v>10</v>
      </c>
      <c r="D1094" s="1"/>
      <c r="E1094" s="1"/>
      <c r="F1094" s="9"/>
      <c r="G1094" s="9"/>
    </row>
    <row r="1095">
      <c r="A1095" s="39" t="s">
        <v>636</v>
      </c>
      <c r="B1095" s="28" t="s">
        <v>1107</v>
      </c>
      <c r="C1095" s="8"/>
      <c r="D1095" s="8" t="s">
        <v>10</v>
      </c>
      <c r="E1095" s="1"/>
      <c r="F1095" s="9"/>
      <c r="G1095" s="9"/>
    </row>
    <row r="1096">
      <c r="A1096" s="39" t="s">
        <v>636</v>
      </c>
      <c r="B1096" s="28" t="s">
        <v>1108</v>
      </c>
      <c r="C1096" s="8" t="s">
        <v>10</v>
      </c>
      <c r="D1096" s="1"/>
      <c r="E1096" s="1"/>
      <c r="F1096" s="9"/>
      <c r="G1096" s="9"/>
    </row>
    <row r="1097">
      <c r="A1097" s="39" t="s">
        <v>636</v>
      </c>
      <c r="B1097" s="28" t="s">
        <v>1109</v>
      </c>
      <c r="C1097" s="1"/>
      <c r="D1097" s="8" t="s">
        <v>10</v>
      </c>
      <c r="E1097" s="1"/>
      <c r="F1097" s="9"/>
      <c r="G1097" s="9"/>
    </row>
    <row r="1098">
      <c r="A1098" s="39" t="s">
        <v>636</v>
      </c>
      <c r="B1098" s="28" t="s">
        <v>1110</v>
      </c>
      <c r="C1098" s="8" t="s">
        <v>10</v>
      </c>
      <c r="D1098" s="8"/>
      <c r="E1098" s="1"/>
      <c r="F1098" s="9"/>
      <c r="G1098" s="9"/>
    </row>
    <row r="1099">
      <c r="A1099" s="39" t="s">
        <v>636</v>
      </c>
      <c r="B1099" s="28" t="s">
        <v>1111</v>
      </c>
      <c r="C1099" s="1"/>
      <c r="D1099" s="8" t="s">
        <v>10</v>
      </c>
      <c r="E1099" s="1"/>
      <c r="F1099" s="9"/>
      <c r="G1099" s="9"/>
    </row>
    <row r="1100">
      <c r="A1100" s="39" t="s">
        <v>636</v>
      </c>
      <c r="B1100" s="28" t="s">
        <v>1112</v>
      </c>
      <c r="C1100" s="8" t="s">
        <v>10</v>
      </c>
      <c r="D1100" s="1"/>
      <c r="E1100" s="1"/>
      <c r="F1100" s="9"/>
      <c r="G1100" s="9"/>
    </row>
    <row r="1101">
      <c r="A1101" s="39" t="s">
        <v>636</v>
      </c>
      <c r="B1101" s="28" t="s">
        <v>1113</v>
      </c>
      <c r="C1101" s="8" t="s">
        <v>10</v>
      </c>
      <c r="D1101" s="8" t="s">
        <v>10</v>
      </c>
      <c r="E1101" s="1"/>
      <c r="F1101" s="9"/>
      <c r="G1101" s="9"/>
    </row>
    <row r="1102">
      <c r="A1102" s="39" t="s">
        <v>636</v>
      </c>
      <c r="B1102" s="28" t="s">
        <v>1114</v>
      </c>
      <c r="C1102" s="8" t="s">
        <v>10</v>
      </c>
      <c r="D1102" s="1"/>
      <c r="E1102" s="1"/>
      <c r="F1102" s="9"/>
      <c r="G1102" s="9"/>
    </row>
    <row r="1103">
      <c r="A1103" s="39" t="s">
        <v>636</v>
      </c>
      <c r="B1103" s="28" t="s">
        <v>1115</v>
      </c>
      <c r="C1103" s="8" t="s">
        <v>10</v>
      </c>
      <c r="D1103" s="1"/>
      <c r="E1103" s="1"/>
      <c r="F1103" s="9"/>
      <c r="G1103" s="9"/>
    </row>
    <row r="1104">
      <c r="A1104" s="39" t="s">
        <v>636</v>
      </c>
      <c r="B1104" s="28" t="s">
        <v>1116</v>
      </c>
      <c r="C1104" s="8" t="s">
        <v>10</v>
      </c>
      <c r="D1104" s="1"/>
      <c r="E1104" s="1"/>
      <c r="F1104" s="9"/>
      <c r="G1104" s="9"/>
    </row>
    <row r="1105">
      <c r="A1105" s="39" t="s">
        <v>636</v>
      </c>
      <c r="B1105" s="28" t="s">
        <v>1117</v>
      </c>
      <c r="C1105" s="8" t="s">
        <v>10</v>
      </c>
      <c r="D1105" s="8"/>
      <c r="E1105" s="1"/>
      <c r="F1105" s="9"/>
      <c r="G1105" s="9"/>
    </row>
    <row r="1106">
      <c r="A1106" s="39" t="s">
        <v>636</v>
      </c>
      <c r="B1106" s="28" t="s">
        <v>1118</v>
      </c>
      <c r="C1106" s="8" t="s">
        <v>10</v>
      </c>
      <c r="D1106" s="1"/>
      <c r="E1106" s="1"/>
      <c r="F1106" s="9"/>
      <c r="G1106" s="9"/>
    </row>
    <row r="1107">
      <c r="A1107" s="39" t="s">
        <v>636</v>
      </c>
      <c r="B1107" s="28" t="s">
        <v>1119</v>
      </c>
      <c r="C1107" s="8" t="s">
        <v>10</v>
      </c>
      <c r="D1107" s="1"/>
      <c r="E1107" s="1"/>
      <c r="F1107" s="9"/>
      <c r="G1107" s="9"/>
    </row>
    <row r="1108">
      <c r="A1108" s="39" t="s">
        <v>636</v>
      </c>
      <c r="B1108" s="28" t="s">
        <v>1120</v>
      </c>
      <c r="C1108" s="8" t="s">
        <v>10</v>
      </c>
      <c r="D1108" s="1"/>
      <c r="E1108" s="1"/>
      <c r="F1108" s="9"/>
      <c r="G1108" s="9"/>
    </row>
    <row r="1109">
      <c r="A1109" s="39" t="s">
        <v>636</v>
      </c>
      <c r="B1109" s="28" t="s">
        <v>1121</v>
      </c>
      <c r="C1109" s="8" t="s">
        <v>10</v>
      </c>
      <c r="D1109" s="1"/>
      <c r="E1109" s="1"/>
      <c r="F1109" s="9"/>
      <c r="G1109" s="9"/>
    </row>
    <row r="1110">
      <c r="A1110" s="39" t="s">
        <v>636</v>
      </c>
      <c r="B1110" s="28" t="s">
        <v>1122</v>
      </c>
      <c r="C1110" s="8" t="s">
        <v>10</v>
      </c>
      <c r="D1110" s="1"/>
      <c r="E1110" s="1"/>
      <c r="F1110" s="9"/>
      <c r="G1110" s="9"/>
    </row>
    <row r="1111">
      <c r="A1111" s="39" t="s">
        <v>636</v>
      </c>
      <c r="B1111" s="28" t="s">
        <v>1123</v>
      </c>
      <c r="C1111" s="8" t="s">
        <v>10</v>
      </c>
      <c r="D1111" s="1"/>
      <c r="E1111" s="1"/>
      <c r="F1111" s="9"/>
      <c r="G1111" s="9"/>
    </row>
    <row r="1112">
      <c r="A1112" s="39" t="s">
        <v>636</v>
      </c>
      <c r="B1112" s="28" t="s">
        <v>1124</v>
      </c>
      <c r="C1112" s="8"/>
      <c r="D1112" s="8" t="s">
        <v>10</v>
      </c>
      <c r="E1112" s="1"/>
      <c r="F1112" s="9"/>
      <c r="G1112" s="9"/>
    </row>
    <row r="1113">
      <c r="A1113" s="39" t="s">
        <v>636</v>
      </c>
      <c r="B1113" s="28" t="s">
        <v>1125</v>
      </c>
      <c r="C1113" s="1"/>
      <c r="D1113" s="8" t="s">
        <v>10</v>
      </c>
      <c r="E1113" s="1"/>
      <c r="F1113" s="9"/>
      <c r="G1113" s="9"/>
    </row>
    <row r="1114">
      <c r="A1114" s="39" t="s">
        <v>636</v>
      </c>
      <c r="B1114" s="28" t="s">
        <v>1126</v>
      </c>
      <c r="C1114" s="8" t="s">
        <v>10</v>
      </c>
      <c r="D1114" s="1"/>
      <c r="E1114" s="1"/>
      <c r="F1114" s="9"/>
      <c r="G1114" s="9"/>
    </row>
    <row r="1115">
      <c r="A1115" s="39" t="s">
        <v>636</v>
      </c>
      <c r="B1115" s="28" t="s">
        <v>1127</v>
      </c>
      <c r="C1115" s="8" t="s">
        <v>10</v>
      </c>
      <c r="D1115" s="1"/>
      <c r="E1115" s="1"/>
      <c r="F1115" s="9"/>
      <c r="G1115" s="9"/>
    </row>
    <row r="1116">
      <c r="A1116" s="39" t="s">
        <v>636</v>
      </c>
      <c r="B1116" s="28" t="s">
        <v>1128</v>
      </c>
      <c r="C1116" s="8" t="s">
        <v>10</v>
      </c>
      <c r="D1116" s="1"/>
      <c r="E1116" s="1"/>
      <c r="F1116" s="9"/>
      <c r="G1116" s="9"/>
    </row>
    <row r="1117">
      <c r="A1117" s="39" t="s">
        <v>636</v>
      </c>
      <c r="B1117" s="28" t="s">
        <v>1129</v>
      </c>
      <c r="C1117" s="1"/>
      <c r="D1117" s="8" t="s">
        <v>10</v>
      </c>
      <c r="E1117" s="1"/>
      <c r="F1117" s="9"/>
      <c r="G1117" s="9"/>
    </row>
    <row r="1118">
      <c r="A1118" s="39" t="s">
        <v>636</v>
      </c>
      <c r="B1118" s="28" t="s">
        <v>1130</v>
      </c>
      <c r="C1118" s="8" t="s">
        <v>10</v>
      </c>
      <c r="D1118" s="1"/>
      <c r="E1118" s="1"/>
      <c r="F1118" s="9"/>
      <c r="G1118" s="9"/>
    </row>
    <row r="1119">
      <c r="A1119" s="39" t="s">
        <v>636</v>
      </c>
      <c r="B1119" s="28" t="s">
        <v>1131</v>
      </c>
      <c r="C1119" s="8" t="s">
        <v>10</v>
      </c>
      <c r="D1119" s="1"/>
      <c r="E1119" s="1"/>
      <c r="F1119" s="9"/>
      <c r="G1119" s="9"/>
    </row>
    <row r="1120">
      <c r="A1120" s="39" t="s">
        <v>636</v>
      </c>
      <c r="B1120" s="28" t="s">
        <v>1132</v>
      </c>
      <c r="C1120" s="8" t="s">
        <v>10</v>
      </c>
      <c r="D1120" s="1"/>
      <c r="E1120" s="1"/>
      <c r="F1120" s="9"/>
      <c r="G1120" s="9"/>
    </row>
    <row r="1121">
      <c r="A1121" s="39" t="s">
        <v>636</v>
      </c>
      <c r="B1121" s="28" t="s">
        <v>1133</v>
      </c>
      <c r="C1121" s="8" t="s">
        <v>10</v>
      </c>
      <c r="D1121" s="1"/>
      <c r="E1121" s="1"/>
      <c r="F1121" s="9"/>
      <c r="G1121" s="9"/>
    </row>
    <row r="1122">
      <c r="A1122" s="39" t="s">
        <v>636</v>
      </c>
      <c r="B1122" s="28" t="s">
        <v>1134</v>
      </c>
      <c r="C1122" s="8" t="s">
        <v>10</v>
      </c>
      <c r="D1122" s="1"/>
      <c r="E1122" s="1"/>
      <c r="F1122" s="9"/>
      <c r="G1122" s="9"/>
    </row>
    <row r="1123">
      <c r="A1123" s="39" t="s">
        <v>636</v>
      </c>
      <c r="B1123" s="28" t="s">
        <v>1135</v>
      </c>
      <c r="C1123" s="8" t="s">
        <v>10</v>
      </c>
      <c r="D1123" s="1"/>
      <c r="E1123" s="1"/>
      <c r="F1123" s="9"/>
      <c r="G1123" s="9"/>
    </row>
    <row r="1124">
      <c r="A1124" s="39" t="s">
        <v>636</v>
      </c>
      <c r="B1124" s="28" t="s">
        <v>1136</v>
      </c>
      <c r="C1124" s="8" t="s">
        <v>10</v>
      </c>
      <c r="D1124" s="1"/>
      <c r="E1124" s="1"/>
      <c r="F1124" s="9"/>
      <c r="G1124" s="9"/>
    </row>
    <row r="1125">
      <c r="A1125" s="39" t="s">
        <v>636</v>
      </c>
      <c r="B1125" s="28" t="s">
        <v>1137</v>
      </c>
      <c r="C1125" s="8" t="s">
        <v>10</v>
      </c>
      <c r="D1125" s="1"/>
      <c r="E1125" s="1"/>
      <c r="F1125" s="9"/>
      <c r="G1125" s="9"/>
    </row>
    <row r="1126">
      <c r="A1126" s="39" t="s">
        <v>636</v>
      </c>
      <c r="B1126" s="28" t="s">
        <v>1138</v>
      </c>
      <c r="C1126" s="8" t="s">
        <v>10</v>
      </c>
      <c r="D1126" s="8"/>
      <c r="E1126" s="1"/>
      <c r="F1126" s="9"/>
      <c r="G1126" s="9"/>
    </row>
    <row r="1127">
      <c r="A1127" s="39" t="s">
        <v>636</v>
      </c>
      <c r="B1127" s="28" t="s">
        <v>1139</v>
      </c>
      <c r="C1127" s="8" t="s">
        <v>10</v>
      </c>
      <c r="D1127" s="1"/>
      <c r="E1127" s="1"/>
      <c r="F1127" s="9"/>
      <c r="G1127" s="9"/>
    </row>
    <row r="1128">
      <c r="A1128" s="39" t="s">
        <v>636</v>
      </c>
      <c r="B1128" s="28" t="s">
        <v>1140</v>
      </c>
      <c r="C1128" s="8" t="s">
        <v>10</v>
      </c>
      <c r="D1128" s="1"/>
      <c r="E1128" s="1"/>
      <c r="F1128" s="9"/>
      <c r="G1128" s="9"/>
    </row>
    <row r="1129">
      <c r="A1129" s="39" t="s">
        <v>636</v>
      </c>
      <c r="B1129" s="28" t="s">
        <v>1141</v>
      </c>
      <c r="C1129" s="8" t="s">
        <v>10</v>
      </c>
      <c r="D1129" s="8"/>
      <c r="E1129" s="1"/>
      <c r="F1129" s="9"/>
      <c r="G1129" s="9"/>
    </row>
    <row r="1130">
      <c r="A1130" s="39" t="s">
        <v>636</v>
      </c>
      <c r="B1130" s="28" t="s">
        <v>1142</v>
      </c>
      <c r="C1130" s="8" t="s">
        <v>10</v>
      </c>
      <c r="D1130" s="8"/>
      <c r="E1130" s="1"/>
      <c r="F1130" s="9"/>
      <c r="G1130" s="9"/>
    </row>
    <row r="1131">
      <c r="A1131" s="39" t="s">
        <v>636</v>
      </c>
      <c r="B1131" s="28" t="s">
        <v>1143</v>
      </c>
      <c r="C1131" s="8" t="s">
        <v>10</v>
      </c>
      <c r="D1131" s="1"/>
      <c r="E1131" s="1"/>
      <c r="F1131" s="9"/>
      <c r="G1131" s="9"/>
    </row>
    <row r="1132">
      <c r="A1132" s="39" t="s">
        <v>636</v>
      </c>
      <c r="B1132" s="28" t="s">
        <v>1144</v>
      </c>
      <c r="C1132" s="8" t="s">
        <v>10</v>
      </c>
      <c r="D1132" s="1"/>
      <c r="E1132" s="1"/>
      <c r="F1132" s="9"/>
      <c r="G1132" s="9"/>
    </row>
    <row r="1133">
      <c r="A1133" s="39" t="s">
        <v>636</v>
      </c>
      <c r="B1133" s="28" t="s">
        <v>1145</v>
      </c>
      <c r="C1133" s="8" t="s">
        <v>10</v>
      </c>
      <c r="D1133" s="8"/>
      <c r="E1133" s="1"/>
      <c r="F1133" s="9"/>
      <c r="G1133" s="9"/>
    </row>
    <row r="1134">
      <c r="A1134" s="39" t="s">
        <v>636</v>
      </c>
      <c r="B1134" s="28" t="s">
        <v>1146</v>
      </c>
      <c r="C1134" s="1"/>
      <c r="D1134" s="8" t="s">
        <v>10</v>
      </c>
      <c r="E1134" s="1"/>
      <c r="F1134" s="9"/>
      <c r="G1134" s="9"/>
    </row>
    <row r="1135">
      <c r="A1135" s="39" t="s">
        <v>636</v>
      </c>
      <c r="B1135" s="28" t="s">
        <v>1147</v>
      </c>
      <c r="C1135" s="8" t="s">
        <v>10</v>
      </c>
      <c r="D1135" s="1"/>
      <c r="E1135" s="1"/>
      <c r="F1135" s="9"/>
      <c r="G1135" s="9"/>
    </row>
    <row r="1136">
      <c r="A1136" s="39" t="s">
        <v>636</v>
      </c>
      <c r="B1136" s="28" t="s">
        <v>1148</v>
      </c>
      <c r="C1136" s="8" t="s">
        <v>10</v>
      </c>
      <c r="D1136" s="8"/>
      <c r="E1136" s="1"/>
      <c r="F1136" s="9"/>
      <c r="G1136" s="9"/>
    </row>
    <row r="1137">
      <c r="A1137" s="39" t="s">
        <v>636</v>
      </c>
      <c r="B1137" s="28" t="s">
        <v>1149</v>
      </c>
      <c r="C1137" s="8" t="s">
        <v>10</v>
      </c>
      <c r="D1137" s="1"/>
      <c r="E1137" s="1"/>
      <c r="F1137" s="9"/>
      <c r="G1137" s="9"/>
    </row>
    <row r="1138">
      <c r="A1138" s="39" t="s">
        <v>636</v>
      </c>
      <c r="B1138" s="28" t="s">
        <v>1150</v>
      </c>
      <c r="C1138" s="8" t="s">
        <v>10</v>
      </c>
      <c r="D1138" s="1"/>
      <c r="E1138" s="1"/>
      <c r="F1138" s="9"/>
      <c r="G1138" s="9"/>
    </row>
    <row r="1139">
      <c r="A1139" s="39" t="s">
        <v>636</v>
      </c>
      <c r="B1139" s="28" t="s">
        <v>1151</v>
      </c>
      <c r="C1139" s="8" t="s">
        <v>10</v>
      </c>
      <c r="D1139" s="1"/>
      <c r="E1139" s="1"/>
      <c r="F1139" s="9"/>
      <c r="G1139" s="9"/>
    </row>
    <row r="1140">
      <c r="A1140" s="39" t="s">
        <v>636</v>
      </c>
      <c r="B1140" s="28" t="s">
        <v>1152</v>
      </c>
      <c r="C1140" s="8" t="s">
        <v>10</v>
      </c>
      <c r="D1140" s="1"/>
      <c r="E1140" s="1"/>
      <c r="F1140" s="9"/>
      <c r="G1140" s="9"/>
    </row>
    <row r="1141">
      <c r="A1141" s="39" t="s">
        <v>636</v>
      </c>
      <c r="B1141" s="28" t="s">
        <v>1153</v>
      </c>
      <c r="C1141" s="8" t="s">
        <v>10</v>
      </c>
      <c r="D1141" s="1"/>
      <c r="E1141" s="1"/>
      <c r="F1141" s="9"/>
      <c r="G1141" s="9"/>
    </row>
    <row r="1142">
      <c r="A1142" s="39" t="s">
        <v>636</v>
      </c>
      <c r="B1142" s="28" t="s">
        <v>1154</v>
      </c>
      <c r="C1142" s="8" t="s">
        <v>10</v>
      </c>
      <c r="D1142" s="8"/>
      <c r="E1142" s="1"/>
      <c r="F1142" s="9"/>
      <c r="G1142" s="9"/>
    </row>
    <row r="1143">
      <c r="A1143" s="39" t="s">
        <v>636</v>
      </c>
      <c r="B1143" s="28" t="s">
        <v>1155</v>
      </c>
      <c r="C1143" s="8" t="s">
        <v>10</v>
      </c>
      <c r="D1143" s="8"/>
      <c r="E1143" s="1"/>
      <c r="F1143" s="9"/>
      <c r="G1143" s="9"/>
    </row>
    <row r="1144">
      <c r="A1144" s="39" t="s">
        <v>636</v>
      </c>
      <c r="B1144" s="28" t="s">
        <v>1156</v>
      </c>
      <c r="C1144" s="8" t="s">
        <v>10</v>
      </c>
      <c r="D1144" s="8"/>
      <c r="E1144" s="1"/>
      <c r="F1144" s="9"/>
      <c r="G1144" s="9"/>
    </row>
    <row r="1145">
      <c r="A1145" s="39" t="s">
        <v>636</v>
      </c>
      <c r="B1145" s="28" t="s">
        <v>1157</v>
      </c>
      <c r="C1145" s="8" t="s">
        <v>10</v>
      </c>
      <c r="D1145" s="8"/>
      <c r="E1145" s="1"/>
      <c r="F1145" s="9"/>
      <c r="G1145" s="9"/>
    </row>
    <row r="1146">
      <c r="A1146" s="39" t="s">
        <v>636</v>
      </c>
      <c r="B1146" s="28" t="s">
        <v>1158</v>
      </c>
      <c r="C1146" s="8" t="s">
        <v>10</v>
      </c>
      <c r="D1146" s="1"/>
      <c r="E1146" s="1"/>
      <c r="F1146" s="9"/>
      <c r="G1146" s="9"/>
    </row>
    <row r="1147">
      <c r="A1147" s="39" t="s">
        <v>636</v>
      </c>
      <c r="B1147" s="28" t="s">
        <v>1159</v>
      </c>
      <c r="C1147" s="8" t="s">
        <v>10</v>
      </c>
      <c r="D1147" s="1"/>
      <c r="E1147" s="1"/>
      <c r="F1147" s="9"/>
      <c r="G1147" s="9"/>
    </row>
    <row r="1148">
      <c r="A1148" s="39" t="s">
        <v>636</v>
      </c>
      <c r="B1148" s="28" t="s">
        <v>1160</v>
      </c>
      <c r="C1148" s="8" t="s">
        <v>10</v>
      </c>
      <c r="D1148" s="1"/>
      <c r="E1148" s="1"/>
      <c r="F1148" s="9"/>
      <c r="G1148" s="9"/>
    </row>
    <row r="1149">
      <c r="A1149" s="39" t="s">
        <v>636</v>
      </c>
      <c r="B1149" s="28" t="s">
        <v>1161</v>
      </c>
      <c r="C1149" s="1"/>
      <c r="D1149" s="8" t="s">
        <v>10</v>
      </c>
      <c r="E1149" s="1"/>
      <c r="F1149" s="9"/>
      <c r="G1149" s="9"/>
    </row>
    <row r="1150">
      <c r="A1150" s="39" t="s">
        <v>636</v>
      </c>
      <c r="B1150" s="28" t="s">
        <v>1162</v>
      </c>
      <c r="C1150" s="8" t="s">
        <v>10</v>
      </c>
      <c r="D1150" s="1"/>
      <c r="E1150" s="1"/>
      <c r="F1150" s="9"/>
      <c r="G1150" s="9"/>
    </row>
    <row r="1151">
      <c r="A1151" s="39" t="s">
        <v>636</v>
      </c>
      <c r="B1151" s="28" t="s">
        <v>1163</v>
      </c>
      <c r="C1151" s="8" t="s">
        <v>10</v>
      </c>
      <c r="D1151" s="1"/>
      <c r="E1151" s="1"/>
      <c r="F1151" s="9"/>
      <c r="G1151" s="9"/>
    </row>
    <row r="1152">
      <c r="A1152" s="39" t="s">
        <v>636</v>
      </c>
      <c r="B1152" s="28" t="s">
        <v>1164</v>
      </c>
      <c r="C1152" s="8" t="s">
        <v>10</v>
      </c>
      <c r="D1152" s="1"/>
      <c r="E1152" s="1"/>
      <c r="F1152" s="9"/>
      <c r="G1152" s="9"/>
    </row>
    <row r="1153">
      <c r="A1153" s="39" t="s">
        <v>636</v>
      </c>
      <c r="B1153" s="28" t="s">
        <v>1165</v>
      </c>
      <c r="C1153" s="8" t="s">
        <v>10</v>
      </c>
      <c r="D1153" s="1"/>
      <c r="E1153" s="1"/>
      <c r="F1153" s="9"/>
      <c r="G1153" s="9"/>
    </row>
    <row r="1154">
      <c r="A1154" s="39" t="s">
        <v>636</v>
      </c>
      <c r="B1154" s="28" t="s">
        <v>1166</v>
      </c>
      <c r="C1154" s="8" t="s">
        <v>10</v>
      </c>
      <c r="D1154" s="1"/>
      <c r="E1154" s="1"/>
      <c r="F1154" s="9"/>
      <c r="G1154" s="9"/>
    </row>
    <row r="1155">
      <c r="A1155" s="39" t="s">
        <v>636</v>
      </c>
      <c r="B1155" s="28" t="s">
        <v>1167</v>
      </c>
      <c r="C1155" s="8" t="s">
        <v>10</v>
      </c>
      <c r="D1155" s="1"/>
      <c r="E1155" s="1"/>
      <c r="F1155" s="9"/>
      <c r="G1155" s="9"/>
    </row>
    <row r="1156">
      <c r="A1156" s="39" t="s">
        <v>636</v>
      </c>
      <c r="B1156" s="28" t="s">
        <v>1168</v>
      </c>
      <c r="C1156" s="8" t="s">
        <v>10</v>
      </c>
      <c r="D1156" s="1"/>
      <c r="E1156" s="1"/>
      <c r="F1156" s="9"/>
      <c r="G1156" s="9"/>
    </row>
    <row r="1157">
      <c r="A1157" s="39" t="s">
        <v>636</v>
      </c>
      <c r="B1157" s="28" t="s">
        <v>1169</v>
      </c>
      <c r="C1157" s="8" t="s">
        <v>10</v>
      </c>
      <c r="D1157" s="1"/>
      <c r="E1157" s="1"/>
      <c r="F1157" s="9"/>
      <c r="G1157" s="9"/>
    </row>
    <row r="1158">
      <c r="A1158" s="39" t="s">
        <v>636</v>
      </c>
      <c r="B1158" s="28" t="s">
        <v>1170</v>
      </c>
      <c r="C1158" s="8" t="s">
        <v>10</v>
      </c>
      <c r="D1158" s="1"/>
      <c r="E1158" s="1"/>
      <c r="F1158" s="9"/>
      <c r="G1158" s="9"/>
    </row>
    <row r="1159">
      <c r="A1159" s="39" t="s">
        <v>636</v>
      </c>
      <c r="B1159" s="28" t="s">
        <v>1171</v>
      </c>
      <c r="C1159" s="8" t="s">
        <v>10</v>
      </c>
      <c r="D1159" s="8"/>
      <c r="E1159" s="1"/>
      <c r="F1159" s="9"/>
      <c r="G1159" s="9"/>
    </row>
    <row r="1160">
      <c r="A1160" s="39" t="s">
        <v>636</v>
      </c>
      <c r="B1160" s="28" t="s">
        <v>1172</v>
      </c>
      <c r="C1160" s="8" t="s">
        <v>10</v>
      </c>
      <c r="D1160" s="8"/>
      <c r="E1160" s="1"/>
      <c r="F1160" s="9"/>
      <c r="G1160" s="9"/>
    </row>
    <row r="1161">
      <c r="A1161" s="39" t="s">
        <v>636</v>
      </c>
      <c r="B1161" s="28" t="s">
        <v>1173</v>
      </c>
      <c r="C1161" s="8"/>
      <c r="D1161" s="8" t="s">
        <v>10</v>
      </c>
      <c r="E1161" s="1"/>
      <c r="F1161" s="9"/>
      <c r="G1161" s="9"/>
    </row>
    <row r="1162">
      <c r="A1162" s="39" t="s">
        <v>636</v>
      </c>
      <c r="B1162" s="28" t="s">
        <v>1174</v>
      </c>
      <c r="C1162" s="8" t="s">
        <v>10</v>
      </c>
      <c r="D1162" s="8"/>
      <c r="E1162" s="1"/>
      <c r="F1162" s="9"/>
      <c r="G1162" s="9"/>
    </row>
    <row r="1163">
      <c r="A1163" s="39" t="s">
        <v>636</v>
      </c>
      <c r="B1163" s="28" t="s">
        <v>1175</v>
      </c>
      <c r="C1163" s="8" t="s">
        <v>10</v>
      </c>
      <c r="D1163" s="8"/>
      <c r="E1163" s="1"/>
      <c r="F1163" s="9"/>
      <c r="G1163" s="9"/>
    </row>
    <row r="1164">
      <c r="A1164" s="39" t="s">
        <v>636</v>
      </c>
      <c r="B1164" s="28" t="s">
        <v>1176</v>
      </c>
      <c r="C1164" s="8" t="s">
        <v>10</v>
      </c>
      <c r="D1164" s="8"/>
      <c r="E1164" s="1"/>
      <c r="F1164" s="9"/>
      <c r="G1164" s="9"/>
    </row>
    <row r="1165">
      <c r="A1165" s="39" t="s">
        <v>636</v>
      </c>
      <c r="B1165" s="28" t="s">
        <v>1177</v>
      </c>
      <c r="C1165" s="8" t="s">
        <v>10</v>
      </c>
      <c r="D1165" s="8"/>
      <c r="E1165" s="1"/>
      <c r="F1165" s="9"/>
      <c r="G1165" s="9"/>
    </row>
    <row r="1166">
      <c r="A1166" s="39" t="s">
        <v>636</v>
      </c>
      <c r="B1166" s="28" t="s">
        <v>1178</v>
      </c>
      <c r="C1166" s="8" t="s">
        <v>10</v>
      </c>
      <c r="D1166" s="8"/>
      <c r="E1166" s="1"/>
      <c r="F1166" s="9"/>
      <c r="G1166" s="9"/>
    </row>
    <row r="1167">
      <c r="A1167" s="39" t="s">
        <v>636</v>
      </c>
      <c r="B1167" s="28" t="s">
        <v>1179</v>
      </c>
      <c r="C1167" s="1"/>
      <c r="D1167" s="8" t="s">
        <v>10</v>
      </c>
      <c r="E1167" s="1"/>
      <c r="F1167" s="9"/>
      <c r="G1167" s="9"/>
    </row>
    <row r="1168">
      <c r="A1168" s="39" t="s">
        <v>636</v>
      </c>
      <c r="B1168" s="28" t="s">
        <v>1180</v>
      </c>
      <c r="C1168" s="8" t="s">
        <v>10</v>
      </c>
      <c r="D1168" s="8"/>
      <c r="E1168" s="1"/>
      <c r="F1168" s="9"/>
      <c r="G1168" s="9"/>
    </row>
    <row r="1169">
      <c r="A1169" s="39" t="s">
        <v>636</v>
      </c>
      <c r="B1169" s="28" t="s">
        <v>1181</v>
      </c>
      <c r="C1169" s="8" t="s">
        <v>10</v>
      </c>
      <c r="D1169" s="8"/>
      <c r="E1169" s="1"/>
      <c r="F1169" s="9"/>
      <c r="G1169" s="9"/>
    </row>
    <row r="1170">
      <c r="A1170" s="39" t="s">
        <v>636</v>
      </c>
      <c r="B1170" s="28" t="s">
        <v>1182</v>
      </c>
      <c r="C1170" s="8" t="s">
        <v>10</v>
      </c>
      <c r="D1170" s="8"/>
      <c r="E1170" s="1"/>
      <c r="F1170" s="9"/>
      <c r="G1170" s="9"/>
    </row>
    <row r="1171">
      <c r="A1171" s="39" t="s">
        <v>636</v>
      </c>
      <c r="B1171" s="28" t="s">
        <v>1183</v>
      </c>
      <c r="C1171" s="1"/>
      <c r="D1171" s="8" t="s">
        <v>10</v>
      </c>
      <c r="E1171" s="1"/>
      <c r="F1171" s="9"/>
      <c r="G1171" s="9"/>
    </row>
    <row r="1172">
      <c r="A1172" s="39" t="s">
        <v>636</v>
      </c>
      <c r="B1172" s="28" t="s">
        <v>1184</v>
      </c>
      <c r="C1172" s="8" t="s">
        <v>10</v>
      </c>
      <c r="D1172" s="8"/>
      <c r="E1172" s="1"/>
      <c r="F1172" s="9"/>
      <c r="G1172" s="9"/>
    </row>
    <row r="1173">
      <c r="A1173" s="39" t="s">
        <v>636</v>
      </c>
      <c r="B1173" s="28" t="s">
        <v>1185</v>
      </c>
      <c r="C1173" s="1"/>
      <c r="D1173" s="8" t="s">
        <v>10</v>
      </c>
      <c r="E1173" s="1"/>
      <c r="F1173" s="9"/>
      <c r="G1173" s="9"/>
    </row>
    <row r="1174">
      <c r="A1174" s="39" t="s">
        <v>636</v>
      </c>
      <c r="B1174" s="28" t="s">
        <v>1186</v>
      </c>
      <c r="C1174" s="8" t="s">
        <v>10</v>
      </c>
      <c r="D1174" s="8"/>
      <c r="E1174" s="1"/>
      <c r="F1174" s="9"/>
      <c r="G1174" s="9"/>
    </row>
    <row r="1175">
      <c r="A1175" s="39" t="s">
        <v>636</v>
      </c>
      <c r="B1175" s="28" t="s">
        <v>1187</v>
      </c>
      <c r="C1175" s="8" t="s">
        <v>10</v>
      </c>
      <c r="D1175" s="8"/>
      <c r="E1175" s="1"/>
      <c r="F1175" s="9"/>
      <c r="G1175" s="9"/>
    </row>
    <row r="1176">
      <c r="A1176" s="39" t="s">
        <v>636</v>
      </c>
      <c r="B1176" s="28" t="s">
        <v>1188</v>
      </c>
      <c r="C1176" s="8" t="s">
        <v>10</v>
      </c>
      <c r="D1176" s="8"/>
      <c r="E1176" s="1"/>
      <c r="F1176" s="9"/>
      <c r="G1176" s="9"/>
    </row>
    <row r="1177">
      <c r="A1177" s="39" t="s">
        <v>636</v>
      </c>
      <c r="B1177" s="28" t="s">
        <v>1189</v>
      </c>
      <c r="C1177" s="8" t="s">
        <v>10</v>
      </c>
      <c r="D1177" s="8"/>
      <c r="E1177" s="1"/>
      <c r="F1177" s="9"/>
      <c r="G1177" s="9"/>
    </row>
    <row r="1178">
      <c r="A1178" s="39" t="s">
        <v>636</v>
      </c>
      <c r="B1178" s="28" t="s">
        <v>1190</v>
      </c>
      <c r="C1178" s="8" t="s">
        <v>10</v>
      </c>
      <c r="D1178" s="8"/>
      <c r="E1178" s="1"/>
      <c r="F1178" s="9"/>
      <c r="G1178" s="9"/>
    </row>
    <row r="1179">
      <c r="A1179" s="39" t="s">
        <v>636</v>
      </c>
      <c r="B1179" s="40" t="s">
        <v>1191</v>
      </c>
      <c r="C1179" s="8" t="s">
        <v>10</v>
      </c>
      <c r="D1179" s="8"/>
      <c r="E1179" s="1"/>
      <c r="F1179" s="9"/>
      <c r="G1179" s="9"/>
    </row>
    <row r="1180">
      <c r="A1180" s="39" t="s">
        <v>636</v>
      </c>
      <c r="B1180" s="28" t="s">
        <v>1192</v>
      </c>
      <c r="C1180" s="8" t="s">
        <v>10</v>
      </c>
      <c r="D1180" s="8"/>
      <c r="E1180" s="1"/>
      <c r="F1180" s="9"/>
      <c r="G1180" s="9"/>
    </row>
    <row r="1181">
      <c r="A1181" s="39" t="s">
        <v>636</v>
      </c>
      <c r="B1181" s="28" t="s">
        <v>1193</v>
      </c>
      <c r="C1181" s="8" t="s">
        <v>10</v>
      </c>
      <c r="D1181" s="8"/>
      <c r="E1181" s="1"/>
      <c r="F1181" s="9"/>
      <c r="G1181" s="9"/>
    </row>
    <row r="1182">
      <c r="A1182" s="39" t="s">
        <v>636</v>
      </c>
      <c r="B1182" s="28" t="s">
        <v>1194</v>
      </c>
      <c r="C1182" s="8" t="s">
        <v>10</v>
      </c>
      <c r="D1182" s="8"/>
      <c r="E1182" s="1"/>
      <c r="F1182" s="9"/>
      <c r="G1182" s="9"/>
    </row>
    <row r="1183">
      <c r="A1183" s="39" t="s">
        <v>636</v>
      </c>
      <c r="B1183" s="28" t="s">
        <v>1195</v>
      </c>
      <c r="C1183" s="8" t="s">
        <v>10</v>
      </c>
      <c r="D1183" s="8"/>
      <c r="E1183" s="1"/>
      <c r="F1183" s="9"/>
      <c r="G1183" s="9"/>
    </row>
    <row r="1184">
      <c r="A1184" s="39" t="s">
        <v>636</v>
      </c>
      <c r="B1184" s="28" t="s">
        <v>1196</v>
      </c>
      <c r="C1184" s="8" t="s">
        <v>10</v>
      </c>
      <c r="D1184" s="8"/>
      <c r="E1184" s="1"/>
      <c r="F1184" s="9"/>
      <c r="G1184" s="9"/>
    </row>
    <row r="1185">
      <c r="A1185" s="39" t="s">
        <v>636</v>
      </c>
      <c r="B1185" s="28" t="s">
        <v>1197</v>
      </c>
      <c r="C1185" s="8" t="s">
        <v>10</v>
      </c>
      <c r="D1185" s="8"/>
      <c r="E1185" s="1"/>
      <c r="F1185" s="9"/>
      <c r="G1185" s="9"/>
    </row>
    <row r="1186">
      <c r="A1186" s="39" t="s">
        <v>636</v>
      </c>
      <c r="B1186" s="28" t="s">
        <v>1198</v>
      </c>
      <c r="C1186" s="8" t="s">
        <v>10</v>
      </c>
      <c r="D1186" s="23"/>
      <c r="E1186" s="1"/>
      <c r="F1186" s="9"/>
      <c r="G1186" s="9"/>
    </row>
    <row r="1187">
      <c r="A1187" s="39" t="s">
        <v>636</v>
      </c>
      <c r="B1187" s="28" t="s">
        <v>1199</v>
      </c>
      <c r="C1187" s="8" t="s">
        <v>10</v>
      </c>
      <c r="D1187" s="1"/>
      <c r="E1187" s="1"/>
      <c r="F1187" s="9"/>
      <c r="G1187" s="9"/>
    </row>
    <row r="1188">
      <c r="A1188" s="39" t="s">
        <v>636</v>
      </c>
      <c r="B1188" s="28" t="s">
        <v>1200</v>
      </c>
      <c r="C1188" s="8" t="s">
        <v>10</v>
      </c>
      <c r="D1188" s="1"/>
      <c r="E1188" s="1"/>
      <c r="F1188" s="9"/>
      <c r="G1188" s="9"/>
    </row>
    <row r="1189">
      <c r="A1189" s="39" t="s">
        <v>636</v>
      </c>
      <c r="B1189" s="28" t="s">
        <v>1201</v>
      </c>
      <c r="C1189" s="8" t="s">
        <v>10</v>
      </c>
      <c r="D1189" s="1"/>
      <c r="E1189" s="1"/>
      <c r="F1189" s="9"/>
      <c r="G1189" s="9"/>
    </row>
    <row r="1190">
      <c r="A1190" s="39" t="s">
        <v>636</v>
      </c>
      <c r="B1190" s="41" t="s">
        <v>1202</v>
      </c>
      <c r="C1190" s="1"/>
      <c r="D1190" s="8" t="s">
        <v>10</v>
      </c>
      <c r="E1190" s="1"/>
      <c r="F1190" s="9"/>
      <c r="G1190" s="9"/>
    </row>
    <row r="1191">
      <c r="A1191" s="39" t="s">
        <v>636</v>
      </c>
      <c r="B1191" s="28" t="s">
        <v>1203</v>
      </c>
      <c r="C1191" s="8" t="s">
        <v>10</v>
      </c>
      <c r="D1191" s="8"/>
      <c r="E1191" s="1"/>
      <c r="F1191" s="9"/>
      <c r="G1191" s="9"/>
    </row>
    <row r="1192">
      <c r="A1192" s="39" t="s">
        <v>636</v>
      </c>
      <c r="B1192" s="28" t="s">
        <v>1204</v>
      </c>
      <c r="C1192" s="8" t="s">
        <v>10</v>
      </c>
      <c r="D1192" s="8"/>
      <c r="E1192" s="1"/>
      <c r="F1192" s="9"/>
      <c r="G1192" s="9"/>
    </row>
    <row r="1193">
      <c r="A1193" s="39" t="s">
        <v>636</v>
      </c>
      <c r="B1193" s="28" t="s">
        <v>1205</v>
      </c>
      <c r="C1193" s="8" t="s">
        <v>10</v>
      </c>
      <c r="D1193" s="8"/>
      <c r="E1193" s="1"/>
      <c r="F1193" s="9"/>
      <c r="G1193" s="9"/>
    </row>
    <row r="1194">
      <c r="A1194" s="39" t="s">
        <v>636</v>
      </c>
      <c r="B1194" s="28" t="s">
        <v>1206</v>
      </c>
      <c r="C1194" s="8" t="s">
        <v>10</v>
      </c>
      <c r="D1194" s="1"/>
      <c r="E1194" s="1"/>
      <c r="F1194" s="9"/>
      <c r="G1194" s="9"/>
    </row>
    <row r="1195">
      <c r="A1195" s="39" t="s">
        <v>636</v>
      </c>
      <c r="B1195" s="28" t="s">
        <v>1207</v>
      </c>
      <c r="C1195" s="1"/>
      <c r="D1195" s="8" t="s">
        <v>10</v>
      </c>
      <c r="E1195" s="1"/>
      <c r="F1195" s="9"/>
      <c r="G1195" s="9"/>
    </row>
    <row r="1196">
      <c r="A1196" s="39" t="s">
        <v>636</v>
      </c>
      <c r="B1196" s="28" t="s">
        <v>1208</v>
      </c>
      <c r="C1196" s="8" t="s">
        <v>10</v>
      </c>
      <c r="D1196" s="1"/>
      <c r="E1196" s="1"/>
      <c r="F1196" s="9"/>
      <c r="G1196" s="9"/>
    </row>
    <row r="1197">
      <c r="A1197" s="39" t="s">
        <v>636</v>
      </c>
      <c r="B1197" s="28" t="s">
        <v>1209</v>
      </c>
      <c r="C1197" s="8" t="s">
        <v>10</v>
      </c>
      <c r="D1197" s="1"/>
      <c r="E1197" s="1"/>
      <c r="F1197" s="9"/>
      <c r="G1197" s="9"/>
    </row>
    <row r="1198">
      <c r="A1198" s="39" t="s">
        <v>636</v>
      </c>
      <c r="B1198" s="41" t="s">
        <v>1210</v>
      </c>
      <c r="C1198" s="1"/>
      <c r="D1198" s="1"/>
      <c r="E1198" s="8" t="s">
        <v>10</v>
      </c>
      <c r="F1198" s="9"/>
      <c r="G1198" s="9"/>
    </row>
    <row r="1199">
      <c r="A1199" s="39" t="s">
        <v>636</v>
      </c>
      <c r="B1199" s="28" t="s">
        <v>1211</v>
      </c>
      <c r="C1199" s="8" t="s">
        <v>10</v>
      </c>
      <c r="D1199" s="1"/>
      <c r="E1199" s="1"/>
      <c r="F1199" s="9"/>
      <c r="G1199" s="9"/>
    </row>
    <row r="1200">
      <c r="A1200" s="39" t="s">
        <v>636</v>
      </c>
      <c r="B1200" s="41" t="s">
        <v>1212</v>
      </c>
      <c r="C1200" s="1"/>
      <c r="D1200" s="8" t="s">
        <v>10</v>
      </c>
      <c r="E1200" s="1"/>
      <c r="F1200" s="9"/>
      <c r="G1200" s="9"/>
    </row>
    <row r="1201">
      <c r="A1201" s="39" t="s">
        <v>636</v>
      </c>
      <c r="B1201" s="28" t="s">
        <v>1213</v>
      </c>
      <c r="C1201" s="8" t="s">
        <v>10</v>
      </c>
      <c r="D1201" s="1"/>
      <c r="E1201" s="1"/>
      <c r="F1201" s="9"/>
      <c r="G1201" s="9"/>
    </row>
    <row r="1202">
      <c r="A1202" s="39" t="s">
        <v>636</v>
      </c>
      <c r="B1202" s="45" t="s">
        <v>1214</v>
      </c>
      <c r="C1202" s="1"/>
      <c r="D1202" s="1"/>
      <c r="E1202" s="8" t="s">
        <v>10</v>
      </c>
      <c r="F1202" s="9"/>
      <c r="G1202" s="9"/>
    </row>
    <row r="1203">
      <c r="A1203" s="39" t="s">
        <v>636</v>
      </c>
      <c r="B1203" s="40" t="s">
        <v>1215</v>
      </c>
      <c r="C1203" s="8" t="s">
        <v>10</v>
      </c>
      <c r="D1203" s="1"/>
      <c r="E1203" s="1"/>
      <c r="F1203" s="9"/>
      <c r="G1203" s="9"/>
    </row>
    <row r="1204">
      <c r="A1204" s="39" t="s">
        <v>636</v>
      </c>
      <c r="B1204" s="28" t="s">
        <v>1216</v>
      </c>
      <c r="C1204" s="8" t="s">
        <v>10</v>
      </c>
      <c r="D1204" s="1"/>
      <c r="E1204" s="1"/>
      <c r="F1204" s="9"/>
      <c r="G1204" s="9"/>
    </row>
    <row r="1205">
      <c r="A1205" s="39" t="s">
        <v>636</v>
      </c>
      <c r="B1205" s="28" t="s">
        <v>1217</v>
      </c>
      <c r="C1205" s="1"/>
      <c r="D1205" s="8" t="s">
        <v>10</v>
      </c>
      <c r="E1205" s="1"/>
      <c r="F1205" s="9"/>
      <c r="G1205" s="9"/>
    </row>
    <row r="1206">
      <c r="A1206" s="39" t="s">
        <v>636</v>
      </c>
      <c r="B1206" s="28" t="s">
        <v>1218</v>
      </c>
      <c r="C1206" s="1"/>
      <c r="D1206" s="8" t="s">
        <v>10</v>
      </c>
      <c r="E1206" s="1"/>
      <c r="F1206" s="9"/>
      <c r="G1206" s="9"/>
    </row>
    <row r="1207">
      <c r="A1207" s="39" t="s">
        <v>636</v>
      </c>
      <c r="B1207" s="28" t="s">
        <v>1219</v>
      </c>
      <c r="C1207" s="8" t="s">
        <v>10</v>
      </c>
      <c r="D1207" s="1"/>
      <c r="E1207" s="1"/>
      <c r="F1207" s="9"/>
      <c r="G1207" s="9"/>
    </row>
    <row r="1208">
      <c r="A1208" s="39" t="s">
        <v>636</v>
      </c>
      <c r="B1208" s="28" t="s">
        <v>1220</v>
      </c>
      <c r="C1208" s="8" t="s">
        <v>10</v>
      </c>
      <c r="D1208" s="1"/>
      <c r="E1208" s="1"/>
      <c r="F1208" s="9"/>
      <c r="G1208" s="9"/>
    </row>
    <row r="1209">
      <c r="A1209" s="39" t="s">
        <v>636</v>
      </c>
      <c r="B1209" s="28" t="s">
        <v>1221</v>
      </c>
      <c r="C1209" s="1"/>
      <c r="D1209" s="8" t="s">
        <v>10</v>
      </c>
      <c r="E1209" s="1"/>
      <c r="F1209" s="9"/>
      <c r="G1209" s="9"/>
    </row>
    <row r="1210">
      <c r="A1210" s="39" t="s">
        <v>636</v>
      </c>
      <c r="B1210" s="28" t="s">
        <v>1222</v>
      </c>
      <c r="C1210" s="8" t="s">
        <v>10</v>
      </c>
      <c r="D1210" s="1"/>
      <c r="E1210" s="1"/>
      <c r="F1210" s="9"/>
      <c r="G1210" s="9"/>
    </row>
    <row r="1211">
      <c r="A1211" s="39" t="s">
        <v>636</v>
      </c>
      <c r="B1211" s="28" t="s">
        <v>1223</v>
      </c>
      <c r="C1211" s="1"/>
      <c r="D1211" s="8" t="s">
        <v>10</v>
      </c>
      <c r="E1211" s="1"/>
      <c r="F1211" s="9"/>
      <c r="G1211" s="9"/>
    </row>
    <row r="1212">
      <c r="A1212" s="39" t="s">
        <v>636</v>
      </c>
      <c r="B1212" s="28" t="s">
        <v>1224</v>
      </c>
      <c r="C1212" s="8" t="s">
        <v>10</v>
      </c>
      <c r="D1212" s="1"/>
      <c r="E1212" s="1"/>
      <c r="F1212" s="9"/>
      <c r="G1212" s="9"/>
    </row>
    <row r="1213">
      <c r="A1213" s="39" t="s">
        <v>636</v>
      </c>
      <c r="B1213" s="28" t="s">
        <v>1225</v>
      </c>
      <c r="C1213" s="1"/>
      <c r="D1213" s="8" t="s">
        <v>10</v>
      </c>
      <c r="E1213" s="1"/>
      <c r="F1213" s="9"/>
      <c r="G1213" s="9"/>
    </row>
    <row r="1214">
      <c r="A1214" s="39" t="s">
        <v>636</v>
      </c>
      <c r="B1214" s="28" t="s">
        <v>1226</v>
      </c>
      <c r="C1214" s="8" t="s">
        <v>10</v>
      </c>
      <c r="D1214" s="1"/>
      <c r="E1214" s="1"/>
      <c r="F1214" s="9"/>
      <c r="G1214" s="9"/>
    </row>
    <row r="1215">
      <c r="A1215" s="39" t="s">
        <v>636</v>
      </c>
      <c r="B1215" s="28" t="s">
        <v>1227</v>
      </c>
      <c r="C1215" s="8" t="s">
        <v>10</v>
      </c>
      <c r="D1215" s="1"/>
      <c r="E1215" s="1"/>
      <c r="F1215" s="9"/>
      <c r="G1215" s="9"/>
    </row>
    <row r="1216">
      <c r="A1216" s="39" t="s">
        <v>636</v>
      </c>
      <c r="B1216" s="28" t="s">
        <v>1228</v>
      </c>
      <c r="C1216" s="8" t="s">
        <v>10</v>
      </c>
      <c r="D1216" s="1"/>
      <c r="E1216" s="1"/>
      <c r="F1216" s="9"/>
      <c r="G1216" s="9"/>
    </row>
    <row r="1217">
      <c r="A1217" s="39" t="s">
        <v>636</v>
      </c>
      <c r="B1217" s="28" t="s">
        <v>1229</v>
      </c>
      <c r="C1217" s="8" t="s">
        <v>10</v>
      </c>
      <c r="D1217" s="1"/>
      <c r="E1217" s="1"/>
      <c r="F1217" s="9"/>
      <c r="G1217" s="9"/>
    </row>
    <row r="1218">
      <c r="A1218" s="39" t="s">
        <v>636</v>
      </c>
      <c r="B1218" s="40" t="s">
        <v>1230</v>
      </c>
      <c r="C1218" s="8" t="s">
        <v>10</v>
      </c>
      <c r="D1218" s="8"/>
      <c r="E1218" s="1"/>
      <c r="F1218" s="9"/>
      <c r="G1218" s="9"/>
    </row>
    <row r="1219">
      <c r="A1219" s="39" t="s">
        <v>636</v>
      </c>
      <c r="B1219" s="28" t="s">
        <v>1231</v>
      </c>
      <c r="C1219" s="1"/>
      <c r="D1219" s="8" t="s">
        <v>10</v>
      </c>
      <c r="E1219" s="1"/>
      <c r="F1219" s="9"/>
      <c r="G1219" s="9"/>
    </row>
    <row r="1220">
      <c r="A1220" s="39" t="s">
        <v>636</v>
      </c>
      <c r="B1220" s="28" t="s">
        <v>1232</v>
      </c>
      <c r="C1220" s="8" t="s">
        <v>10</v>
      </c>
      <c r="D1220" s="1"/>
      <c r="E1220" s="1"/>
      <c r="F1220" s="9"/>
      <c r="G1220" s="9"/>
    </row>
    <row r="1221">
      <c r="A1221" s="39" t="s">
        <v>636</v>
      </c>
      <c r="B1221" s="28" t="s">
        <v>1233</v>
      </c>
      <c r="C1221" s="8" t="s">
        <v>10</v>
      </c>
      <c r="D1221" s="1"/>
      <c r="E1221" s="1"/>
      <c r="F1221" s="9"/>
      <c r="G1221" s="9"/>
    </row>
    <row r="1222">
      <c r="A1222" s="39" t="s">
        <v>636</v>
      </c>
      <c r="B1222" s="28" t="s">
        <v>1234</v>
      </c>
      <c r="C1222" s="8" t="s">
        <v>10</v>
      </c>
      <c r="D1222" s="1"/>
      <c r="E1222" s="1"/>
      <c r="F1222" s="9"/>
      <c r="G1222" s="9"/>
    </row>
    <row r="1223">
      <c r="A1223" s="39" t="s">
        <v>636</v>
      </c>
      <c r="B1223" s="40" t="s">
        <v>1235</v>
      </c>
      <c r="C1223" s="8" t="s">
        <v>10</v>
      </c>
      <c r="D1223" s="8"/>
      <c r="E1223" s="1"/>
      <c r="F1223" s="9"/>
      <c r="G1223" s="9"/>
    </row>
    <row r="1224">
      <c r="A1224" s="39" t="s">
        <v>636</v>
      </c>
      <c r="B1224" s="40" t="s">
        <v>1236</v>
      </c>
      <c r="C1224" s="8" t="s">
        <v>10</v>
      </c>
      <c r="D1224" s="8"/>
      <c r="E1224" s="1"/>
      <c r="F1224" s="9"/>
      <c r="G1224" s="9"/>
    </row>
    <row r="1225">
      <c r="A1225" s="39" t="s">
        <v>636</v>
      </c>
      <c r="B1225" s="28" t="s">
        <v>1237</v>
      </c>
      <c r="C1225" s="8" t="s">
        <v>10</v>
      </c>
      <c r="D1225" s="1"/>
      <c r="E1225" s="1"/>
      <c r="F1225" s="9"/>
      <c r="G1225" s="9"/>
    </row>
    <row r="1226">
      <c r="A1226" s="39" t="s">
        <v>636</v>
      </c>
      <c r="B1226" s="28" t="s">
        <v>1238</v>
      </c>
      <c r="C1226" s="1"/>
      <c r="D1226" s="8" t="s">
        <v>10</v>
      </c>
      <c r="E1226" s="1"/>
      <c r="F1226" s="9"/>
      <c r="G1226" s="9"/>
    </row>
    <row r="1227">
      <c r="A1227" s="39" t="s">
        <v>636</v>
      </c>
      <c r="B1227" s="28" t="s">
        <v>1239</v>
      </c>
      <c r="C1227" s="8" t="s">
        <v>10</v>
      </c>
      <c r="D1227" s="1"/>
      <c r="E1227" s="1"/>
      <c r="F1227" s="9"/>
      <c r="G1227" s="9"/>
    </row>
    <row r="1228">
      <c r="A1228" s="39" t="s">
        <v>636</v>
      </c>
      <c r="B1228" s="28" t="s">
        <v>1240</v>
      </c>
      <c r="C1228" s="8" t="s">
        <v>10</v>
      </c>
      <c r="D1228" s="1"/>
      <c r="E1228" s="1"/>
      <c r="F1228" s="9"/>
      <c r="G1228" s="9"/>
    </row>
    <row r="1229">
      <c r="A1229" s="39" t="s">
        <v>636</v>
      </c>
      <c r="B1229" s="28" t="s">
        <v>1241</v>
      </c>
      <c r="C1229" s="8" t="s">
        <v>10</v>
      </c>
      <c r="D1229" s="1"/>
      <c r="E1229" s="1"/>
      <c r="F1229" s="9"/>
      <c r="G1229" s="9"/>
    </row>
    <row r="1230">
      <c r="A1230" s="39" t="s">
        <v>636</v>
      </c>
      <c r="B1230" s="28" t="s">
        <v>1242</v>
      </c>
      <c r="C1230" s="8" t="s">
        <v>10</v>
      </c>
      <c r="D1230" s="1"/>
      <c r="E1230" s="1"/>
      <c r="F1230" s="9"/>
      <c r="G1230" s="9"/>
    </row>
    <row r="1231">
      <c r="A1231" s="39" t="s">
        <v>636</v>
      </c>
      <c r="B1231" s="28" t="s">
        <v>1243</v>
      </c>
      <c r="C1231" s="8" t="s">
        <v>10</v>
      </c>
      <c r="D1231" s="1"/>
      <c r="E1231" s="1"/>
      <c r="F1231" s="9"/>
      <c r="G1231" s="9"/>
    </row>
    <row r="1232">
      <c r="A1232" s="39" t="s">
        <v>636</v>
      </c>
      <c r="B1232" s="28" t="s">
        <v>1244</v>
      </c>
      <c r="C1232" s="8" t="s">
        <v>10</v>
      </c>
      <c r="D1232" s="1"/>
      <c r="E1232" s="1"/>
      <c r="F1232" s="9"/>
      <c r="G1232" s="9"/>
    </row>
    <row r="1233">
      <c r="A1233" s="39" t="s">
        <v>636</v>
      </c>
      <c r="B1233" s="28" t="s">
        <v>1245</v>
      </c>
      <c r="C1233" s="1"/>
      <c r="D1233" s="8" t="s">
        <v>10</v>
      </c>
      <c r="E1233" s="1"/>
      <c r="F1233" s="9"/>
      <c r="G1233" s="9"/>
    </row>
    <row r="1234">
      <c r="A1234" s="39" t="s">
        <v>636</v>
      </c>
      <c r="B1234" s="28" t="s">
        <v>1246</v>
      </c>
      <c r="C1234" s="8" t="s">
        <v>10</v>
      </c>
      <c r="D1234" s="1"/>
      <c r="E1234" s="1"/>
      <c r="F1234" s="9"/>
      <c r="G1234" s="9"/>
    </row>
    <row r="1235">
      <c r="A1235" s="39" t="s">
        <v>636</v>
      </c>
      <c r="B1235" s="28" t="s">
        <v>1247</v>
      </c>
      <c r="C1235" s="1"/>
      <c r="D1235" s="8" t="s">
        <v>10</v>
      </c>
      <c r="E1235" s="1"/>
      <c r="F1235" s="9"/>
      <c r="G1235" s="9"/>
    </row>
    <row r="1236">
      <c r="A1236" s="39" t="s">
        <v>636</v>
      </c>
      <c r="B1236" s="28" t="s">
        <v>1248</v>
      </c>
      <c r="C1236" s="8" t="s">
        <v>10</v>
      </c>
      <c r="D1236" s="1"/>
      <c r="E1236" s="1"/>
      <c r="F1236" s="9"/>
      <c r="G1236" s="9"/>
    </row>
    <row r="1237">
      <c r="A1237" s="39" t="s">
        <v>636</v>
      </c>
      <c r="B1237" s="28" t="s">
        <v>1249</v>
      </c>
      <c r="C1237" s="8" t="s">
        <v>10</v>
      </c>
      <c r="D1237" s="1"/>
      <c r="E1237" s="1"/>
      <c r="F1237" s="9"/>
      <c r="G1237" s="9"/>
    </row>
    <row r="1238">
      <c r="A1238" s="39" t="s">
        <v>636</v>
      </c>
      <c r="B1238" s="28" t="s">
        <v>1250</v>
      </c>
      <c r="C1238" s="8" t="s">
        <v>10</v>
      </c>
      <c r="D1238" s="1"/>
      <c r="E1238" s="1"/>
      <c r="F1238" s="9"/>
      <c r="G1238" s="9"/>
    </row>
    <row r="1239">
      <c r="A1239" s="39" t="s">
        <v>636</v>
      </c>
      <c r="B1239" s="28" t="s">
        <v>1251</v>
      </c>
      <c r="C1239" s="1"/>
      <c r="D1239" s="8" t="s">
        <v>10</v>
      </c>
      <c r="E1239" s="1"/>
      <c r="F1239" s="9"/>
      <c r="G1239" s="9"/>
    </row>
    <row r="1240">
      <c r="A1240" s="39" t="s">
        <v>636</v>
      </c>
      <c r="B1240" s="28" t="s">
        <v>1252</v>
      </c>
      <c r="C1240" s="8" t="s">
        <v>10</v>
      </c>
      <c r="D1240" s="1"/>
      <c r="E1240" s="1"/>
      <c r="F1240" s="9"/>
      <c r="G1240" s="9"/>
    </row>
    <row r="1241">
      <c r="A1241" s="39" t="s">
        <v>636</v>
      </c>
      <c r="B1241" s="28" t="s">
        <v>1253</v>
      </c>
      <c r="C1241" s="8" t="s">
        <v>10</v>
      </c>
      <c r="D1241" s="1"/>
      <c r="E1241" s="1"/>
      <c r="F1241" s="9"/>
      <c r="G1241" s="9"/>
    </row>
    <row r="1242">
      <c r="A1242" s="39" t="s">
        <v>636</v>
      </c>
      <c r="B1242" s="28" t="s">
        <v>1254</v>
      </c>
      <c r="C1242" s="8" t="s">
        <v>10</v>
      </c>
      <c r="D1242" s="1"/>
      <c r="E1242" s="1"/>
      <c r="F1242" s="9"/>
      <c r="G1242" s="9"/>
    </row>
    <row r="1243">
      <c r="A1243" s="39" t="s">
        <v>636</v>
      </c>
      <c r="B1243" s="28" t="s">
        <v>1255</v>
      </c>
      <c r="C1243" s="8" t="s">
        <v>10</v>
      </c>
      <c r="D1243" s="1"/>
      <c r="E1243" s="1"/>
      <c r="F1243" s="9"/>
      <c r="G1243" s="9"/>
    </row>
    <row r="1244">
      <c r="A1244" s="39" t="s">
        <v>636</v>
      </c>
      <c r="B1244" s="28" t="s">
        <v>1256</v>
      </c>
      <c r="C1244" s="8" t="s">
        <v>10</v>
      </c>
      <c r="D1244" s="1"/>
      <c r="E1244" s="1"/>
      <c r="F1244" s="9"/>
      <c r="G1244" s="9"/>
    </row>
    <row r="1245">
      <c r="A1245" s="39" t="s">
        <v>636</v>
      </c>
      <c r="B1245" s="28" t="s">
        <v>1257</v>
      </c>
      <c r="C1245" s="8" t="s">
        <v>10</v>
      </c>
      <c r="D1245" s="1"/>
      <c r="E1245" s="1"/>
      <c r="F1245" s="9"/>
      <c r="G1245" s="9"/>
    </row>
    <row r="1246">
      <c r="A1246" s="39" t="s">
        <v>636</v>
      </c>
      <c r="B1246" s="28" t="s">
        <v>1258</v>
      </c>
      <c r="C1246" s="8" t="s">
        <v>10</v>
      </c>
      <c r="D1246" s="1"/>
      <c r="E1246" s="1"/>
      <c r="F1246" s="9"/>
      <c r="G1246" s="9"/>
    </row>
    <row r="1247">
      <c r="A1247" s="39" t="s">
        <v>636</v>
      </c>
      <c r="B1247" s="28" t="s">
        <v>1259</v>
      </c>
      <c r="C1247" s="8" t="s">
        <v>10</v>
      </c>
      <c r="D1247" s="1"/>
      <c r="E1247" s="1"/>
      <c r="F1247" s="9"/>
      <c r="G1247" s="9"/>
    </row>
    <row r="1248">
      <c r="A1248" s="39" t="s">
        <v>636</v>
      </c>
      <c r="B1248" s="28" t="s">
        <v>1260</v>
      </c>
      <c r="C1248" s="8" t="s">
        <v>10</v>
      </c>
      <c r="D1248" s="1"/>
      <c r="E1248" s="1"/>
      <c r="F1248" s="9"/>
      <c r="G1248" s="9"/>
    </row>
    <row r="1249">
      <c r="A1249" s="39" t="s">
        <v>636</v>
      </c>
      <c r="B1249" s="45" t="s">
        <v>1261</v>
      </c>
      <c r="C1249" s="1"/>
      <c r="D1249" s="1"/>
      <c r="E1249" s="8" t="s">
        <v>10</v>
      </c>
      <c r="F1249" s="9"/>
      <c r="G1249" s="9"/>
    </row>
    <row r="1250">
      <c r="A1250" s="39" t="s">
        <v>636</v>
      </c>
      <c r="B1250" s="28" t="s">
        <v>1262</v>
      </c>
      <c r="C1250" s="8" t="s">
        <v>10</v>
      </c>
      <c r="D1250" s="1"/>
      <c r="E1250" s="1"/>
      <c r="F1250" s="9"/>
      <c r="G1250" s="9"/>
    </row>
    <row r="1251">
      <c r="A1251" s="39" t="s">
        <v>636</v>
      </c>
      <c r="B1251" s="28" t="s">
        <v>1263</v>
      </c>
      <c r="C1251" s="1"/>
      <c r="D1251" s="8" t="s">
        <v>10</v>
      </c>
      <c r="E1251" s="1"/>
      <c r="F1251" s="9"/>
      <c r="G1251" s="9"/>
    </row>
    <row r="1252">
      <c r="A1252" s="39" t="s">
        <v>636</v>
      </c>
      <c r="B1252" s="28" t="s">
        <v>1264</v>
      </c>
      <c r="C1252" s="8" t="s">
        <v>10</v>
      </c>
      <c r="D1252" s="1"/>
      <c r="E1252" s="1"/>
      <c r="F1252" s="9"/>
      <c r="G1252" s="9"/>
    </row>
    <row r="1253">
      <c r="A1253" s="39" t="s">
        <v>636</v>
      </c>
      <c r="B1253" s="28" t="s">
        <v>1265</v>
      </c>
      <c r="C1253" s="1"/>
      <c r="D1253" s="8" t="s">
        <v>10</v>
      </c>
      <c r="E1253" s="1"/>
      <c r="F1253" s="9"/>
      <c r="G1253" s="9"/>
    </row>
    <row r="1254">
      <c r="A1254" s="39" t="s">
        <v>636</v>
      </c>
      <c r="B1254" s="28" t="s">
        <v>1266</v>
      </c>
      <c r="C1254" s="8" t="s">
        <v>10</v>
      </c>
      <c r="D1254" s="1"/>
      <c r="E1254" s="1"/>
      <c r="F1254" s="9"/>
      <c r="G1254" s="9"/>
    </row>
    <row r="1255">
      <c r="A1255" s="39" t="s">
        <v>636</v>
      </c>
      <c r="B1255" s="28" t="s">
        <v>1267</v>
      </c>
      <c r="C1255" s="8" t="s">
        <v>10</v>
      </c>
      <c r="D1255" s="8"/>
      <c r="E1255" s="1"/>
      <c r="F1255" s="9"/>
      <c r="G1255" s="9"/>
    </row>
    <row r="1256">
      <c r="A1256" s="39" t="s">
        <v>636</v>
      </c>
      <c r="B1256" s="28" t="s">
        <v>1268</v>
      </c>
      <c r="C1256" s="8" t="s">
        <v>10</v>
      </c>
      <c r="D1256" s="1"/>
      <c r="E1256" s="1"/>
      <c r="F1256" s="9"/>
      <c r="G1256" s="9"/>
    </row>
    <row r="1257">
      <c r="A1257" s="39" t="s">
        <v>636</v>
      </c>
      <c r="B1257" s="28" t="s">
        <v>1269</v>
      </c>
      <c r="C1257" s="8" t="s">
        <v>10</v>
      </c>
      <c r="D1257" s="8"/>
      <c r="E1257" s="1"/>
      <c r="F1257" s="9"/>
      <c r="G1257" s="9"/>
    </row>
    <row r="1258">
      <c r="A1258" s="39" t="s">
        <v>636</v>
      </c>
      <c r="B1258" s="28" t="s">
        <v>1270</v>
      </c>
      <c r="C1258" s="8" t="s">
        <v>10</v>
      </c>
      <c r="D1258" s="1"/>
      <c r="E1258" s="1"/>
      <c r="F1258" s="9"/>
      <c r="G1258" s="9"/>
    </row>
    <row r="1259">
      <c r="A1259" s="39" t="s">
        <v>636</v>
      </c>
      <c r="B1259" s="28" t="s">
        <v>1271</v>
      </c>
      <c r="C1259" s="8" t="s">
        <v>10</v>
      </c>
      <c r="D1259" s="1"/>
      <c r="E1259" s="1"/>
      <c r="F1259" s="9"/>
      <c r="G1259" s="9"/>
    </row>
    <row r="1260">
      <c r="A1260" s="39" t="s">
        <v>636</v>
      </c>
      <c r="B1260" s="40" t="s">
        <v>1272</v>
      </c>
      <c r="C1260" s="23" t="s">
        <v>10</v>
      </c>
      <c r="D1260" s="19"/>
      <c r="E1260" s="23"/>
      <c r="F1260" s="21"/>
      <c r="G1260" s="21"/>
      <c r="H1260" s="21"/>
      <c r="I1260" s="21"/>
      <c r="J1260" s="21"/>
      <c r="K1260" s="21"/>
      <c r="L1260" s="21"/>
      <c r="M1260" s="21"/>
      <c r="N1260" s="21"/>
      <c r="O1260" s="21"/>
      <c r="P1260" s="21"/>
      <c r="Q1260" s="21"/>
      <c r="R1260" s="21"/>
      <c r="S1260" s="21"/>
      <c r="T1260" s="21"/>
      <c r="U1260" s="21"/>
      <c r="V1260" s="21"/>
      <c r="W1260" s="21"/>
    </row>
    <row r="1261">
      <c r="A1261" s="39" t="s">
        <v>636</v>
      </c>
      <c r="B1261" s="28" t="s">
        <v>1273</v>
      </c>
      <c r="C1261" s="8" t="s">
        <v>10</v>
      </c>
      <c r="D1261" s="1"/>
      <c r="E1261" s="1"/>
      <c r="F1261" s="9"/>
      <c r="G1261" s="9"/>
    </row>
    <row r="1262">
      <c r="A1262" s="39" t="s">
        <v>636</v>
      </c>
      <c r="B1262" s="28" t="s">
        <v>1274</v>
      </c>
      <c r="C1262" s="8" t="s">
        <v>10</v>
      </c>
      <c r="D1262" s="1"/>
      <c r="E1262" s="1"/>
      <c r="F1262" s="9"/>
      <c r="G1262" s="9"/>
    </row>
    <row r="1263">
      <c r="A1263" s="39" t="s">
        <v>636</v>
      </c>
      <c r="B1263" s="28" t="s">
        <v>1275</v>
      </c>
      <c r="C1263" s="8" t="s">
        <v>10</v>
      </c>
      <c r="D1263" s="1"/>
      <c r="E1263" s="1"/>
      <c r="F1263" s="9"/>
      <c r="G1263" s="9"/>
    </row>
    <row r="1264">
      <c r="A1264" s="39" t="s">
        <v>636</v>
      </c>
      <c r="B1264" s="28" t="s">
        <v>1276</v>
      </c>
      <c r="C1264" s="8" t="s">
        <v>10</v>
      </c>
      <c r="D1264" s="1"/>
      <c r="E1264" s="1"/>
      <c r="F1264" s="9"/>
      <c r="G1264" s="9"/>
    </row>
    <row r="1265">
      <c r="A1265" s="39" t="s">
        <v>636</v>
      </c>
      <c r="B1265" s="28" t="s">
        <v>1277</v>
      </c>
      <c r="C1265" s="8" t="s">
        <v>10</v>
      </c>
      <c r="D1265" s="1"/>
      <c r="E1265" s="1"/>
      <c r="F1265" s="9"/>
      <c r="G1265" s="9"/>
    </row>
    <row r="1266">
      <c r="A1266" s="39" t="s">
        <v>636</v>
      </c>
      <c r="B1266" s="28" t="s">
        <v>1278</v>
      </c>
      <c r="C1266" s="8" t="s">
        <v>10</v>
      </c>
      <c r="D1266" s="8"/>
      <c r="E1266" s="1"/>
      <c r="F1266" s="9"/>
      <c r="G1266" s="9"/>
    </row>
    <row r="1267">
      <c r="A1267" s="39" t="s">
        <v>636</v>
      </c>
      <c r="B1267" s="28" t="s">
        <v>1279</v>
      </c>
      <c r="C1267" s="8" t="s">
        <v>10</v>
      </c>
      <c r="D1267" s="1"/>
      <c r="E1267" s="1"/>
      <c r="F1267" s="9"/>
      <c r="G1267" s="9"/>
    </row>
    <row r="1268">
      <c r="A1268" s="39" t="s">
        <v>636</v>
      </c>
      <c r="B1268" s="28" t="s">
        <v>1280</v>
      </c>
      <c r="C1268" s="8" t="s">
        <v>10</v>
      </c>
      <c r="D1268" s="1"/>
      <c r="E1268" s="1"/>
      <c r="F1268" s="9"/>
      <c r="G1268" s="9"/>
    </row>
    <row r="1269">
      <c r="A1269" s="39" t="s">
        <v>636</v>
      </c>
      <c r="B1269" s="28" t="s">
        <v>1281</v>
      </c>
      <c r="C1269" s="8" t="s">
        <v>10</v>
      </c>
      <c r="D1269" s="1"/>
      <c r="E1269" s="1"/>
      <c r="F1269" s="9"/>
      <c r="G1269" s="9"/>
    </row>
    <row r="1270">
      <c r="A1270" s="39" t="s">
        <v>636</v>
      </c>
      <c r="B1270" s="28" t="s">
        <v>1282</v>
      </c>
      <c r="C1270" s="1"/>
      <c r="D1270" s="8" t="s">
        <v>10</v>
      </c>
      <c r="E1270" s="1"/>
      <c r="F1270" s="9"/>
      <c r="G1270" s="9"/>
    </row>
    <row r="1271">
      <c r="A1271" s="39" t="s">
        <v>636</v>
      </c>
      <c r="B1271" s="40" t="s">
        <v>1283</v>
      </c>
      <c r="C1271" s="1"/>
      <c r="D1271" s="8" t="s">
        <v>10</v>
      </c>
      <c r="E1271" s="1"/>
      <c r="F1271" s="9"/>
      <c r="G1271" s="9"/>
    </row>
    <row r="1272">
      <c r="A1272" s="39" t="s">
        <v>636</v>
      </c>
      <c r="B1272" s="28" t="s">
        <v>1284</v>
      </c>
      <c r="C1272" s="8" t="s">
        <v>10</v>
      </c>
      <c r="D1272" s="1"/>
      <c r="E1272" s="1"/>
      <c r="F1272" s="9"/>
      <c r="G1272" s="9"/>
    </row>
    <row r="1273">
      <c r="A1273" s="39" t="s">
        <v>636</v>
      </c>
      <c r="B1273" s="28" t="s">
        <v>1285</v>
      </c>
      <c r="C1273" s="8" t="s">
        <v>10</v>
      </c>
      <c r="D1273" s="1"/>
      <c r="E1273" s="1"/>
      <c r="F1273" s="9"/>
      <c r="G1273" s="9"/>
    </row>
    <row r="1274">
      <c r="A1274" s="39" t="s">
        <v>636</v>
      </c>
      <c r="B1274" s="28" t="s">
        <v>1286</v>
      </c>
      <c r="C1274" s="8" t="s">
        <v>10</v>
      </c>
      <c r="D1274" s="1"/>
      <c r="E1274" s="1"/>
      <c r="F1274" s="9"/>
      <c r="G1274" s="9"/>
    </row>
    <row r="1275">
      <c r="A1275" s="39" t="s">
        <v>636</v>
      </c>
      <c r="B1275" s="28" t="s">
        <v>1287</v>
      </c>
      <c r="C1275" s="8" t="s">
        <v>10</v>
      </c>
      <c r="D1275" s="1"/>
      <c r="E1275" s="1"/>
      <c r="F1275" s="9"/>
      <c r="G1275" s="9"/>
    </row>
    <row r="1276">
      <c r="A1276" s="39" t="s">
        <v>636</v>
      </c>
      <c r="B1276" s="28" t="s">
        <v>1288</v>
      </c>
      <c r="C1276" s="8" t="s">
        <v>10</v>
      </c>
      <c r="D1276" s="1"/>
      <c r="E1276" s="1"/>
      <c r="F1276" s="9"/>
      <c r="G1276" s="9"/>
    </row>
    <row r="1277">
      <c r="A1277" s="39" t="s">
        <v>636</v>
      </c>
      <c r="B1277" s="28" t="s">
        <v>1289</v>
      </c>
      <c r="C1277" s="8" t="s">
        <v>10</v>
      </c>
      <c r="D1277" s="1"/>
      <c r="E1277" s="1"/>
      <c r="F1277" s="9"/>
      <c r="G1277" s="9"/>
    </row>
    <row r="1278">
      <c r="A1278" s="39" t="s">
        <v>636</v>
      </c>
      <c r="B1278" s="28" t="s">
        <v>1290</v>
      </c>
      <c r="C1278" s="8"/>
      <c r="D1278" s="1"/>
      <c r="E1278" s="1"/>
      <c r="F1278" s="5" t="s">
        <v>10</v>
      </c>
      <c r="G1278" s="9"/>
    </row>
    <row r="1279">
      <c r="A1279" s="39" t="s">
        <v>636</v>
      </c>
      <c r="B1279" s="28" t="s">
        <v>1291</v>
      </c>
      <c r="C1279" s="8" t="s">
        <v>10</v>
      </c>
      <c r="D1279" s="1"/>
      <c r="E1279" s="1"/>
      <c r="F1279" s="9"/>
      <c r="G1279" s="9"/>
    </row>
    <row r="1280">
      <c r="A1280" s="39" t="s">
        <v>636</v>
      </c>
      <c r="B1280" s="28" t="s">
        <v>1292</v>
      </c>
      <c r="C1280" s="8" t="s">
        <v>10</v>
      </c>
      <c r="D1280" s="1"/>
      <c r="E1280" s="1"/>
      <c r="F1280" s="9"/>
      <c r="G1280" s="9"/>
    </row>
    <row r="1281">
      <c r="A1281" s="39" t="s">
        <v>636</v>
      </c>
      <c r="B1281" s="40" t="s">
        <v>1293</v>
      </c>
      <c r="C1281" s="8" t="s">
        <v>10</v>
      </c>
      <c r="D1281" s="1"/>
      <c r="E1281" s="1"/>
      <c r="F1281" s="9"/>
      <c r="G1281" s="9"/>
    </row>
    <row r="1282">
      <c r="A1282" s="39" t="s">
        <v>636</v>
      </c>
      <c r="B1282" s="28" t="s">
        <v>1294</v>
      </c>
      <c r="C1282" s="8" t="s">
        <v>10</v>
      </c>
      <c r="D1282" s="1"/>
      <c r="E1282" s="1"/>
      <c r="F1282" s="9"/>
      <c r="G1282" s="9"/>
    </row>
    <row r="1283">
      <c r="A1283" s="39" t="s">
        <v>636</v>
      </c>
      <c r="B1283" s="28" t="s">
        <v>1295</v>
      </c>
      <c r="C1283" s="8" t="s">
        <v>10</v>
      </c>
      <c r="D1283" s="1"/>
      <c r="E1283" s="1"/>
      <c r="F1283" s="9"/>
      <c r="G1283" s="9"/>
    </row>
    <row r="1284">
      <c r="A1284" s="39" t="s">
        <v>636</v>
      </c>
      <c r="B1284" s="28" t="s">
        <v>1296</v>
      </c>
      <c r="C1284" s="8" t="s">
        <v>10</v>
      </c>
      <c r="D1284" s="1"/>
      <c r="E1284" s="1"/>
      <c r="F1284" s="9"/>
      <c r="G1284" s="9"/>
    </row>
    <row r="1285">
      <c r="A1285" s="39" t="s">
        <v>636</v>
      </c>
      <c r="B1285" s="28" t="s">
        <v>1297</v>
      </c>
      <c r="C1285" s="8" t="s">
        <v>10</v>
      </c>
      <c r="D1285" s="1"/>
      <c r="E1285" s="1"/>
      <c r="F1285" s="9"/>
      <c r="G1285" s="9"/>
    </row>
    <row r="1286">
      <c r="A1286" s="39" t="s">
        <v>636</v>
      </c>
      <c r="B1286" s="28" t="s">
        <v>1298</v>
      </c>
      <c r="C1286" s="8" t="s">
        <v>10</v>
      </c>
      <c r="D1286" s="1"/>
      <c r="E1286" s="1"/>
      <c r="F1286" s="9"/>
      <c r="G1286" s="9"/>
    </row>
    <row r="1287">
      <c r="A1287" s="39" t="s">
        <v>636</v>
      </c>
      <c r="B1287" s="28" t="s">
        <v>1299</v>
      </c>
      <c r="C1287" s="8" t="s">
        <v>10</v>
      </c>
      <c r="D1287" s="1"/>
      <c r="E1287" s="1"/>
      <c r="F1287" s="9"/>
      <c r="G1287" s="9"/>
    </row>
    <row r="1288">
      <c r="A1288" s="39" t="s">
        <v>636</v>
      </c>
      <c r="B1288" s="28" t="s">
        <v>1300</v>
      </c>
      <c r="C1288" s="8" t="s">
        <v>10</v>
      </c>
      <c r="D1288" s="1"/>
      <c r="E1288" s="1"/>
      <c r="F1288" s="9"/>
      <c r="G1288" s="9"/>
    </row>
    <row r="1289">
      <c r="A1289" s="39" t="s">
        <v>636</v>
      </c>
      <c r="B1289" s="28" t="s">
        <v>1301</v>
      </c>
      <c r="C1289" s="8" t="s">
        <v>10</v>
      </c>
      <c r="D1289" s="1"/>
      <c r="E1289" s="1"/>
      <c r="F1289" s="9"/>
      <c r="G1289" s="9"/>
    </row>
    <row r="1290">
      <c r="A1290" s="39" t="s">
        <v>636</v>
      </c>
      <c r="B1290" s="28" t="s">
        <v>1302</v>
      </c>
      <c r="C1290" s="8" t="s">
        <v>10</v>
      </c>
      <c r="D1290" s="1"/>
      <c r="E1290" s="1"/>
      <c r="F1290" s="9"/>
      <c r="G1290" s="9"/>
    </row>
    <row r="1291">
      <c r="A1291" s="39" t="s">
        <v>636</v>
      </c>
      <c r="B1291" s="28" t="s">
        <v>1303</v>
      </c>
      <c r="C1291" s="8" t="s">
        <v>10</v>
      </c>
      <c r="D1291" s="1"/>
      <c r="E1291" s="1"/>
      <c r="F1291" s="9"/>
      <c r="G1291" s="9"/>
    </row>
    <row r="1292">
      <c r="A1292" s="39" t="s">
        <v>636</v>
      </c>
      <c r="B1292" s="28" t="s">
        <v>1304</v>
      </c>
      <c r="C1292" s="8" t="s">
        <v>10</v>
      </c>
      <c r="D1292" s="1"/>
      <c r="E1292" s="1"/>
      <c r="F1292" s="9"/>
      <c r="G1292" s="9"/>
    </row>
    <row r="1293">
      <c r="A1293" s="39" t="s">
        <v>636</v>
      </c>
      <c r="B1293" s="28" t="s">
        <v>1305</v>
      </c>
      <c r="C1293" s="8" t="s">
        <v>10</v>
      </c>
      <c r="D1293" s="1"/>
      <c r="E1293" s="1"/>
      <c r="F1293" s="9"/>
      <c r="G1293" s="9"/>
    </row>
    <row r="1294">
      <c r="A1294" s="39" t="s">
        <v>636</v>
      </c>
      <c r="B1294" s="28" t="s">
        <v>1306</v>
      </c>
      <c r="C1294" s="8" t="s">
        <v>10</v>
      </c>
      <c r="D1294" s="1"/>
      <c r="E1294" s="1"/>
      <c r="F1294" s="9"/>
      <c r="G1294" s="9"/>
    </row>
    <row r="1295">
      <c r="A1295" s="39" t="s">
        <v>636</v>
      </c>
      <c r="B1295" s="28" t="s">
        <v>1307</v>
      </c>
      <c r="C1295" s="8" t="s">
        <v>10</v>
      </c>
      <c r="D1295" s="1"/>
      <c r="E1295" s="1"/>
      <c r="F1295" s="9"/>
      <c r="G1295" s="9"/>
    </row>
    <row r="1296">
      <c r="A1296" s="39" t="s">
        <v>636</v>
      </c>
      <c r="B1296" s="28" t="s">
        <v>1308</v>
      </c>
      <c r="C1296" s="8" t="s">
        <v>10</v>
      </c>
      <c r="D1296" s="1"/>
      <c r="E1296" s="1"/>
      <c r="F1296" s="9"/>
      <c r="G1296" s="9"/>
    </row>
    <row r="1297">
      <c r="A1297" s="39" t="s">
        <v>636</v>
      </c>
      <c r="B1297" s="28" t="s">
        <v>1309</v>
      </c>
      <c r="C1297" s="8" t="s">
        <v>10</v>
      </c>
      <c r="D1297" s="1"/>
      <c r="E1297" s="1"/>
      <c r="F1297" s="9"/>
      <c r="G1297" s="9"/>
    </row>
    <row r="1298">
      <c r="A1298" s="39" t="s">
        <v>636</v>
      </c>
      <c r="B1298" s="28" t="s">
        <v>1310</v>
      </c>
      <c r="C1298" s="8" t="s">
        <v>10</v>
      </c>
      <c r="D1298" s="1"/>
      <c r="E1298" s="1"/>
      <c r="F1298" s="9"/>
      <c r="G1298" s="9"/>
    </row>
    <row r="1299">
      <c r="A1299" s="39" t="s">
        <v>636</v>
      </c>
      <c r="B1299" s="28" t="s">
        <v>1311</v>
      </c>
      <c r="C1299" s="8" t="s">
        <v>10</v>
      </c>
      <c r="D1299" s="1"/>
      <c r="E1299" s="1"/>
      <c r="F1299" s="9"/>
      <c r="G1299" s="9"/>
    </row>
    <row r="1300">
      <c r="A1300" s="39" t="s">
        <v>636</v>
      </c>
      <c r="B1300" s="28" t="s">
        <v>1312</v>
      </c>
      <c r="C1300" s="8" t="s">
        <v>10</v>
      </c>
      <c r="D1300" s="1"/>
      <c r="E1300" s="1"/>
      <c r="F1300" s="9"/>
      <c r="G1300" s="9"/>
    </row>
    <row r="1301">
      <c r="A1301" s="39" t="s">
        <v>636</v>
      </c>
      <c r="B1301" s="28" t="s">
        <v>1313</v>
      </c>
      <c r="C1301" s="8" t="s">
        <v>10</v>
      </c>
      <c r="D1301" s="1"/>
      <c r="E1301" s="1"/>
      <c r="F1301" s="9"/>
      <c r="G1301" s="9"/>
    </row>
    <row r="1302">
      <c r="A1302" s="39" t="s">
        <v>636</v>
      </c>
      <c r="B1302" s="28" t="s">
        <v>1314</v>
      </c>
      <c r="C1302" s="8" t="s">
        <v>10</v>
      </c>
      <c r="D1302" s="1"/>
      <c r="E1302" s="1"/>
      <c r="F1302" s="9"/>
      <c r="G1302" s="9"/>
    </row>
    <row r="1303">
      <c r="A1303" s="39" t="s">
        <v>636</v>
      </c>
      <c r="B1303" s="28" t="s">
        <v>1315</v>
      </c>
      <c r="C1303" s="8" t="s">
        <v>10</v>
      </c>
      <c r="D1303" s="1"/>
      <c r="E1303" s="1"/>
      <c r="F1303" s="9"/>
      <c r="G1303" s="9"/>
    </row>
    <row r="1304">
      <c r="A1304" s="39" t="s">
        <v>636</v>
      </c>
      <c r="B1304" s="28" t="s">
        <v>1316</v>
      </c>
      <c r="C1304" s="8" t="s">
        <v>10</v>
      </c>
      <c r="D1304" s="1"/>
      <c r="E1304" s="1"/>
      <c r="F1304" s="9"/>
      <c r="G1304" s="9"/>
    </row>
    <row r="1305">
      <c r="A1305" s="39" t="s">
        <v>636</v>
      </c>
      <c r="B1305" s="28" t="s">
        <v>1317</v>
      </c>
      <c r="C1305" s="8" t="s">
        <v>10</v>
      </c>
      <c r="D1305" s="1"/>
      <c r="E1305" s="1"/>
      <c r="F1305" s="9"/>
      <c r="G1305" s="9"/>
    </row>
    <row r="1306">
      <c r="A1306" s="39" t="s">
        <v>636</v>
      </c>
      <c r="B1306" s="28" t="s">
        <v>1318</v>
      </c>
      <c r="C1306" s="8" t="s">
        <v>10</v>
      </c>
      <c r="D1306" s="1"/>
      <c r="E1306" s="1"/>
      <c r="F1306" s="9"/>
      <c r="G1306" s="9"/>
    </row>
    <row r="1307">
      <c r="A1307" s="39" t="s">
        <v>636</v>
      </c>
      <c r="B1307" s="28" t="s">
        <v>1319</v>
      </c>
      <c r="C1307" s="8" t="s">
        <v>10</v>
      </c>
      <c r="D1307" s="1"/>
      <c r="E1307" s="1"/>
      <c r="F1307" s="9"/>
      <c r="G1307" s="9"/>
    </row>
    <row r="1308">
      <c r="A1308" s="39" t="s">
        <v>636</v>
      </c>
      <c r="B1308" s="28" t="s">
        <v>1320</v>
      </c>
      <c r="C1308" s="8" t="s">
        <v>10</v>
      </c>
      <c r="D1308" s="1"/>
      <c r="E1308" s="1"/>
      <c r="F1308" s="9"/>
      <c r="G1308" s="9"/>
    </row>
    <row r="1309">
      <c r="A1309" s="39" t="s">
        <v>636</v>
      </c>
      <c r="B1309" s="28" t="s">
        <v>1321</v>
      </c>
      <c r="C1309" s="8" t="s">
        <v>10</v>
      </c>
      <c r="D1309" s="1"/>
      <c r="E1309" s="1"/>
      <c r="F1309" s="9"/>
      <c r="G1309" s="9"/>
    </row>
    <row r="1310">
      <c r="A1310" s="39" t="s">
        <v>636</v>
      </c>
      <c r="B1310" s="28" t="s">
        <v>1322</v>
      </c>
      <c r="C1310" s="8" t="s">
        <v>10</v>
      </c>
      <c r="D1310" s="1"/>
      <c r="E1310" s="1"/>
      <c r="F1310" s="9"/>
      <c r="G1310" s="9"/>
    </row>
    <row r="1311">
      <c r="A1311" s="39" t="s">
        <v>636</v>
      </c>
      <c r="B1311" s="28" t="s">
        <v>1323</v>
      </c>
      <c r="C1311" s="8" t="s">
        <v>10</v>
      </c>
      <c r="D1311" s="1"/>
      <c r="E1311" s="1"/>
      <c r="F1311" s="9"/>
      <c r="G1311" s="9"/>
    </row>
    <row r="1312">
      <c r="A1312" s="39" t="s">
        <v>636</v>
      </c>
      <c r="B1312" s="28" t="s">
        <v>1324</v>
      </c>
      <c r="C1312" s="8" t="s">
        <v>10</v>
      </c>
      <c r="D1312" s="1"/>
      <c r="E1312" s="1"/>
      <c r="F1312" s="9"/>
      <c r="G1312" s="9"/>
    </row>
    <row r="1313">
      <c r="A1313" s="39" t="s">
        <v>636</v>
      </c>
      <c r="B1313" s="28" t="s">
        <v>1325</v>
      </c>
      <c r="C1313" s="8" t="s">
        <v>10</v>
      </c>
      <c r="D1313" s="1"/>
      <c r="E1313" s="1"/>
      <c r="F1313" s="9"/>
      <c r="G1313" s="9"/>
    </row>
    <row r="1314">
      <c r="A1314" s="39" t="s">
        <v>636</v>
      </c>
      <c r="B1314" s="28" t="s">
        <v>1326</v>
      </c>
      <c r="C1314" s="8" t="s">
        <v>10</v>
      </c>
      <c r="D1314" s="1"/>
      <c r="E1314" s="1"/>
      <c r="F1314" s="9"/>
      <c r="G1314" s="9"/>
    </row>
    <row r="1315">
      <c r="A1315" s="39" t="s">
        <v>636</v>
      </c>
      <c r="B1315" s="28" t="s">
        <v>1327</v>
      </c>
      <c r="C1315" s="8" t="s">
        <v>10</v>
      </c>
      <c r="D1315" s="1"/>
      <c r="E1315" s="1"/>
      <c r="F1315" s="9"/>
      <c r="G1315" s="9"/>
    </row>
    <row r="1316">
      <c r="A1316" s="39" t="s">
        <v>636</v>
      </c>
      <c r="B1316" s="28" t="s">
        <v>1328</v>
      </c>
      <c r="C1316" s="8" t="s">
        <v>10</v>
      </c>
      <c r="D1316" s="1"/>
      <c r="E1316" s="1"/>
      <c r="F1316" s="9"/>
      <c r="G1316" s="9"/>
    </row>
    <row r="1317">
      <c r="A1317" s="39" t="s">
        <v>636</v>
      </c>
      <c r="B1317" s="28" t="s">
        <v>1329</v>
      </c>
      <c r="C1317" s="8" t="s">
        <v>10</v>
      </c>
      <c r="D1317" s="1"/>
      <c r="E1317" s="1"/>
      <c r="F1317" s="9"/>
      <c r="G1317" s="9"/>
    </row>
    <row r="1318">
      <c r="A1318" s="39" t="s">
        <v>636</v>
      </c>
      <c r="B1318" s="28" t="s">
        <v>1330</v>
      </c>
      <c r="C1318" s="8" t="s">
        <v>10</v>
      </c>
      <c r="D1318" s="1"/>
      <c r="E1318" s="1"/>
      <c r="F1318" s="9"/>
      <c r="G1318" s="9"/>
    </row>
    <row r="1319">
      <c r="A1319" s="39" t="s">
        <v>636</v>
      </c>
      <c r="B1319" s="28" t="s">
        <v>1331</v>
      </c>
      <c r="C1319" s="8" t="s">
        <v>10</v>
      </c>
      <c r="D1319" s="1"/>
      <c r="E1319" s="1"/>
      <c r="F1319" s="9"/>
      <c r="G1319" s="9"/>
    </row>
    <row r="1320">
      <c r="A1320" s="39" t="s">
        <v>636</v>
      </c>
      <c r="B1320" s="28" t="s">
        <v>1332</v>
      </c>
      <c r="C1320" s="8" t="s">
        <v>10</v>
      </c>
      <c r="D1320" s="1"/>
      <c r="E1320" s="1"/>
      <c r="F1320" s="9"/>
      <c r="G1320" s="9"/>
    </row>
    <row r="1321">
      <c r="A1321" s="39" t="s">
        <v>636</v>
      </c>
      <c r="B1321" s="28" t="s">
        <v>1333</v>
      </c>
      <c r="C1321" s="8" t="s">
        <v>10</v>
      </c>
      <c r="D1321" s="1"/>
      <c r="E1321" s="1"/>
      <c r="F1321" s="9"/>
      <c r="G1321" s="9"/>
    </row>
    <row r="1322">
      <c r="A1322" s="39" t="s">
        <v>636</v>
      </c>
      <c r="B1322" s="28" t="s">
        <v>1334</v>
      </c>
      <c r="C1322" s="8" t="s">
        <v>10</v>
      </c>
      <c r="D1322" s="1"/>
      <c r="E1322" s="1"/>
      <c r="F1322" s="9"/>
      <c r="G1322" s="9"/>
    </row>
    <row r="1323">
      <c r="A1323" s="39" t="s">
        <v>636</v>
      </c>
      <c r="B1323" s="28" t="s">
        <v>1335</v>
      </c>
      <c r="C1323" s="8" t="s">
        <v>10</v>
      </c>
      <c r="D1323" s="1"/>
      <c r="E1323" s="1"/>
      <c r="F1323" s="9"/>
      <c r="G1323" s="9"/>
    </row>
    <row r="1324">
      <c r="A1324" s="39" t="s">
        <v>636</v>
      </c>
      <c r="B1324" s="28" t="s">
        <v>1336</v>
      </c>
      <c r="C1324" s="8" t="s">
        <v>10</v>
      </c>
      <c r="D1324" s="1"/>
      <c r="E1324" s="1"/>
      <c r="F1324" s="9"/>
      <c r="G1324" s="9"/>
    </row>
    <row r="1325">
      <c r="A1325" s="39" t="s">
        <v>636</v>
      </c>
      <c r="B1325" s="28" t="s">
        <v>1337</v>
      </c>
      <c r="C1325" s="8" t="s">
        <v>10</v>
      </c>
      <c r="D1325" s="1"/>
      <c r="E1325" s="1"/>
      <c r="F1325" s="9"/>
      <c r="G1325" s="9"/>
    </row>
    <row r="1326">
      <c r="A1326" s="39" t="s">
        <v>636</v>
      </c>
      <c r="B1326" s="28" t="s">
        <v>1338</v>
      </c>
      <c r="C1326" s="8" t="s">
        <v>10</v>
      </c>
      <c r="D1326" s="1"/>
      <c r="E1326" s="1"/>
      <c r="F1326" s="9"/>
      <c r="G1326" s="9"/>
    </row>
    <row r="1327">
      <c r="A1327" s="39" t="s">
        <v>636</v>
      </c>
      <c r="B1327" s="28" t="s">
        <v>1339</v>
      </c>
      <c r="C1327" s="8" t="s">
        <v>10</v>
      </c>
      <c r="D1327" s="1"/>
      <c r="E1327" s="1"/>
      <c r="F1327" s="9"/>
      <c r="G1327" s="9"/>
    </row>
    <row r="1328">
      <c r="A1328" s="39" t="s">
        <v>636</v>
      </c>
      <c r="B1328" s="28" t="s">
        <v>1340</v>
      </c>
      <c r="C1328" s="8" t="s">
        <v>10</v>
      </c>
      <c r="D1328" s="1"/>
      <c r="E1328" s="1"/>
      <c r="F1328" s="9"/>
      <c r="G1328" s="9"/>
    </row>
    <row r="1329">
      <c r="A1329" s="39" t="s">
        <v>636</v>
      </c>
      <c r="B1329" s="40" t="s">
        <v>1341</v>
      </c>
      <c r="C1329" s="8" t="s">
        <v>10</v>
      </c>
      <c r="D1329" s="8"/>
      <c r="E1329" s="1"/>
      <c r="F1329" s="9"/>
      <c r="G1329" s="9"/>
    </row>
    <row r="1330">
      <c r="A1330" s="39" t="s">
        <v>636</v>
      </c>
      <c r="B1330" s="28" t="s">
        <v>1342</v>
      </c>
      <c r="C1330" s="8" t="s">
        <v>10</v>
      </c>
      <c r="D1330" s="1"/>
      <c r="E1330" s="1"/>
      <c r="F1330" s="9"/>
      <c r="G1330" s="9"/>
    </row>
    <row r="1331">
      <c r="A1331" s="39" t="s">
        <v>636</v>
      </c>
      <c r="B1331" s="28" t="s">
        <v>1343</v>
      </c>
      <c r="C1331" s="8" t="s">
        <v>10</v>
      </c>
      <c r="D1331" s="1"/>
      <c r="E1331" s="1"/>
      <c r="F1331" s="9"/>
      <c r="G1331" s="9"/>
    </row>
    <row r="1332">
      <c r="A1332" s="39" t="s">
        <v>636</v>
      </c>
      <c r="B1332" s="28" t="s">
        <v>1344</v>
      </c>
      <c r="C1332" s="8" t="s">
        <v>10</v>
      </c>
      <c r="D1332" s="1"/>
      <c r="E1332" s="1"/>
      <c r="F1332" s="9"/>
      <c r="G1332" s="9"/>
    </row>
    <row r="1333">
      <c r="A1333" s="39" t="s">
        <v>636</v>
      </c>
      <c r="B1333" s="28" t="s">
        <v>1345</v>
      </c>
      <c r="C1333" s="8" t="s">
        <v>10</v>
      </c>
      <c r="D1333" s="1"/>
      <c r="E1333" s="1"/>
      <c r="F1333" s="9"/>
      <c r="G1333" s="9"/>
    </row>
    <row r="1334">
      <c r="A1334" s="39" t="s">
        <v>636</v>
      </c>
      <c r="B1334" s="28" t="s">
        <v>1346</v>
      </c>
      <c r="C1334" s="8" t="s">
        <v>10</v>
      </c>
      <c r="D1334" s="1"/>
      <c r="E1334" s="1"/>
      <c r="F1334" s="9"/>
      <c r="G1334" s="9"/>
    </row>
    <row r="1335">
      <c r="A1335" s="39" t="s">
        <v>636</v>
      </c>
      <c r="B1335" s="28" t="s">
        <v>1347</v>
      </c>
      <c r="C1335" s="8" t="s">
        <v>10</v>
      </c>
      <c r="D1335" s="1"/>
      <c r="E1335" s="1"/>
      <c r="F1335" s="9"/>
      <c r="G1335" s="9"/>
    </row>
    <row r="1336">
      <c r="A1336" s="39" t="s">
        <v>636</v>
      </c>
      <c r="B1336" s="28" t="s">
        <v>1348</v>
      </c>
      <c r="C1336" s="8" t="s">
        <v>10</v>
      </c>
      <c r="D1336" s="1"/>
      <c r="E1336" s="1"/>
      <c r="F1336" s="9"/>
      <c r="G1336" s="9"/>
    </row>
    <row r="1337">
      <c r="A1337" s="39" t="s">
        <v>636</v>
      </c>
      <c r="B1337" s="28" t="s">
        <v>1349</v>
      </c>
      <c r="C1337" s="8" t="s">
        <v>10</v>
      </c>
      <c r="D1337" s="1"/>
      <c r="E1337" s="1"/>
      <c r="F1337" s="9"/>
      <c r="G1337" s="9"/>
    </row>
    <row r="1338">
      <c r="A1338" s="39" t="s">
        <v>636</v>
      </c>
      <c r="B1338" s="28" t="s">
        <v>1350</v>
      </c>
      <c r="C1338" s="8" t="s">
        <v>10</v>
      </c>
      <c r="D1338" s="8"/>
      <c r="E1338" s="1"/>
      <c r="F1338" s="9"/>
      <c r="G1338" s="9"/>
    </row>
    <row r="1339">
      <c r="A1339" s="39" t="s">
        <v>636</v>
      </c>
      <c r="B1339" s="28" t="s">
        <v>1351</v>
      </c>
      <c r="C1339" s="1"/>
      <c r="D1339" s="8" t="s">
        <v>10</v>
      </c>
      <c r="E1339" s="1"/>
      <c r="F1339" s="9"/>
      <c r="G1339" s="9"/>
    </row>
    <row r="1340">
      <c r="A1340" s="39" t="s">
        <v>636</v>
      </c>
      <c r="B1340" s="41" t="s">
        <v>1352</v>
      </c>
      <c r="C1340" s="1"/>
      <c r="D1340" s="8" t="s">
        <v>10</v>
      </c>
      <c r="E1340" s="1"/>
      <c r="F1340" s="9"/>
      <c r="G1340" s="9"/>
    </row>
    <row r="1341">
      <c r="A1341" s="39" t="s">
        <v>636</v>
      </c>
      <c r="B1341" s="28" t="s">
        <v>1353</v>
      </c>
      <c r="C1341" s="8" t="s">
        <v>10</v>
      </c>
      <c r="D1341" s="1"/>
      <c r="E1341" s="1"/>
      <c r="F1341" s="9"/>
      <c r="G1341" s="9"/>
    </row>
    <row r="1342">
      <c r="A1342" s="39" t="s">
        <v>636</v>
      </c>
      <c r="B1342" s="28" t="s">
        <v>1354</v>
      </c>
      <c r="C1342" s="8" t="s">
        <v>10</v>
      </c>
      <c r="D1342" s="1"/>
      <c r="E1342" s="1"/>
      <c r="F1342" s="9"/>
      <c r="G1342" s="9"/>
    </row>
    <row r="1343">
      <c r="A1343" s="39" t="s">
        <v>636</v>
      </c>
      <c r="B1343" s="28" t="s">
        <v>1355</v>
      </c>
      <c r="C1343" s="1"/>
      <c r="D1343" s="8" t="s">
        <v>10</v>
      </c>
      <c r="E1343" s="1"/>
      <c r="F1343" s="9"/>
      <c r="G1343" s="9"/>
    </row>
    <row r="1344">
      <c r="A1344" s="39" t="s">
        <v>636</v>
      </c>
      <c r="B1344" s="28" t="s">
        <v>1356</v>
      </c>
      <c r="C1344" s="8" t="s">
        <v>10</v>
      </c>
      <c r="D1344" s="1"/>
      <c r="E1344" s="1"/>
      <c r="F1344" s="9"/>
      <c r="G1344" s="9"/>
    </row>
    <row r="1345">
      <c r="A1345" s="39" t="s">
        <v>636</v>
      </c>
      <c r="B1345" s="28" t="s">
        <v>1357</v>
      </c>
      <c r="C1345" s="8" t="s">
        <v>10</v>
      </c>
      <c r="D1345" s="1"/>
      <c r="E1345" s="1"/>
      <c r="F1345" s="9"/>
      <c r="G1345" s="9"/>
    </row>
    <row r="1346">
      <c r="A1346" s="39" t="s">
        <v>636</v>
      </c>
      <c r="B1346" s="28" t="s">
        <v>1358</v>
      </c>
      <c r="C1346" s="8" t="s">
        <v>10</v>
      </c>
      <c r="D1346" s="1"/>
      <c r="E1346" s="1"/>
      <c r="F1346" s="9"/>
      <c r="G1346" s="9"/>
    </row>
    <row r="1347">
      <c r="A1347" s="39" t="s">
        <v>636</v>
      </c>
      <c r="B1347" s="28" t="s">
        <v>1359</v>
      </c>
      <c r="C1347" s="8" t="s">
        <v>10</v>
      </c>
      <c r="D1347" s="1"/>
      <c r="E1347" s="1"/>
      <c r="F1347" s="9"/>
      <c r="G1347" s="9"/>
    </row>
    <row r="1348">
      <c r="A1348" s="39" t="s">
        <v>636</v>
      </c>
      <c r="B1348" s="28" t="s">
        <v>1360</v>
      </c>
      <c r="C1348" s="8" t="s">
        <v>10</v>
      </c>
      <c r="D1348" s="1"/>
      <c r="E1348" s="1"/>
      <c r="F1348" s="9"/>
      <c r="G1348" s="9"/>
    </row>
    <row r="1349">
      <c r="A1349" s="39" t="s">
        <v>636</v>
      </c>
      <c r="B1349" s="28" t="s">
        <v>1361</v>
      </c>
      <c r="C1349" s="8" t="s">
        <v>10</v>
      </c>
      <c r="D1349" s="1"/>
      <c r="E1349" s="1"/>
      <c r="F1349" s="9"/>
      <c r="G1349" s="9"/>
    </row>
    <row r="1350">
      <c r="A1350" s="39" t="s">
        <v>636</v>
      </c>
      <c r="B1350" s="28" t="s">
        <v>1362</v>
      </c>
      <c r="C1350" s="8" t="s">
        <v>10</v>
      </c>
      <c r="D1350" s="1"/>
      <c r="E1350" s="1"/>
      <c r="F1350" s="9"/>
      <c r="G1350" s="9"/>
    </row>
    <row r="1351">
      <c r="A1351" s="39" t="s">
        <v>636</v>
      </c>
      <c r="B1351" s="28" t="s">
        <v>1363</v>
      </c>
      <c r="C1351" s="8" t="s">
        <v>10</v>
      </c>
      <c r="D1351" s="1"/>
      <c r="E1351" s="1"/>
      <c r="F1351" s="9"/>
      <c r="G1351" s="9"/>
    </row>
    <row r="1352">
      <c r="A1352" s="39" t="s">
        <v>636</v>
      </c>
      <c r="B1352" s="28" t="s">
        <v>1364</v>
      </c>
      <c r="C1352" s="8" t="s">
        <v>10</v>
      </c>
      <c r="D1352" s="1"/>
      <c r="E1352" s="1"/>
      <c r="F1352" s="9"/>
      <c r="G1352" s="9"/>
    </row>
    <row r="1353">
      <c r="A1353" s="39" t="s">
        <v>636</v>
      </c>
      <c r="B1353" s="28" t="s">
        <v>1365</v>
      </c>
      <c r="C1353" s="8" t="s">
        <v>10</v>
      </c>
      <c r="D1353" s="1"/>
      <c r="E1353" s="1"/>
      <c r="F1353" s="9"/>
      <c r="G1353" s="9"/>
    </row>
    <row r="1354">
      <c r="A1354" s="39" t="s">
        <v>636</v>
      </c>
      <c r="B1354" s="28" t="s">
        <v>1366</v>
      </c>
      <c r="C1354" s="8" t="s">
        <v>10</v>
      </c>
      <c r="D1354" s="8"/>
      <c r="E1354" s="1"/>
      <c r="F1354" s="9"/>
      <c r="G1354" s="9"/>
    </row>
    <row r="1355">
      <c r="A1355" s="39" t="s">
        <v>636</v>
      </c>
      <c r="B1355" s="28" t="s">
        <v>1367</v>
      </c>
      <c r="C1355" s="1"/>
      <c r="D1355" s="8" t="s">
        <v>10</v>
      </c>
      <c r="E1355" s="1"/>
      <c r="F1355" s="9"/>
      <c r="G1355" s="9"/>
    </row>
    <row r="1356">
      <c r="A1356" s="39" t="s">
        <v>636</v>
      </c>
      <c r="B1356" s="28" t="s">
        <v>1368</v>
      </c>
      <c r="C1356" s="8" t="s">
        <v>10</v>
      </c>
      <c r="D1356" s="1"/>
      <c r="E1356" s="1"/>
      <c r="F1356" s="9"/>
      <c r="G1356" s="9"/>
    </row>
    <row r="1357">
      <c r="A1357" s="39" t="s">
        <v>636</v>
      </c>
      <c r="B1357" s="28" t="s">
        <v>1369</v>
      </c>
      <c r="C1357" s="8" t="s">
        <v>10</v>
      </c>
      <c r="D1357" s="1"/>
      <c r="E1357" s="1"/>
      <c r="F1357" s="9"/>
      <c r="G1357" s="9"/>
    </row>
    <row r="1358">
      <c r="A1358" s="39" t="s">
        <v>636</v>
      </c>
      <c r="B1358" s="28" t="s">
        <v>1370</v>
      </c>
      <c r="C1358" s="8" t="s">
        <v>10</v>
      </c>
      <c r="D1358" s="1"/>
      <c r="E1358" s="1"/>
      <c r="F1358" s="9"/>
      <c r="G1358" s="9"/>
    </row>
    <row r="1359">
      <c r="A1359" s="39" t="s">
        <v>636</v>
      </c>
      <c r="B1359" s="28" t="s">
        <v>1371</v>
      </c>
      <c r="C1359" s="8" t="s">
        <v>10</v>
      </c>
      <c r="D1359" s="1"/>
      <c r="E1359" s="1"/>
      <c r="F1359" s="9"/>
      <c r="G1359" s="9"/>
    </row>
    <row r="1360">
      <c r="A1360" s="39" t="s">
        <v>636</v>
      </c>
      <c r="B1360" s="28" t="s">
        <v>1372</v>
      </c>
      <c r="C1360" s="8" t="s">
        <v>10</v>
      </c>
      <c r="D1360" s="1"/>
      <c r="E1360" s="1"/>
      <c r="F1360" s="9"/>
      <c r="G1360" s="9"/>
    </row>
    <row r="1361">
      <c r="A1361" s="39" t="s">
        <v>636</v>
      </c>
      <c r="B1361" s="28" t="s">
        <v>1373</v>
      </c>
      <c r="C1361" s="8" t="s">
        <v>10</v>
      </c>
      <c r="D1361" s="1"/>
      <c r="E1361" s="1"/>
      <c r="F1361" s="9"/>
      <c r="G1361" s="9"/>
    </row>
    <row r="1362">
      <c r="A1362" s="39" t="s">
        <v>636</v>
      </c>
      <c r="B1362" s="28" t="s">
        <v>1374</v>
      </c>
      <c r="C1362" s="8" t="s">
        <v>10</v>
      </c>
      <c r="D1362" s="1"/>
      <c r="E1362" s="1"/>
      <c r="F1362" s="9"/>
      <c r="G1362" s="9"/>
    </row>
    <row r="1363">
      <c r="A1363" s="39" t="s">
        <v>636</v>
      </c>
      <c r="B1363" s="28" t="s">
        <v>1375</v>
      </c>
      <c r="C1363" s="8" t="s">
        <v>10</v>
      </c>
      <c r="D1363" s="1"/>
      <c r="E1363" s="1"/>
      <c r="F1363" s="9"/>
      <c r="G1363" s="9"/>
    </row>
    <row r="1364">
      <c r="A1364" s="39" t="s">
        <v>636</v>
      </c>
      <c r="B1364" s="28" t="s">
        <v>1376</v>
      </c>
      <c r="C1364" s="8" t="s">
        <v>10</v>
      </c>
      <c r="D1364" s="1"/>
      <c r="E1364" s="1"/>
      <c r="F1364" s="9"/>
      <c r="G1364" s="9"/>
    </row>
    <row r="1365">
      <c r="A1365" s="39" t="s">
        <v>636</v>
      </c>
      <c r="B1365" s="28" t="s">
        <v>1377</v>
      </c>
      <c r="C1365" s="8" t="s">
        <v>10</v>
      </c>
      <c r="D1365" s="1"/>
      <c r="E1365" s="1"/>
      <c r="F1365" s="9"/>
      <c r="G1365" s="9"/>
    </row>
    <row r="1366">
      <c r="A1366" s="39" t="s">
        <v>636</v>
      </c>
      <c r="B1366" s="41" t="s">
        <v>1378</v>
      </c>
      <c r="C1366" s="1"/>
      <c r="D1366" s="1"/>
      <c r="E1366" s="8" t="s">
        <v>10</v>
      </c>
      <c r="F1366" s="9"/>
      <c r="G1366" s="9"/>
    </row>
    <row r="1367">
      <c r="A1367" s="39" t="s">
        <v>636</v>
      </c>
      <c r="B1367" s="28" t="s">
        <v>1379</v>
      </c>
      <c r="C1367" s="8"/>
      <c r="D1367" s="8" t="s">
        <v>10</v>
      </c>
      <c r="E1367" s="1"/>
      <c r="F1367" s="9"/>
      <c r="G1367" s="9"/>
    </row>
    <row r="1368">
      <c r="A1368" s="39" t="s">
        <v>636</v>
      </c>
      <c r="B1368" s="28" t="s">
        <v>1380</v>
      </c>
      <c r="C1368" s="1"/>
      <c r="D1368" s="8" t="s">
        <v>10</v>
      </c>
      <c r="E1368" s="1"/>
      <c r="F1368" s="9"/>
      <c r="G1368" s="9"/>
    </row>
    <row r="1369">
      <c r="A1369" s="39" t="s">
        <v>636</v>
      </c>
      <c r="B1369" s="28" t="s">
        <v>1381</v>
      </c>
      <c r="C1369" s="8" t="s">
        <v>10</v>
      </c>
      <c r="D1369" s="1"/>
      <c r="E1369" s="1"/>
      <c r="F1369" s="9"/>
      <c r="G1369" s="9"/>
    </row>
    <row r="1370">
      <c r="A1370" s="39" t="s">
        <v>636</v>
      </c>
      <c r="B1370" s="28" t="s">
        <v>1382</v>
      </c>
      <c r="C1370" s="8" t="s">
        <v>10</v>
      </c>
      <c r="D1370" s="1"/>
      <c r="E1370" s="1"/>
      <c r="F1370" s="9"/>
      <c r="G1370" s="9"/>
    </row>
    <row r="1371">
      <c r="A1371" s="39" t="s">
        <v>636</v>
      </c>
      <c r="B1371" s="28" t="s">
        <v>1383</v>
      </c>
      <c r="C1371" s="8" t="s">
        <v>10</v>
      </c>
      <c r="D1371" s="1"/>
      <c r="E1371" s="1"/>
      <c r="F1371" s="9"/>
      <c r="G1371" s="9"/>
    </row>
    <row r="1372">
      <c r="A1372" s="39" t="s">
        <v>636</v>
      </c>
      <c r="B1372" s="28" t="s">
        <v>1384</v>
      </c>
      <c r="C1372" s="8" t="s">
        <v>10</v>
      </c>
      <c r="D1372" s="1"/>
      <c r="E1372" s="1"/>
      <c r="F1372" s="9"/>
      <c r="G1372" s="9"/>
    </row>
    <row r="1373">
      <c r="A1373" s="39" t="s">
        <v>636</v>
      </c>
      <c r="B1373" s="28" t="s">
        <v>1385</v>
      </c>
      <c r="C1373" s="8" t="s">
        <v>10</v>
      </c>
      <c r="D1373" s="1"/>
      <c r="E1373" s="1"/>
      <c r="F1373" s="9"/>
      <c r="G1373" s="9"/>
    </row>
    <row r="1374">
      <c r="A1374" s="39" t="s">
        <v>636</v>
      </c>
      <c r="B1374" s="28" t="s">
        <v>1386</v>
      </c>
      <c r="C1374" s="8" t="s">
        <v>10</v>
      </c>
      <c r="D1374" s="1"/>
      <c r="E1374" s="1"/>
      <c r="F1374" s="9"/>
      <c r="G1374" s="9"/>
    </row>
    <row r="1375">
      <c r="A1375" s="39" t="s">
        <v>636</v>
      </c>
      <c r="B1375" s="28" t="s">
        <v>1387</v>
      </c>
      <c r="C1375" s="8" t="s">
        <v>10</v>
      </c>
      <c r="D1375" s="1"/>
      <c r="E1375" s="1"/>
      <c r="F1375" s="9"/>
      <c r="G1375" s="9"/>
    </row>
    <row r="1376">
      <c r="A1376" s="39" t="s">
        <v>636</v>
      </c>
      <c r="B1376" s="28" t="s">
        <v>1388</v>
      </c>
      <c r="C1376" s="8" t="s">
        <v>10</v>
      </c>
      <c r="D1376" s="1"/>
      <c r="E1376" s="1"/>
      <c r="F1376" s="9"/>
      <c r="G1376" s="9"/>
    </row>
    <row r="1377">
      <c r="A1377" s="39" t="s">
        <v>636</v>
      </c>
      <c r="B1377" s="28" t="s">
        <v>1389</v>
      </c>
      <c r="C1377" s="8" t="s">
        <v>10</v>
      </c>
      <c r="D1377" s="1"/>
      <c r="E1377" s="1"/>
      <c r="F1377" s="9"/>
      <c r="G1377" s="9"/>
    </row>
    <row r="1378">
      <c r="A1378" s="39" t="s">
        <v>636</v>
      </c>
      <c r="B1378" s="28" t="s">
        <v>1390</v>
      </c>
      <c r="C1378" s="8" t="s">
        <v>10</v>
      </c>
      <c r="D1378" s="1"/>
      <c r="E1378" s="1"/>
      <c r="F1378" s="9"/>
      <c r="G1378" s="9"/>
    </row>
    <row r="1379">
      <c r="A1379" s="39" t="s">
        <v>636</v>
      </c>
      <c r="B1379" s="28" t="s">
        <v>1391</v>
      </c>
      <c r="C1379" s="8" t="s">
        <v>10</v>
      </c>
      <c r="D1379" s="1"/>
      <c r="E1379" s="1"/>
      <c r="F1379" s="9"/>
      <c r="G1379" s="9"/>
    </row>
    <row r="1380">
      <c r="A1380" s="39" t="s">
        <v>636</v>
      </c>
      <c r="B1380" s="28" t="s">
        <v>1392</v>
      </c>
      <c r="C1380" s="1"/>
      <c r="D1380" s="8" t="s">
        <v>10</v>
      </c>
      <c r="E1380" s="1"/>
      <c r="F1380" s="9"/>
      <c r="G1380" s="9"/>
    </row>
    <row r="1381">
      <c r="A1381" s="39" t="s">
        <v>636</v>
      </c>
      <c r="B1381" s="28" t="s">
        <v>1393</v>
      </c>
      <c r="C1381" s="8" t="s">
        <v>10</v>
      </c>
      <c r="D1381" s="1"/>
      <c r="E1381" s="1"/>
      <c r="F1381" s="9"/>
      <c r="G1381" s="9"/>
    </row>
    <row r="1382">
      <c r="A1382" s="39" t="s">
        <v>636</v>
      </c>
      <c r="B1382" s="28" t="s">
        <v>1394</v>
      </c>
      <c r="C1382" s="8" t="s">
        <v>10</v>
      </c>
      <c r="D1382" s="1"/>
      <c r="E1382" s="1"/>
      <c r="F1382" s="9"/>
      <c r="G1382" s="9"/>
    </row>
    <row r="1383">
      <c r="A1383" s="39" t="s">
        <v>636</v>
      </c>
      <c r="B1383" s="41" t="s">
        <v>1395</v>
      </c>
      <c r="C1383" s="1"/>
      <c r="D1383" s="8" t="s">
        <v>10</v>
      </c>
      <c r="E1383" s="1"/>
      <c r="F1383" s="9"/>
      <c r="G1383" s="9"/>
    </row>
    <row r="1384">
      <c r="A1384" s="39" t="s">
        <v>636</v>
      </c>
      <c r="B1384" s="28" t="s">
        <v>1396</v>
      </c>
      <c r="C1384" s="8" t="s">
        <v>10</v>
      </c>
      <c r="D1384" s="1"/>
      <c r="E1384" s="1"/>
      <c r="F1384" s="9"/>
      <c r="G1384" s="9"/>
    </row>
    <row r="1385">
      <c r="A1385" s="39" t="s">
        <v>636</v>
      </c>
      <c r="B1385" s="28" t="s">
        <v>1397</v>
      </c>
      <c r="C1385" s="8" t="s">
        <v>10</v>
      </c>
      <c r="D1385" s="1"/>
      <c r="E1385" s="1"/>
      <c r="F1385" s="9"/>
      <c r="G1385" s="9"/>
    </row>
    <row r="1386">
      <c r="A1386" s="39" t="s">
        <v>636</v>
      </c>
      <c r="B1386" s="28" t="s">
        <v>1398</v>
      </c>
      <c r="C1386" s="8" t="s">
        <v>10</v>
      </c>
      <c r="D1386" s="1"/>
      <c r="E1386" s="1"/>
      <c r="F1386" s="9"/>
      <c r="G1386" s="9"/>
    </row>
    <row r="1387">
      <c r="A1387" s="39" t="s">
        <v>636</v>
      </c>
      <c r="B1387" s="28" t="s">
        <v>1399</v>
      </c>
      <c r="C1387" s="8" t="s">
        <v>10</v>
      </c>
      <c r="D1387" s="1"/>
      <c r="E1387" s="1"/>
      <c r="F1387" s="9"/>
      <c r="G1387" s="9"/>
    </row>
    <row r="1388">
      <c r="A1388" s="39" t="s">
        <v>636</v>
      </c>
      <c r="B1388" s="40" t="s">
        <v>1400</v>
      </c>
      <c r="C1388" s="8" t="s">
        <v>10</v>
      </c>
      <c r="D1388" s="1"/>
      <c r="E1388" s="1"/>
      <c r="F1388" s="9"/>
      <c r="G1388" s="9"/>
    </row>
    <row r="1389">
      <c r="A1389" s="39" t="s">
        <v>636</v>
      </c>
      <c r="B1389" s="28" t="s">
        <v>1401</v>
      </c>
      <c r="C1389" s="8" t="s">
        <v>10</v>
      </c>
      <c r="D1389" s="1"/>
      <c r="E1389" s="1"/>
      <c r="F1389" s="9"/>
      <c r="G1389" s="9"/>
    </row>
    <row r="1390">
      <c r="A1390" s="39" t="s">
        <v>636</v>
      </c>
      <c r="B1390" s="28" t="s">
        <v>1402</v>
      </c>
      <c r="C1390" s="8" t="s">
        <v>10</v>
      </c>
      <c r="D1390" s="1"/>
      <c r="E1390" s="1"/>
      <c r="F1390" s="9"/>
      <c r="G1390" s="9"/>
    </row>
    <row r="1391">
      <c r="A1391" s="39" t="s">
        <v>636</v>
      </c>
      <c r="B1391" s="28" t="s">
        <v>1403</v>
      </c>
      <c r="C1391" s="8" t="s">
        <v>10</v>
      </c>
      <c r="D1391" s="1"/>
      <c r="E1391" s="1"/>
      <c r="F1391" s="9"/>
      <c r="G1391" s="9"/>
    </row>
    <row r="1392">
      <c r="A1392" s="39" t="s">
        <v>636</v>
      </c>
      <c r="B1392" s="28" t="s">
        <v>1404</v>
      </c>
      <c r="C1392" s="8" t="s">
        <v>10</v>
      </c>
      <c r="D1392" s="1"/>
      <c r="E1392" s="1"/>
      <c r="F1392" s="9"/>
      <c r="G1392" s="9"/>
    </row>
    <row r="1393">
      <c r="A1393" s="39" t="s">
        <v>636</v>
      </c>
      <c r="B1393" s="28" t="s">
        <v>1405</v>
      </c>
      <c r="C1393" s="8" t="s">
        <v>10</v>
      </c>
      <c r="D1393" s="1"/>
      <c r="E1393" s="1"/>
      <c r="F1393" s="9"/>
      <c r="G1393" s="9"/>
    </row>
    <row r="1394">
      <c r="A1394" s="39" t="s">
        <v>636</v>
      </c>
      <c r="B1394" s="28" t="s">
        <v>1406</v>
      </c>
      <c r="C1394" s="1"/>
      <c r="D1394" s="8" t="s">
        <v>10</v>
      </c>
      <c r="E1394" s="1"/>
      <c r="F1394" s="9"/>
      <c r="G1394" s="9"/>
    </row>
    <row r="1395">
      <c r="A1395" s="39" t="s">
        <v>636</v>
      </c>
      <c r="B1395" s="28" t="s">
        <v>1407</v>
      </c>
      <c r="C1395" s="8"/>
      <c r="D1395" s="8" t="s">
        <v>10</v>
      </c>
      <c r="E1395" s="1"/>
      <c r="F1395" s="9"/>
      <c r="G1395" s="9"/>
    </row>
    <row r="1396">
      <c r="A1396" s="39" t="s">
        <v>636</v>
      </c>
      <c r="B1396" s="28" t="s">
        <v>1408</v>
      </c>
      <c r="C1396" s="8" t="s">
        <v>10</v>
      </c>
      <c r="D1396" s="1"/>
      <c r="E1396" s="1"/>
      <c r="F1396" s="9"/>
      <c r="G1396" s="9"/>
    </row>
    <row r="1397">
      <c r="A1397" s="39" t="s">
        <v>636</v>
      </c>
      <c r="B1397" s="28" t="s">
        <v>1409</v>
      </c>
      <c r="C1397" s="8" t="s">
        <v>10</v>
      </c>
      <c r="D1397" s="1"/>
      <c r="E1397" s="1"/>
      <c r="F1397" s="9"/>
      <c r="G1397" s="9"/>
    </row>
    <row r="1398">
      <c r="A1398" s="39" t="s">
        <v>636</v>
      </c>
      <c r="B1398" s="28" t="s">
        <v>1410</v>
      </c>
      <c r="C1398" s="8" t="s">
        <v>10</v>
      </c>
      <c r="D1398" s="1"/>
      <c r="E1398" s="1"/>
      <c r="F1398" s="9"/>
      <c r="G1398" s="9"/>
    </row>
    <row r="1399">
      <c r="A1399" s="39" t="s">
        <v>636</v>
      </c>
      <c r="B1399" s="28" t="s">
        <v>1411</v>
      </c>
      <c r="C1399" s="8" t="s">
        <v>10</v>
      </c>
      <c r="D1399" s="1"/>
      <c r="E1399" s="1"/>
      <c r="F1399" s="9"/>
      <c r="G1399" s="9"/>
    </row>
    <row r="1400">
      <c r="A1400" s="39" t="s">
        <v>636</v>
      </c>
      <c r="B1400" s="28" t="s">
        <v>1412</v>
      </c>
      <c r="C1400" s="8" t="s">
        <v>10</v>
      </c>
      <c r="D1400" s="1"/>
      <c r="E1400" s="1"/>
      <c r="F1400" s="9"/>
      <c r="G1400" s="9"/>
    </row>
    <row r="1401">
      <c r="A1401" s="39" t="s">
        <v>636</v>
      </c>
      <c r="B1401" s="28" t="s">
        <v>1413</v>
      </c>
      <c r="C1401" s="8" t="s">
        <v>10</v>
      </c>
      <c r="D1401" s="1"/>
      <c r="E1401" s="1"/>
      <c r="F1401" s="9"/>
      <c r="G1401" s="9"/>
    </row>
    <row r="1402">
      <c r="A1402" s="39" t="s">
        <v>636</v>
      </c>
      <c r="B1402" s="28" t="s">
        <v>1414</v>
      </c>
      <c r="C1402" s="1"/>
      <c r="D1402" s="8" t="s">
        <v>10</v>
      </c>
      <c r="E1402" s="1"/>
      <c r="F1402" s="9"/>
      <c r="G1402" s="9"/>
    </row>
    <row r="1403">
      <c r="A1403" s="39" t="s">
        <v>636</v>
      </c>
      <c r="B1403" s="41" t="s">
        <v>1415</v>
      </c>
      <c r="C1403" s="1"/>
      <c r="D1403" s="8" t="s">
        <v>10</v>
      </c>
      <c r="E1403" s="1"/>
      <c r="F1403" s="9"/>
      <c r="G1403" s="9"/>
    </row>
    <row r="1404">
      <c r="A1404" s="39" t="s">
        <v>636</v>
      </c>
      <c r="B1404" s="40" t="s">
        <v>1416</v>
      </c>
      <c r="C1404" s="8" t="s">
        <v>10</v>
      </c>
      <c r="D1404" s="1"/>
      <c r="E1404" s="1"/>
      <c r="F1404" s="9"/>
      <c r="G1404" s="9"/>
    </row>
    <row r="1405">
      <c r="A1405" s="39" t="s">
        <v>636</v>
      </c>
      <c r="B1405" s="28" t="s">
        <v>1417</v>
      </c>
      <c r="C1405" s="8"/>
      <c r="D1405" s="8" t="s">
        <v>10</v>
      </c>
      <c r="E1405" s="1"/>
      <c r="F1405" s="9"/>
      <c r="G1405" s="9"/>
    </row>
    <row r="1406">
      <c r="A1406" s="39" t="s">
        <v>636</v>
      </c>
      <c r="B1406" s="28" t="s">
        <v>1418</v>
      </c>
      <c r="C1406" s="8" t="s">
        <v>10</v>
      </c>
      <c r="D1406" s="1"/>
      <c r="E1406" s="1"/>
      <c r="F1406" s="9"/>
      <c r="G1406" s="9"/>
    </row>
    <row r="1407">
      <c r="A1407" s="39" t="s">
        <v>636</v>
      </c>
      <c r="B1407" s="40" t="s">
        <v>1419</v>
      </c>
      <c r="C1407" s="8" t="s">
        <v>10</v>
      </c>
      <c r="D1407" s="8"/>
      <c r="E1407" s="1"/>
      <c r="F1407" s="9"/>
      <c r="G1407" s="9"/>
    </row>
    <row r="1408">
      <c r="A1408" s="39" t="s">
        <v>636</v>
      </c>
      <c r="B1408" s="28" t="s">
        <v>1420</v>
      </c>
      <c r="C1408" s="8" t="s">
        <v>10</v>
      </c>
      <c r="D1408" s="1"/>
      <c r="E1408" s="1"/>
      <c r="F1408" s="9"/>
      <c r="G1408" s="9"/>
    </row>
    <row r="1409">
      <c r="A1409" s="39" t="s">
        <v>636</v>
      </c>
      <c r="B1409" s="28" t="s">
        <v>1421</v>
      </c>
      <c r="C1409" s="8" t="s">
        <v>10</v>
      </c>
      <c r="D1409" s="1"/>
      <c r="E1409" s="1"/>
      <c r="F1409" s="9"/>
      <c r="G1409" s="9"/>
    </row>
    <row r="1410">
      <c r="A1410" s="39" t="s">
        <v>636</v>
      </c>
      <c r="B1410" s="28" t="s">
        <v>1422</v>
      </c>
      <c r="C1410" s="8" t="s">
        <v>10</v>
      </c>
      <c r="D1410" s="1"/>
      <c r="E1410" s="1"/>
      <c r="F1410" s="9"/>
      <c r="G1410" s="9"/>
    </row>
    <row r="1411">
      <c r="A1411" s="39" t="s">
        <v>636</v>
      </c>
      <c r="B1411" s="28" t="s">
        <v>1423</v>
      </c>
      <c r="C1411" s="8" t="s">
        <v>10</v>
      </c>
      <c r="D1411" s="1"/>
      <c r="E1411" s="1"/>
      <c r="F1411" s="9"/>
      <c r="G1411" s="9"/>
    </row>
    <row r="1412">
      <c r="A1412" s="39" t="s">
        <v>636</v>
      </c>
      <c r="B1412" s="28" t="s">
        <v>1424</v>
      </c>
      <c r="C1412" s="8" t="s">
        <v>10</v>
      </c>
      <c r="D1412" s="1"/>
      <c r="E1412" s="1"/>
      <c r="F1412" s="9"/>
      <c r="G1412" s="9"/>
    </row>
    <row r="1413">
      <c r="A1413" s="39" t="s">
        <v>636</v>
      </c>
      <c r="B1413" s="28" t="s">
        <v>1425</v>
      </c>
      <c r="C1413" s="8" t="s">
        <v>10</v>
      </c>
      <c r="D1413" s="1"/>
      <c r="E1413" s="1"/>
      <c r="F1413" s="9"/>
      <c r="G1413" s="9"/>
    </row>
    <row r="1414">
      <c r="A1414" s="39" t="s">
        <v>636</v>
      </c>
      <c r="B1414" s="41" t="s">
        <v>1426</v>
      </c>
      <c r="C1414" s="1"/>
      <c r="D1414" s="8" t="s">
        <v>10</v>
      </c>
      <c r="E1414" s="1"/>
      <c r="F1414" s="9"/>
      <c r="G1414" s="9"/>
    </row>
    <row r="1415">
      <c r="A1415" s="39" t="s">
        <v>636</v>
      </c>
      <c r="B1415" s="28" t="s">
        <v>1427</v>
      </c>
      <c r="C1415" s="8" t="s">
        <v>10</v>
      </c>
      <c r="D1415" s="1"/>
      <c r="E1415" s="1"/>
      <c r="F1415" s="9"/>
      <c r="G1415" s="9"/>
    </row>
    <row r="1416">
      <c r="A1416" s="39" t="s">
        <v>636</v>
      </c>
      <c r="B1416" s="28" t="s">
        <v>1428</v>
      </c>
      <c r="C1416" s="8" t="s">
        <v>10</v>
      </c>
      <c r="D1416" s="1"/>
      <c r="E1416" s="1"/>
      <c r="F1416" s="9"/>
      <c r="G1416" s="9"/>
    </row>
    <row r="1417">
      <c r="A1417" s="39" t="s">
        <v>636</v>
      </c>
      <c r="B1417" s="28" t="s">
        <v>1429</v>
      </c>
      <c r="C1417" s="8" t="s">
        <v>10</v>
      </c>
      <c r="D1417" s="1"/>
      <c r="E1417" s="1"/>
      <c r="F1417" s="9"/>
      <c r="G1417" s="9"/>
    </row>
    <row r="1418">
      <c r="A1418" s="39" t="s">
        <v>636</v>
      </c>
      <c r="B1418" s="28" t="s">
        <v>1430</v>
      </c>
      <c r="C1418" s="8" t="s">
        <v>10</v>
      </c>
      <c r="D1418" s="1"/>
      <c r="E1418" s="1"/>
      <c r="F1418" s="9"/>
      <c r="G1418" s="9"/>
    </row>
    <row r="1419">
      <c r="A1419" s="39" t="s">
        <v>636</v>
      </c>
      <c r="B1419" s="28" t="s">
        <v>1431</v>
      </c>
      <c r="C1419" s="8" t="s">
        <v>10</v>
      </c>
      <c r="D1419" s="1"/>
      <c r="E1419" s="1"/>
      <c r="F1419" s="9"/>
      <c r="G1419" s="9"/>
    </row>
    <row r="1420">
      <c r="A1420" s="39" t="s">
        <v>636</v>
      </c>
      <c r="B1420" s="45" t="s">
        <v>1432</v>
      </c>
      <c r="C1420" s="8"/>
      <c r="D1420" s="8" t="s">
        <v>10</v>
      </c>
      <c r="E1420" s="1"/>
      <c r="F1420" s="9"/>
      <c r="G1420" s="9"/>
    </row>
    <row r="1421">
      <c r="A1421" s="39" t="s">
        <v>636</v>
      </c>
      <c r="B1421" s="28" t="s">
        <v>1433</v>
      </c>
      <c r="C1421" s="1"/>
      <c r="D1421" s="8" t="s">
        <v>10</v>
      </c>
      <c r="E1421" s="1"/>
      <c r="F1421" s="9"/>
      <c r="G1421" s="9"/>
    </row>
    <row r="1422">
      <c r="A1422" s="39" t="s">
        <v>636</v>
      </c>
      <c r="B1422" s="28" t="s">
        <v>1434</v>
      </c>
      <c r="C1422" s="8" t="s">
        <v>10</v>
      </c>
      <c r="D1422" s="1"/>
      <c r="E1422" s="1"/>
      <c r="F1422" s="9"/>
      <c r="G1422" s="9"/>
    </row>
    <row r="1423">
      <c r="A1423" s="39" t="s">
        <v>636</v>
      </c>
      <c r="B1423" s="28" t="s">
        <v>1435</v>
      </c>
      <c r="C1423" s="8" t="s">
        <v>10</v>
      </c>
      <c r="D1423" s="1"/>
      <c r="E1423" s="1"/>
      <c r="F1423" s="9"/>
      <c r="G1423" s="9"/>
    </row>
    <row r="1424">
      <c r="A1424" s="39" t="s">
        <v>636</v>
      </c>
      <c r="B1424" s="28" t="s">
        <v>1436</v>
      </c>
      <c r="C1424" s="8" t="s">
        <v>10</v>
      </c>
      <c r="D1424" s="1"/>
      <c r="E1424" s="1"/>
      <c r="F1424" s="9"/>
      <c r="G1424" s="9"/>
    </row>
    <row r="1425">
      <c r="A1425" s="39" t="s">
        <v>636</v>
      </c>
      <c r="B1425" s="28" t="s">
        <v>1437</v>
      </c>
      <c r="C1425" s="1"/>
      <c r="D1425" s="8" t="s">
        <v>10</v>
      </c>
      <c r="E1425" s="1"/>
      <c r="F1425" s="9"/>
      <c r="G1425" s="9"/>
    </row>
    <row r="1426">
      <c r="A1426" s="39" t="s">
        <v>636</v>
      </c>
      <c r="B1426" s="45" t="s">
        <v>1438</v>
      </c>
      <c r="C1426" s="1"/>
      <c r="D1426" s="1"/>
      <c r="E1426" s="1"/>
      <c r="F1426" s="5" t="s">
        <v>10</v>
      </c>
      <c r="G1426" s="9"/>
    </row>
    <row r="1427">
      <c r="A1427" s="39" t="s">
        <v>636</v>
      </c>
      <c r="B1427" s="28" t="s">
        <v>1439</v>
      </c>
      <c r="C1427" s="8" t="s">
        <v>10</v>
      </c>
      <c r="D1427" s="8"/>
      <c r="E1427" s="1"/>
      <c r="F1427" s="9"/>
      <c r="G1427" s="9"/>
    </row>
    <row r="1428">
      <c r="A1428" s="39" t="s">
        <v>636</v>
      </c>
      <c r="B1428" s="28" t="s">
        <v>1440</v>
      </c>
      <c r="C1428" s="8" t="s">
        <v>10</v>
      </c>
      <c r="D1428" s="1"/>
      <c r="E1428" s="1"/>
      <c r="F1428" s="9"/>
      <c r="G1428" s="9"/>
    </row>
    <row r="1429">
      <c r="A1429" s="39" t="s">
        <v>636</v>
      </c>
      <c r="B1429" s="28" t="s">
        <v>1441</v>
      </c>
      <c r="C1429" s="8" t="s">
        <v>10</v>
      </c>
      <c r="D1429" s="1"/>
      <c r="E1429" s="1"/>
      <c r="F1429" s="9"/>
      <c r="G1429" s="9"/>
    </row>
    <row r="1430">
      <c r="A1430" s="39" t="s">
        <v>636</v>
      </c>
      <c r="B1430" s="28" t="s">
        <v>1442</v>
      </c>
      <c r="C1430" s="1"/>
      <c r="D1430" s="8" t="s">
        <v>10</v>
      </c>
      <c r="E1430" s="1"/>
      <c r="F1430" s="9"/>
      <c r="G1430" s="9"/>
    </row>
    <row r="1431">
      <c r="A1431" s="39" t="s">
        <v>636</v>
      </c>
      <c r="B1431" s="28" t="s">
        <v>1443</v>
      </c>
      <c r="C1431" s="8" t="s">
        <v>10</v>
      </c>
      <c r="D1431" s="1"/>
      <c r="E1431" s="1"/>
      <c r="F1431" s="9"/>
      <c r="G1431" s="9"/>
    </row>
    <row r="1432">
      <c r="A1432" s="39" t="s">
        <v>636</v>
      </c>
      <c r="B1432" s="28" t="s">
        <v>1444</v>
      </c>
      <c r="C1432" s="8" t="s">
        <v>10</v>
      </c>
      <c r="D1432" s="1"/>
      <c r="E1432" s="1"/>
      <c r="F1432" s="9"/>
      <c r="G1432" s="9"/>
    </row>
    <row r="1433">
      <c r="A1433" s="39" t="s">
        <v>636</v>
      </c>
      <c r="B1433" s="28" t="s">
        <v>1445</v>
      </c>
      <c r="C1433" s="8" t="s">
        <v>10</v>
      </c>
      <c r="D1433" s="1"/>
      <c r="E1433" s="1"/>
      <c r="F1433" s="9"/>
      <c r="G1433" s="9"/>
    </row>
    <row r="1434">
      <c r="A1434" s="39" t="s">
        <v>636</v>
      </c>
      <c r="B1434" s="28" t="s">
        <v>1446</v>
      </c>
      <c r="C1434" s="1"/>
      <c r="D1434" s="8" t="s">
        <v>10</v>
      </c>
      <c r="E1434" s="1"/>
      <c r="F1434" s="9"/>
      <c r="G1434" s="9"/>
    </row>
    <row r="1435">
      <c r="A1435" s="39" t="s">
        <v>636</v>
      </c>
      <c r="B1435" s="28" t="s">
        <v>1447</v>
      </c>
      <c r="C1435" s="1"/>
      <c r="D1435" s="8" t="s">
        <v>10</v>
      </c>
      <c r="E1435" s="1"/>
      <c r="F1435" s="9"/>
      <c r="G1435" s="9"/>
    </row>
    <row r="1436">
      <c r="A1436" s="39" t="s">
        <v>636</v>
      </c>
      <c r="B1436" s="28" t="s">
        <v>1448</v>
      </c>
      <c r="C1436" s="8" t="s">
        <v>10</v>
      </c>
      <c r="D1436" s="1"/>
      <c r="E1436" s="1"/>
      <c r="F1436" s="9"/>
      <c r="G1436" s="9"/>
    </row>
    <row r="1437">
      <c r="A1437" s="39" t="s">
        <v>636</v>
      </c>
      <c r="B1437" s="28" t="s">
        <v>1449</v>
      </c>
      <c r="C1437" s="1"/>
      <c r="D1437" s="8" t="s">
        <v>10</v>
      </c>
      <c r="E1437" s="1"/>
      <c r="F1437" s="9"/>
      <c r="G1437" s="9"/>
    </row>
    <row r="1438">
      <c r="A1438" s="39" t="s">
        <v>636</v>
      </c>
      <c r="B1438" s="28" t="s">
        <v>1450</v>
      </c>
      <c r="C1438" s="8" t="s">
        <v>10</v>
      </c>
      <c r="D1438" s="1"/>
      <c r="E1438" s="1"/>
      <c r="F1438" s="9"/>
      <c r="G1438" s="9"/>
    </row>
    <row r="1439">
      <c r="A1439" s="39" t="s">
        <v>636</v>
      </c>
      <c r="B1439" s="28" t="s">
        <v>1451</v>
      </c>
      <c r="C1439" s="8" t="s">
        <v>10</v>
      </c>
      <c r="D1439" s="1"/>
      <c r="E1439" s="1"/>
      <c r="F1439" s="9"/>
      <c r="G1439" s="9"/>
    </row>
    <row r="1440">
      <c r="A1440" s="39" t="s">
        <v>636</v>
      </c>
      <c r="B1440" s="28" t="s">
        <v>1452</v>
      </c>
      <c r="C1440" s="1"/>
      <c r="D1440" s="8" t="s">
        <v>10</v>
      </c>
      <c r="E1440" s="1"/>
      <c r="F1440" s="9"/>
      <c r="G1440" s="9"/>
    </row>
    <row r="1441">
      <c r="A1441" s="39" t="s">
        <v>636</v>
      </c>
      <c r="B1441" s="28" t="s">
        <v>1453</v>
      </c>
      <c r="C1441" s="1"/>
      <c r="D1441" s="8" t="s">
        <v>10</v>
      </c>
      <c r="E1441" s="1"/>
      <c r="F1441" s="9"/>
      <c r="G1441" s="9"/>
    </row>
    <row r="1442">
      <c r="A1442" s="39" t="s">
        <v>636</v>
      </c>
      <c r="B1442" s="28" t="s">
        <v>1454</v>
      </c>
      <c r="C1442" s="8" t="s">
        <v>10</v>
      </c>
      <c r="D1442" s="8"/>
      <c r="E1442" s="1"/>
      <c r="F1442" s="9"/>
      <c r="G1442" s="9"/>
    </row>
    <row r="1443">
      <c r="A1443" s="39" t="s">
        <v>636</v>
      </c>
      <c r="B1443" s="45" t="s">
        <v>1455</v>
      </c>
      <c r="C1443" s="1"/>
      <c r="D1443" s="8" t="s">
        <v>10</v>
      </c>
      <c r="E1443" s="1"/>
      <c r="F1443" s="9"/>
      <c r="G1443" s="9"/>
    </row>
    <row r="1444">
      <c r="A1444" s="39" t="s">
        <v>636</v>
      </c>
      <c r="B1444" s="28" t="s">
        <v>1456</v>
      </c>
      <c r="C1444" s="1"/>
      <c r="D1444" s="8" t="s">
        <v>10</v>
      </c>
      <c r="E1444" s="1"/>
      <c r="F1444" s="9"/>
      <c r="G1444" s="9"/>
    </row>
    <row r="1445">
      <c r="A1445" s="39" t="s">
        <v>636</v>
      </c>
      <c r="B1445" s="28" t="s">
        <v>1457</v>
      </c>
      <c r="C1445" s="8" t="s">
        <v>10</v>
      </c>
      <c r="D1445" s="1"/>
      <c r="E1445" s="1"/>
      <c r="F1445" s="9"/>
      <c r="G1445" s="9"/>
    </row>
    <row r="1446">
      <c r="A1446" s="39" t="s">
        <v>636</v>
      </c>
      <c r="B1446" s="28" t="s">
        <v>1458</v>
      </c>
      <c r="C1446" s="8" t="s">
        <v>10</v>
      </c>
      <c r="D1446" s="8"/>
      <c r="E1446" s="1"/>
      <c r="F1446" s="9"/>
      <c r="G1446" s="9"/>
    </row>
    <row r="1447">
      <c r="A1447" s="39" t="s">
        <v>636</v>
      </c>
      <c r="B1447" s="28" t="s">
        <v>1459</v>
      </c>
      <c r="C1447" s="1"/>
      <c r="D1447" s="8" t="s">
        <v>10</v>
      </c>
      <c r="E1447" s="1"/>
      <c r="F1447" s="9"/>
      <c r="G1447" s="9"/>
    </row>
    <row r="1448">
      <c r="A1448" s="39" t="s">
        <v>636</v>
      </c>
      <c r="B1448" s="28" t="s">
        <v>1460</v>
      </c>
      <c r="C1448" s="8" t="s">
        <v>10</v>
      </c>
      <c r="D1448" s="8"/>
      <c r="E1448" s="1"/>
      <c r="F1448" s="9"/>
      <c r="G1448" s="9"/>
    </row>
    <row r="1449">
      <c r="A1449" s="39" t="s">
        <v>636</v>
      </c>
      <c r="B1449" s="28" t="s">
        <v>1461</v>
      </c>
      <c r="C1449" s="8" t="s">
        <v>10</v>
      </c>
      <c r="D1449" s="1"/>
      <c r="E1449" s="1"/>
      <c r="F1449" s="9"/>
      <c r="G1449" s="9"/>
    </row>
    <row r="1450">
      <c r="A1450" s="39" t="s">
        <v>636</v>
      </c>
      <c r="B1450" s="28" t="s">
        <v>1462</v>
      </c>
      <c r="C1450" s="1"/>
      <c r="D1450" s="8" t="s">
        <v>10</v>
      </c>
      <c r="E1450" s="1"/>
      <c r="F1450" s="9"/>
      <c r="G1450" s="9"/>
    </row>
    <row r="1451">
      <c r="A1451" s="39" t="s">
        <v>636</v>
      </c>
      <c r="B1451" s="28" t="s">
        <v>1463</v>
      </c>
      <c r="C1451" s="1"/>
      <c r="D1451" s="8" t="s">
        <v>10</v>
      </c>
      <c r="E1451" s="1"/>
      <c r="F1451" s="9"/>
      <c r="G1451" s="9"/>
    </row>
    <row r="1452">
      <c r="A1452" s="39" t="s">
        <v>636</v>
      </c>
      <c r="B1452" s="28" t="s">
        <v>1464</v>
      </c>
      <c r="C1452" s="1"/>
      <c r="D1452" s="8" t="s">
        <v>10</v>
      </c>
      <c r="E1452" s="1"/>
      <c r="F1452" s="9"/>
      <c r="G1452" s="9"/>
    </row>
    <row r="1453">
      <c r="A1453" s="39" t="s">
        <v>636</v>
      </c>
      <c r="B1453" s="28" t="s">
        <v>1465</v>
      </c>
      <c r="C1453" s="1"/>
      <c r="D1453" s="8" t="s">
        <v>10</v>
      </c>
      <c r="E1453" s="1"/>
      <c r="F1453" s="9"/>
      <c r="G1453" s="9"/>
    </row>
    <row r="1454">
      <c r="A1454" s="39" t="s">
        <v>636</v>
      </c>
      <c r="B1454" s="28" t="s">
        <v>1466</v>
      </c>
      <c r="C1454" s="8" t="s">
        <v>10</v>
      </c>
      <c r="D1454" s="8"/>
      <c r="E1454" s="1"/>
      <c r="F1454" s="9"/>
      <c r="G1454" s="9"/>
    </row>
    <row r="1455">
      <c r="A1455" s="39" t="s">
        <v>636</v>
      </c>
      <c r="B1455" s="28" t="s">
        <v>1467</v>
      </c>
      <c r="C1455" s="8" t="s">
        <v>10</v>
      </c>
      <c r="D1455" s="8"/>
      <c r="E1455" s="1"/>
      <c r="F1455" s="9"/>
      <c r="G1455" s="9"/>
    </row>
    <row r="1456">
      <c r="A1456" s="39" t="s">
        <v>636</v>
      </c>
      <c r="B1456" s="28" t="s">
        <v>1468</v>
      </c>
      <c r="C1456" s="1"/>
      <c r="D1456" s="8" t="s">
        <v>10</v>
      </c>
      <c r="E1456" s="1"/>
      <c r="F1456" s="9"/>
      <c r="G1456" s="9"/>
    </row>
    <row r="1457">
      <c r="A1457" s="39" t="s">
        <v>636</v>
      </c>
      <c r="B1457" s="28" t="s">
        <v>1469</v>
      </c>
      <c r="C1457" s="8" t="s">
        <v>10</v>
      </c>
      <c r="D1457" s="1"/>
      <c r="E1457" s="1"/>
      <c r="F1457" s="9"/>
      <c r="G1457" s="9"/>
    </row>
    <row r="1458">
      <c r="A1458" s="39" t="s">
        <v>636</v>
      </c>
      <c r="B1458" s="28" t="s">
        <v>1470</v>
      </c>
      <c r="C1458" s="8" t="s">
        <v>10</v>
      </c>
      <c r="D1458" s="1"/>
      <c r="E1458" s="1"/>
      <c r="F1458" s="9"/>
      <c r="G1458" s="9"/>
    </row>
    <row r="1459">
      <c r="A1459" s="39" t="s">
        <v>636</v>
      </c>
      <c r="B1459" s="28" t="s">
        <v>1471</v>
      </c>
      <c r="C1459" s="1"/>
      <c r="D1459" s="8" t="s">
        <v>10</v>
      </c>
      <c r="E1459" s="1"/>
      <c r="F1459" s="9"/>
      <c r="G1459" s="9"/>
    </row>
    <row r="1460">
      <c r="A1460" s="39" t="s">
        <v>636</v>
      </c>
      <c r="B1460" s="28" t="s">
        <v>1472</v>
      </c>
      <c r="C1460" s="8" t="s">
        <v>10</v>
      </c>
      <c r="D1460" s="1"/>
      <c r="E1460" s="1"/>
      <c r="F1460" s="9"/>
      <c r="G1460" s="9"/>
    </row>
    <row r="1461">
      <c r="A1461" s="39" t="s">
        <v>636</v>
      </c>
      <c r="B1461" s="28" t="s">
        <v>1473</v>
      </c>
      <c r="C1461" s="8" t="s">
        <v>10</v>
      </c>
      <c r="D1461" s="1"/>
      <c r="E1461" s="1"/>
      <c r="F1461" s="9"/>
      <c r="G1461" s="9"/>
    </row>
    <row r="1462">
      <c r="A1462" s="39" t="s">
        <v>636</v>
      </c>
      <c r="B1462" s="41" t="s">
        <v>1474</v>
      </c>
      <c r="C1462" s="1"/>
      <c r="D1462" s="8" t="s">
        <v>10</v>
      </c>
      <c r="E1462" s="1"/>
      <c r="F1462" s="9"/>
      <c r="G1462" s="9"/>
    </row>
    <row r="1463">
      <c r="A1463" s="39" t="s">
        <v>636</v>
      </c>
      <c r="B1463" s="28" t="s">
        <v>1475</v>
      </c>
      <c r="C1463" s="8" t="s">
        <v>10</v>
      </c>
      <c r="D1463" s="1"/>
      <c r="E1463" s="1"/>
      <c r="F1463" s="9"/>
      <c r="G1463" s="9"/>
    </row>
    <row r="1464">
      <c r="A1464" s="39" t="s">
        <v>636</v>
      </c>
      <c r="B1464" s="28" t="s">
        <v>1476</v>
      </c>
      <c r="C1464" s="1"/>
      <c r="D1464" s="1"/>
      <c r="E1464" s="8" t="s">
        <v>10</v>
      </c>
      <c r="F1464" s="9"/>
      <c r="G1464" s="9"/>
    </row>
    <row r="1465">
      <c r="A1465" s="39" t="s">
        <v>636</v>
      </c>
      <c r="B1465" s="28" t="s">
        <v>1477</v>
      </c>
      <c r="C1465" s="8" t="s">
        <v>10</v>
      </c>
      <c r="D1465" s="1"/>
      <c r="E1465" s="1"/>
      <c r="F1465" s="9"/>
      <c r="G1465" s="9"/>
    </row>
    <row r="1466">
      <c r="A1466" s="39" t="s">
        <v>636</v>
      </c>
      <c r="B1466" s="28" t="s">
        <v>1478</v>
      </c>
      <c r="C1466" s="1"/>
      <c r="D1466" s="8" t="s">
        <v>10</v>
      </c>
      <c r="E1466" s="1"/>
      <c r="F1466" s="9"/>
      <c r="G1466" s="9"/>
    </row>
    <row r="1467">
      <c r="A1467" s="39" t="s">
        <v>636</v>
      </c>
      <c r="B1467" s="41" t="s">
        <v>1479</v>
      </c>
      <c r="C1467" s="1"/>
      <c r="D1467" s="1"/>
      <c r="E1467" s="1"/>
      <c r="F1467" s="9"/>
      <c r="G1467" s="9"/>
    </row>
    <row r="1468">
      <c r="A1468" s="39" t="s">
        <v>636</v>
      </c>
      <c r="B1468" s="28" t="s">
        <v>1480</v>
      </c>
      <c r="C1468" s="1"/>
      <c r="D1468" s="8" t="s">
        <v>10</v>
      </c>
      <c r="E1468" s="1"/>
      <c r="F1468" s="9"/>
      <c r="G1468" s="9"/>
    </row>
    <row r="1469">
      <c r="A1469" s="39" t="s">
        <v>636</v>
      </c>
      <c r="B1469" s="28" t="s">
        <v>1481</v>
      </c>
      <c r="C1469" s="8" t="s">
        <v>10</v>
      </c>
      <c r="D1469" s="1"/>
      <c r="E1469" s="1"/>
      <c r="F1469" s="9"/>
      <c r="G1469" s="9"/>
    </row>
    <row r="1470">
      <c r="A1470" s="39" t="s">
        <v>636</v>
      </c>
      <c r="B1470" s="40" t="s">
        <v>1482</v>
      </c>
      <c r="C1470" s="8" t="s">
        <v>10</v>
      </c>
      <c r="D1470" s="8"/>
      <c r="E1470" s="1"/>
      <c r="F1470" s="9"/>
      <c r="G1470" s="9"/>
    </row>
    <row r="1471">
      <c r="A1471" s="39" t="s">
        <v>636</v>
      </c>
      <c r="B1471" s="28" t="s">
        <v>1483</v>
      </c>
      <c r="C1471" s="1"/>
      <c r="D1471" s="8" t="s">
        <v>10</v>
      </c>
      <c r="E1471" s="1"/>
      <c r="F1471" s="9"/>
      <c r="G1471" s="9"/>
    </row>
    <row r="1472">
      <c r="A1472" s="39" t="s">
        <v>636</v>
      </c>
      <c r="B1472" s="28" t="s">
        <v>1484</v>
      </c>
      <c r="C1472" s="1"/>
      <c r="D1472" s="8" t="s">
        <v>10</v>
      </c>
      <c r="E1472" s="1"/>
      <c r="F1472" s="9"/>
      <c r="G1472" s="9"/>
    </row>
    <row r="1473">
      <c r="A1473" s="39" t="s">
        <v>636</v>
      </c>
      <c r="B1473" s="40" t="s">
        <v>1485</v>
      </c>
      <c r="C1473" s="8" t="s">
        <v>10</v>
      </c>
      <c r="D1473" s="1"/>
      <c r="E1473" s="1"/>
      <c r="F1473" s="9"/>
      <c r="G1473" s="9"/>
    </row>
    <row r="1474">
      <c r="A1474" s="39" t="s">
        <v>636</v>
      </c>
      <c r="B1474" s="28" t="s">
        <v>1486</v>
      </c>
      <c r="C1474" s="1"/>
      <c r="D1474" s="8" t="s">
        <v>10</v>
      </c>
      <c r="E1474" s="1"/>
      <c r="F1474" s="9"/>
      <c r="G1474" s="9"/>
    </row>
    <row r="1475">
      <c r="A1475" s="39" t="s">
        <v>636</v>
      </c>
      <c r="B1475" s="28" t="s">
        <v>1487</v>
      </c>
      <c r="C1475" s="8" t="s">
        <v>10</v>
      </c>
      <c r="D1475" s="1"/>
      <c r="E1475" s="1"/>
      <c r="F1475" s="9"/>
      <c r="G1475" s="9"/>
    </row>
    <row r="1476">
      <c r="A1476" s="39" t="s">
        <v>636</v>
      </c>
      <c r="B1476" s="28" t="s">
        <v>1488</v>
      </c>
      <c r="C1476" s="8" t="s">
        <v>10</v>
      </c>
      <c r="D1476" s="1"/>
      <c r="E1476" s="1"/>
      <c r="F1476" s="9"/>
      <c r="G1476" s="9"/>
    </row>
    <row r="1477">
      <c r="A1477" s="39" t="s">
        <v>636</v>
      </c>
      <c r="B1477" s="28" t="s">
        <v>1489</v>
      </c>
      <c r="C1477" s="8" t="s">
        <v>10</v>
      </c>
      <c r="D1477" s="1"/>
      <c r="E1477" s="1"/>
      <c r="F1477" s="9"/>
      <c r="G1477" s="9"/>
    </row>
    <row r="1478">
      <c r="A1478" s="39" t="s">
        <v>636</v>
      </c>
      <c r="B1478" s="28" t="s">
        <v>1490</v>
      </c>
      <c r="C1478" s="8" t="s">
        <v>10</v>
      </c>
      <c r="D1478" s="1"/>
      <c r="E1478" s="1"/>
      <c r="F1478" s="9"/>
      <c r="G1478" s="9"/>
    </row>
    <row r="1479">
      <c r="A1479" s="39" t="s">
        <v>636</v>
      </c>
      <c r="B1479" s="40" t="s">
        <v>1491</v>
      </c>
      <c r="C1479" s="8" t="s">
        <v>10</v>
      </c>
      <c r="D1479" s="1"/>
      <c r="E1479" s="1"/>
      <c r="F1479" s="9"/>
      <c r="G1479" s="9"/>
    </row>
    <row r="1480">
      <c r="A1480" s="39" t="s">
        <v>636</v>
      </c>
      <c r="B1480" s="28" t="s">
        <v>1492</v>
      </c>
      <c r="C1480" s="8" t="s">
        <v>10</v>
      </c>
      <c r="D1480" s="1"/>
      <c r="E1480" s="1"/>
      <c r="F1480" s="9"/>
      <c r="G1480" s="9"/>
    </row>
    <row r="1481">
      <c r="A1481" s="39" t="s">
        <v>636</v>
      </c>
      <c r="B1481" s="28" t="s">
        <v>1493</v>
      </c>
      <c r="C1481" s="1"/>
      <c r="D1481" s="8" t="s">
        <v>10</v>
      </c>
      <c r="E1481" s="1"/>
      <c r="F1481" s="9"/>
      <c r="G1481" s="9"/>
    </row>
    <row r="1482">
      <c r="A1482" s="39" t="s">
        <v>636</v>
      </c>
      <c r="B1482" s="40" t="s">
        <v>1494</v>
      </c>
      <c r="C1482" s="8" t="s">
        <v>10</v>
      </c>
      <c r="D1482" s="8"/>
      <c r="E1482" s="1"/>
      <c r="F1482" s="9"/>
      <c r="G1482" s="9"/>
    </row>
    <row r="1483">
      <c r="A1483" s="39" t="s">
        <v>636</v>
      </c>
      <c r="B1483" s="28" t="s">
        <v>1495</v>
      </c>
      <c r="C1483" s="8" t="s">
        <v>10</v>
      </c>
      <c r="D1483" s="8"/>
      <c r="E1483" s="1"/>
      <c r="F1483" s="9"/>
      <c r="G1483" s="9"/>
    </row>
    <row r="1484">
      <c r="A1484" s="39" t="s">
        <v>636</v>
      </c>
      <c r="B1484" s="28" t="s">
        <v>1496</v>
      </c>
      <c r="C1484" s="8" t="s">
        <v>10</v>
      </c>
      <c r="D1484" s="1"/>
      <c r="E1484" s="1"/>
      <c r="F1484" s="9"/>
      <c r="G1484" s="9"/>
    </row>
    <row r="1485">
      <c r="A1485" s="39" t="s">
        <v>636</v>
      </c>
      <c r="B1485" s="45" t="s">
        <v>1497</v>
      </c>
      <c r="C1485" s="1"/>
      <c r="D1485" s="1"/>
      <c r="E1485" s="1"/>
      <c r="F1485" s="5" t="s">
        <v>10</v>
      </c>
      <c r="G1485" s="9"/>
    </row>
    <row r="1486">
      <c r="A1486" s="39" t="s">
        <v>636</v>
      </c>
      <c r="B1486" s="41" t="s">
        <v>1498</v>
      </c>
      <c r="C1486" s="8" t="s">
        <v>10</v>
      </c>
      <c r="D1486" s="1"/>
      <c r="E1486" s="1"/>
      <c r="F1486" s="9"/>
      <c r="G1486" s="9"/>
    </row>
    <row r="1487">
      <c r="A1487" s="39" t="s">
        <v>636</v>
      </c>
      <c r="B1487" s="28" t="s">
        <v>1499</v>
      </c>
      <c r="C1487" s="8" t="s">
        <v>10</v>
      </c>
      <c r="D1487" s="1"/>
      <c r="E1487" s="1"/>
      <c r="F1487" s="9"/>
      <c r="G1487" s="9"/>
    </row>
    <row r="1488">
      <c r="A1488" s="39" t="s">
        <v>636</v>
      </c>
      <c r="B1488" s="28" t="s">
        <v>1500</v>
      </c>
      <c r="C1488" s="8" t="s">
        <v>10</v>
      </c>
      <c r="D1488" s="1"/>
      <c r="E1488" s="1"/>
      <c r="F1488" s="9"/>
      <c r="G1488" s="9"/>
    </row>
    <row r="1489">
      <c r="A1489" s="39" t="s">
        <v>636</v>
      </c>
      <c r="B1489" s="28" t="s">
        <v>1501</v>
      </c>
      <c r="C1489" s="8" t="s">
        <v>10</v>
      </c>
      <c r="D1489" s="1"/>
      <c r="E1489" s="1"/>
      <c r="F1489" s="9"/>
      <c r="G1489" s="9"/>
    </row>
    <row r="1490">
      <c r="A1490" s="39" t="s">
        <v>636</v>
      </c>
      <c r="B1490" s="28" t="s">
        <v>1502</v>
      </c>
      <c r="C1490" s="8" t="s">
        <v>10</v>
      </c>
      <c r="D1490" s="1"/>
      <c r="E1490" s="1"/>
      <c r="F1490" s="9"/>
      <c r="G1490" s="9"/>
    </row>
    <row r="1491">
      <c r="A1491" s="39" t="s">
        <v>636</v>
      </c>
      <c r="B1491" s="28" t="s">
        <v>1503</v>
      </c>
      <c r="C1491" s="8" t="s">
        <v>10</v>
      </c>
      <c r="D1491" s="8"/>
      <c r="E1491" s="1"/>
      <c r="F1491" s="9"/>
      <c r="G1491" s="9"/>
    </row>
    <row r="1492">
      <c r="A1492" s="39" t="s">
        <v>636</v>
      </c>
      <c r="B1492" s="28" t="s">
        <v>1504</v>
      </c>
      <c r="C1492" s="1"/>
      <c r="D1492" s="8" t="s">
        <v>10</v>
      </c>
      <c r="E1492" s="1"/>
      <c r="F1492" s="9"/>
      <c r="G1492" s="9"/>
    </row>
    <row r="1493">
      <c r="A1493" s="39" t="s">
        <v>636</v>
      </c>
      <c r="B1493" s="28" t="s">
        <v>1505</v>
      </c>
      <c r="C1493" s="8" t="s">
        <v>10</v>
      </c>
      <c r="D1493" s="1"/>
      <c r="E1493" s="1"/>
      <c r="F1493" s="9"/>
      <c r="G1493" s="9"/>
    </row>
    <row r="1494">
      <c r="A1494" s="39" t="s">
        <v>636</v>
      </c>
      <c r="B1494" s="28" t="s">
        <v>1506</v>
      </c>
      <c r="C1494" s="8" t="s">
        <v>10</v>
      </c>
      <c r="D1494" s="1"/>
      <c r="E1494" s="1"/>
      <c r="F1494" s="9"/>
      <c r="G1494" s="9"/>
    </row>
    <row r="1495">
      <c r="A1495" s="39" t="s">
        <v>636</v>
      </c>
      <c r="B1495" s="28" t="s">
        <v>1507</v>
      </c>
      <c r="C1495" s="8" t="s">
        <v>10</v>
      </c>
      <c r="D1495" s="1"/>
      <c r="E1495" s="1"/>
      <c r="F1495" s="9"/>
      <c r="G1495" s="9"/>
    </row>
    <row r="1496">
      <c r="A1496" s="39" t="s">
        <v>636</v>
      </c>
      <c r="B1496" s="28" t="s">
        <v>1508</v>
      </c>
      <c r="C1496" s="8" t="s">
        <v>10</v>
      </c>
      <c r="D1496" s="1"/>
      <c r="E1496" s="1"/>
      <c r="F1496" s="9"/>
      <c r="G1496" s="9"/>
    </row>
    <row r="1497">
      <c r="A1497" s="39" t="s">
        <v>636</v>
      </c>
      <c r="B1497" s="28" t="s">
        <v>1509</v>
      </c>
      <c r="C1497" s="8" t="s">
        <v>10</v>
      </c>
      <c r="D1497" s="1"/>
      <c r="E1497" s="1"/>
      <c r="F1497" s="9"/>
      <c r="G1497" s="9"/>
    </row>
    <row r="1498">
      <c r="A1498" s="39" t="s">
        <v>636</v>
      </c>
      <c r="B1498" s="28" t="s">
        <v>1510</v>
      </c>
      <c r="C1498" s="8" t="s">
        <v>10</v>
      </c>
      <c r="D1498" s="1"/>
      <c r="E1498" s="1"/>
      <c r="F1498" s="9"/>
      <c r="G1498" s="9"/>
    </row>
    <row r="1499">
      <c r="A1499" s="39" t="s">
        <v>636</v>
      </c>
      <c r="B1499" s="28" t="s">
        <v>1511</v>
      </c>
      <c r="C1499" s="8" t="s">
        <v>10</v>
      </c>
      <c r="D1499" s="1"/>
      <c r="E1499" s="1"/>
      <c r="F1499" s="9"/>
      <c r="G1499" s="9"/>
    </row>
    <row r="1500">
      <c r="A1500" s="39" t="s">
        <v>636</v>
      </c>
      <c r="B1500" s="28" t="s">
        <v>1512</v>
      </c>
      <c r="C1500" s="8" t="s">
        <v>10</v>
      </c>
      <c r="D1500" s="1"/>
      <c r="E1500" s="1"/>
      <c r="F1500" s="9"/>
      <c r="G1500" s="9"/>
    </row>
    <row r="1501">
      <c r="A1501" s="39" t="s">
        <v>636</v>
      </c>
      <c r="B1501" s="40" t="s">
        <v>1513</v>
      </c>
      <c r="C1501" s="8" t="s">
        <v>10</v>
      </c>
      <c r="D1501" s="1"/>
      <c r="E1501" s="1"/>
      <c r="F1501" s="9"/>
      <c r="G1501" s="9"/>
    </row>
    <row r="1502">
      <c r="A1502" s="39" t="s">
        <v>636</v>
      </c>
      <c r="B1502" s="28" t="s">
        <v>1514</v>
      </c>
      <c r="C1502" s="8" t="s">
        <v>10</v>
      </c>
      <c r="D1502" s="8"/>
      <c r="E1502" s="1"/>
      <c r="F1502" s="9"/>
      <c r="G1502" s="9"/>
    </row>
    <row r="1503">
      <c r="A1503" s="39" t="s">
        <v>636</v>
      </c>
      <c r="B1503" s="28" t="s">
        <v>1515</v>
      </c>
      <c r="C1503" s="8" t="s">
        <v>10</v>
      </c>
      <c r="D1503" s="1"/>
      <c r="E1503" s="1"/>
      <c r="F1503" s="9"/>
      <c r="G1503" s="9"/>
    </row>
    <row r="1504">
      <c r="A1504" s="39" t="s">
        <v>636</v>
      </c>
      <c r="B1504" s="28" t="s">
        <v>1516</v>
      </c>
      <c r="C1504" s="8" t="s">
        <v>10</v>
      </c>
      <c r="D1504" s="1"/>
      <c r="E1504" s="1"/>
      <c r="F1504" s="9"/>
      <c r="G1504" s="9"/>
    </row>
    <row r="1505">
      <c r="A1505" s="39" t="s">
        <v>636</v>
      </c>
      <c r="B1505" s="28" t="s">
        <v>1517</v>
      </c>
      <c r="C1505" s="1"/>
      <c r="D1505" s="8" t="s">
        <v>10</v>
      </c>
      <c r="E1505" s="1"/>
      <c r="F1505" s="9"/>
      <c r="G1505" s="9"/>
    </row>
    <row r="1506">
      <c r="A1506" s="39" t="s">
        <v>636</v>
      </c>
      <c r="B1506" s="28" t="s">
        <v>1518</v>
      </c>
      <c r="C1506" s="8" t="s">
        <v>10</v>
      </c>
      <c r="D1506" s="1"/>
      <c r="E1506" s="1"/>
      <c r="F1506" s="9"/>
      <c r="G1506" s="9"/>
    </row>
    <row r="1507">
      <c r="A1507" s="39" t="s">
        <v>636</v>
      </c>
      <c r="B1507" s="41" t="s">
        <v>1519</v>
      </c>
      <c r="C1507" s="8"/>
      <c r="D1507" s="1"/>
      <c r="E1507" s="1"/>
      <c r="F1507" s="9"/>
      <c r="G1507" s="9"/>
    </row>
    <row r="1508">
      <c r="A1508" s="39" t="s">
        <v>636</v>
      </c>
      <c r="B1508" s="28" t="s">
        <v>1520</v>
      </c>
      <c r="C1508" s="8" t="s">
        <v>10</v>
      </c>
      <c r="D1508" s="1"/>
      <c r="E1508" s="1"/>
      <c r="F1508" s="9"/>
      <c r="G1508" s="9"/>
    </row>
    <row r="1509">
      <c r="A1509" s="39" t="s">
        <v>636</v>
      </c>
      <c r="B1509" s="28" t="s">
        <v>1521</v>
      </c>
      <c r="C1509" s="8" t="s">
        <v>10</v>
      </c>
      <c r="D1509" s="1"/>
      <c r="E1509" s="1"/>
      <c r="F1509" s="9"/>
      <c r="G1509" s="9"/>
    </row>
    <row r="1510">
      <c r="A1510" s="39" t="s">
        <v>636</v>
      </c>
      <c r="B1510" s="28" t="s">
        <v>1522</v>
      </c>
      <c r="C1510" s="8" t="s">
        <v>10</v>
      </c>
      <c r="D1510" s="1"/>
      <c r="E1510" s="1"/>
      <c r="F1510" s="9"/>
      <c r="G1510" s="9"/>
    </row>
    <row r="1511">
      <c r="A1511" s="39" t="s">
        <v>636</v>
      </c>
      <c r="B1511" s="28" t="s">
        <v>1523</v>
      </c>
      <c r="C1511" s="1"/>
      <c r="D1511" s="8" t="s">
        <v>10</v>
      </c>
      <c r="E1511" s="1"/>
      <c r="F1511" s="9"/>
      <c r="G1511" s="9"/>
    </row>
    <row r="1512">
      <c r="A1512" s="39" t="s">
        <v>636</v>
      </c>
      <c r="B1512" s="28" t="s">
        <v>1524</v>
      </c>
      <c r="C1512" s="8" t="s">
        <v>10</v>
      </c>
      <c r="D1512" s="1"/>
      <c r="E1512" s="1"/>
      <c r="F1512" s="9"/>
      <c r="G1512" s="9"/>
    </row>
    <row r="1513">
      <c r="A1513" s="39" t="s">
        <v>636</v>
      </c>
      <c r="B1513" s="28" t="s">
        <v>1525</v>
      </c>
      <c r="C1513" s="8" t="s">
        <v>10</v>
      </c>
      <c r="D1513" s="1"/>
      <c r="E1513" s="1"/>
      <c r="F1513" s="9"/>
      <c r="G1513" s="9"/>
    </row>
    <row r="1514">
      <c r="A1514" s="39" t="s">
        <v>636</v>
      </c>
      <c r="B1514" s="40" t="s">
        <v>1526</v>
      </c>
      <c r="C1514" s="8" t="s">
        <v>10</v>
      </c>
      <c r="D1514" s="8"/>
      <c r="E1514" s="1"/>
      <c r="F1514" s="9"/>
      <c r="G1514" s="9"/>
    </row>
    <row r="1515">
      <c r="A1515" s="39" t="s">
        <v>636</v>
      </c>
      <c r="B1515" s="28" t="s">
        <v>1527</v>
      </c>
      <c r="C1515" s="8" t="s">
        <v>10</v>
      </c>
      <c r="D1515" s="1"/>
      <c r="E1515" s="1"/>
      <c r="F1515" s="9"/>
      <c r="G1515" s="9"/>
    </row>
    <row r="1516">
      <c r="A1516" s="39" t="s">
        <v>636</v>
      </c>
      <c r="B1516" s="28" t="s">
        <v>1528</v>
      </c>
      <c r="C1516" s="8" t="s">
        <v>10</v>
      </c>
      <c r="D1516" s="8"/>
      <c r="E1516" s="1"/>
      <c r="F1516" s="9"/>
      <c r="G1516" s="9"/>
    </row>
    <row r="1517">
      <c r="A1517" s="39" t="s">
        <v>636</v>
      </c>
      <c r="B1517" s="28" t="s">
        <v>1529</v>
      </c>
      <c r="C1517" s="1"/>
      <c r="D1517" s="8" t="s">
        <v>10</v>
      </c>
      <c r="E1517" s="1"/>
      <c r="F1517" s="9"/>
      <c r="G1517" s="9"/>
    </row>
    <row r="1518">
      <c r="A1518" s="39" t="s">
        <v>636</v>
      </c>
      <c r="B1518" s="28" t="s">
        <v>1530</v>
      </c>
      <c r="C1518" s="8" t="s">
        <v>10</v>
      </c>
      <c r="D1518" s="1"/>
      <c r="E1518" s="1"/>
      <c r="F1518" s="9"/>
      <c r="G1518" s="9"/>
    </row>
    <row r="1519">
      <c r="A1519" s="39" t="s">
        <v>636</v>
      </c>
      <c r="B1519" s="28" t="s">
        <v>1531</v>
      </c>
      <c r="C1519" s="8" t="s">
        <v>10</v>
      </c>
      <c r="D1519" s="1"/>
      <c r="E1519" s="1"/>
      <c r="F1519" s="9"/>
      <c r="G1519" s="9"/>
    </row>
    <row r="1520">
      <c r="A1520" s="39" t="s">
        <v>636</v>
      </c>
      <c r="B1520" s="28" t="s">
        <v>1532</v>
      </c>
      <c r="C1520" s="8" t="s">
        <v>10</v>
      </c>
      <c r="D1520" s="1"/>
      <c r="E1520" s="1"/>
      <c r="F1520" s="9"/>
      <c r="G1520" s="9"/>
    </row>
    <row r="1521">
      <c r="A1521" s="39" t="s">
        <v>636</v>
      </c>
      <c r="B1521" s="28" t="s">
        <v>1533</v>
      </c>
      <c r="C1521" s="1"/>
      <c r="D1521" s="8" t="s">
        <v>10</v>
      </c>
      <c r="E1521" s="1"/>
      <c r="F1521" s="9"/>
      <c r="G1521" s="9"/>
    </row>
    <row r="1522">
      <c r="A1522" s="39" t="s">
        <v>636</v>
      </c>
      <c r="B1522" s="28" t="s">
        <v>1534</v>
      </c>
      <c r="C1522" s="1"/>
      <c r="D1522" s="8" t="s">
        <v>10</v>
      </c>
      <c r="E1522" s="1"/>
      <c r="F1522" s="9"/>
      <c r="G1522" s="9"/>
    </row>
    <row r="1523">
      <c r="A1523" s="39" t="s">
        <v>636</v>
      </c>
      <c r="B1523" s="28" t="s">
        <v>1535</v>
      </c>
      <c r="C1523" s="8" t="s">
        <v>10</v>
      </c>
      <c r="D1523" s="1"/>
      <c r="E1523" s="1"/>
      <c r="F1523" s="9"/>
      <c r="G1523" s="9"/>
    </row>
    <row r="1524">
      <c r="A1524" s="39" t="s">
        <v>636</v>
      </c>
      <c r="B1524" s="28" t="s">
        <v>1536</v>
      </c>
      <c r="C1524" s="8" t="s">
        <v>10</v>
      </c>
      <c r="D1524" s="1"/>
      <c r="E1524" s="1"/>
      <c r="F1524" s="9"/>
      <c r="G1524" s="9"/>
    </row>
    <row r="1525">
      <c r="A1525" s="39" t="s">
        <v>636</v>
      </c>
      <c r="B1525" s="28" t="s">
        <v>1537</v>
      </c>
      <c r="C1525" s="1"/>
      <c r="D1525" s="8" t="s">
        <v>10</v>
      </c>
      <c r="E1525" s="1"/>
      <c r="F1525" s="9"/>
      <c r="G1525" s="9"/>
    </row>
    <row r="1526">
      <c r="A1526" s="39" t="s">
        <v>636</v>
      </c>
      <c r="B1526" s="28" t="s">
        <v>1538</v>
      </c>
      <c r="C1526" s="8" t="s">
        <v>10</v>
      </c>
      <c r="D1526" s="1"/>
      <c r="E1526" s="1"/>
      <c r="F1526" s="9"/>
      <c r="G1526" s="9"/>
    </row>
    <row r="1527">
      <c r="A1527" s="39" t="s">
        <v>636</v>
      </c>
      <c r="B1527" s="28" t="s">
        <v>1539</v>
      </c>
      <c r="C1527" s="8" t="s">
        <v>10</v>
      </c>
      <c r="D1527" s="1"/>
      <c r="E1527" s="1"/>
      <c r="F1527" s="9"/>
      <c r="G1527" s="9"/>
    </row>
    <row r="1528">
      <c r="A1528" s="39" t="s">
        <v>636</v>
      </c>
      <c r="B1528" s="28" t="s">
        <v>1540</v>
      </c>
      <c r="C1528" s="8" t="s">
        <v>10</v>
      </c>
      <c r="D1528" s="1"/>
      <c r="E1528" s="1"/>
      <c r="F1528" s="9"/>
      <c r="G1528" s="9"/>
    </row>
    <row r="1529">
      <c r="A1529" s="39" t="s">
        <v>636</v>
      </c>
      <c r="B1529" s="28" t="s">
        <v>1541</v>
      </c>
      <c r="C1529" s="8" t="s">
        <v>10</v>
      </c>
      <c r="D1529" s="1"/>
      <c r="E1529" s="1"/>
      <c r="F1529" s="9"/>
      <c r="G1529" s="9"/>
    </row>
    <row r="1530">
      <c r="A1530" s="39" t="s">
        <v>636</v>
      </c>
      <c r="B1530" s="28" t="s">
        <v>1542</v>
      </c>
      <c r="C1530" s="8" t="s">
        <v>10</v>
      </c>
      <c r="D1530" s="1"/>
      <c r="E1530" s="1"/>
      <c r="F1530" s="9"/>
      <c r="G1530" s="9"/>
    </row>
    <row r="1531">
      <c r="A1531" s="39" t="s">
        <v>636</v>
      </c>
      <c r="B1531" s="28" t="s">
        <v>1543</v>
      </c>
      <c r="C1531" s="8" t="s">
        <v>10</v>
      </c>
      <c r="D1531" s="1"/>
      <c r="E1531" s="1"/>
      <c r="F1531" s="9"/>
      <c r="G1531" s="9"/>
    </row>
    <row r="1532">
      <c r="A1532" s="39" t="s">
        <v>636</v>
      </c>
      <c r="B1532" s="40" t="s">
        <v>1544</v>
      </c>
      <c r="C1532" s="1"/>
      <c r="D1532" s="1"/>
      <c r="E1532" s="1"/>
      <c r="F1532" s="5" t="s">
        <v>10</v>
      </c>
      <c r="G1532" s="9"/>
    </row>
    <row r="1533">
      <c r="A1533" s="39" t="s">
        <v>636</v>
      </c>
      <c r="B1533" s="28" t="s">
        <v>1545</v>
      </c>
      <c r="C1533" s="8"/>
      <c r="D1533" s="8" t="s">
        <v>10</v>
      </c>
      <c r="E1533" s="1"/>
      <c r="F1533" s="9"/>
      <c r="G1533" s="9"/>
    </row>
    <row r="1534">
      <c r="A1534" s="39" t="s">
        <v>636</v>
      </c>
      <c r="B1534" s="28" t="s">
        <v>1546</v>
      </c>
      <c r="C1534" s="8" t="s">
        <v>10</v>
      </c>
      <c r="D1534" s="1"/>
      <c r="E1534" s="1"/>
      <c r="F1534" s="9"/>
      <c r="G1534" s="9"/>
    </row>
    <row r="1535">
      <c r="A1535" s="39" t="s">
        <v>636</v>
      </c>
      <c r="B1535" s="28" t="s">
        <v>1547</v>
      </c>
      <c r="C1535" s="8" t="s">
        <v>10</v>
      </c>
      <c r="D1535" s="1"/>
      <c r="E1535" s="1"/>
      <c r="F1535" s="9"/>
      <c r="G1535" s="9"/>
    </row>
    <row r="1536">
      <c r="A1536" s="39" t="s">
        <v>636</v>
      </c>
      <c r="B1536" s="28" t="s">
        <v>1548</v>
      </c>
      <c r="C1536" s="8" t="s">
        <v>10</v>
      </c>
      <c r="D1536" s="1"/>
      <c r="E1536" s="1"/>
      <c r="F1536" s="9"/>
      <c r="G1536" s="9"/>
    </row>
    <row r="1537">
      <c r="A1537" s="39" t="s">
        <v>636</v>
      </c>
      <c r="B1537" s="28" t="s">
        <v>1549</v>
      </c>
      <c r="C1537" s="8" t="s">
        <v>10</v>
      </c>
      <c r="D1537" s="1"/>
      <c r="E1537" s="1"/>
      <c r="F1537" s="9"/>
      <c r="G1537" s="9"/>
    </row>
    <row r="1538">
      <c r="A1538" s="39" t="s">
        <v>636</v>
      </c>
      <c r="B1538" s="28" t="s">
        <v>1550</v>
      </c>
      <c r="C1538" s="8" t="s">
        <v>10</v>
      </c>
      <c r="D1538" s="1"/>
      <c r="E1538" s="1"/>
      <c r="F1538" s="9"/>
      <c r="G1538" s="9"/>
    </row>
    <row r="1539">
      <c r="A1539" s="39" t="s">
        <v>636</v>
      </c>
      <c r="B1539" s="28" t="s">
        <v>1551</v>
      </c>
      <c r="C1539" s="8" t="s">
        <v>10</v>
      </c>
      <c r="D1539" s="1"/>
      <c r="E1539" s="1"/>
      <c r="F1539" s="9"/>
      <c r="G1539" s="9"/>
    </row>
    <row r="1540">
      <c r="A1540" s="39" t="s">
        <v>636</v>
      </c>
      <c r="B1540" s="28" t="s">
        <v>1552</v>
      </c>
      <c r="C1540" s="8" t="s">
        <v>10</v>
      </c>
      <c r="D1540" s="1"/>
      <c r="E1540" s="1"/>
      <c r="F1540" s="9"/>
      <c r="G1540" s="9"/>
    </row>
    <row r="1541">
      <c r="A1541" s="39" t="s">
        <v>636</v>
      </c>
      <c r="B1541" s="28" t="s">
        <v>1553</v>
      </c>
      <c r="C1541" s="8" t="s">
        <v>10</v>
      </c>
      <c r="D1541" s="1"/>
      <c r="E1541" s="1"/>
      <c r="F1541" s="9"/>
      <c r="G1541" s="9"/>
    </row>
    <row r="1542">
      <c r="A1542" s="39" t="s">
        <v>636</v>
      </c>
      <c r="B1542" s="28" t="s">
        <v>1554</v>
      </c>
      <c r="C1542" s="8" t="s">
        <v>10</v>
      </c>
      <c r="D1542" s="1"/>
      <c r="E1542" s="1"/>
      <c r="F1542" s="9"/>
      <c r="G1542" s="9"/>
    </row>
    <row r="1543">
      <c r="A1543" s="39" t="s">
        <v>636</v>
      </c>
      <c r="B1543" s="28" t="s">
        <v>1555</v>
      </c>
      <c r="C1543" s="8" t="s">
        <v>10</v>
      </c>
      <c r="D1543" s="1"/>
      <c r="E1543" s="1"/>
      <c r="F1543" s="9"/>
      <c r="G1543" s="9"/>
    </row>
    <row r="1544">
      <c r="A1544" s="39" t="s">
        <v>636</v>
      </c>
      <c r="B1544" s="28" t="s">
        <v>1556</v>
      </c>
      <c r="C1544" s="8" t="s">
        <v>10</v>
      </c>
      <c r="D1544" s="1"/>
      <c r="E1544" s="1"/>
      <c r="F1544" s="9"/>
      <c r="G1544" s="9"/>
    </row>
    <row r="1545">
      <c r="A1545" s="39" t="s">
        <v>636</v>
      </c>
      <c r="B1545" s="28" t="s">
        <v>1557</v>
      </c>
      <c r="C1545" s="8" t="s">
        <v>10</v>
      </c>
      <c r="D1545" s="1"/>
      <c r="E1545" s="1"/>
      <c r="F1545" s="9"/>
      <c r="G1545" s="9"/>
    </row>
    <row r="1546">
      <c r="A1546" s="39" t="s">
        <v>636</v>
      </c>
      <c r="B1546" s="28" t="s">
        <v>1558</v>
      </c>
      <c r="C1546" s="8" t="s">
        <v>10</v>
      </c>
      <c r="D1546" s="1"/>
      <c r="E1546" s="1"/>
      <c r="F1546" s="9"/>
      <c r="G1546" s="9"/>
    </row>
    <row r="1547">
      <c r="A1547" s="39" t="s">
        <v>636</v>
      </c>
      <c r="B1547" s="28" t="s">
        <v>1559</v>
      </c>
      <c r="C1547" s="8" t="s">
        <v>10</v>
      </c>
      <c r="D1547" s="1"/>
      <c r="E1547" s="1"/>
      <c r="F1547" s="9"/>
      <c r="G1547" s="9"/>
    </row>
    <row r="1548">
      <c r="A1548" s="39" t="s">
        <v>636</v>
      </c>
      <c r="B1548" s="28" t="s">
        <v>1560</v>
      </c>
      <c r="C1548" s="8" t="s">
        <v>10</v>
      </c>
      <c r="D1548" s="1"/>
      <c r="E1548" s="1"/>
      <c r="F1548" s="9"/>
      <c r="G1548" s="9"/>
    </row>
    <row r="1549">
      <c r="A1549" s="39" t="s">
        <v>636</v>
      </c>
      <c r="B1549" s="28" t="s">
        <v>1561</v>
      </c>
      <c r="C1549" s="8" t="s">
        <v>10</v>
      </c>
      <c r="D1549" s="1"/>
      <c r="E1549" s="1"/>
      <c r="F1549" s="9"/>
      <c r="G1549" s="9"/>
    </row>
    <row r="1550">
      <c r="A1550" s="39" t="s">
        <v>636</v>
      </c>
      <c r="B1550" s="28" t="s">
        <v>1562</v>
      </c>
      <c r="C1550" s="8" t="s">
        <v>10</v>
      </c>
      <c r="D1550" s="1"/>
      <c r="E1550" s="1"/>
      <c r="F1550" s="9"/>
      <c r="G1550" s="9"/>
    </row>
    <row r="1551">
      <c r="A1551" s="39" t="s">
        <v>636</v>
      </c>
      <c r="B1551" s="28" t="s">
        <v>1563</v>
      </c>
      <c r="C1551" s="8" t="s">
        <v>10</v>
      </c>
      <c r="D1551" s="1"/>
      <c r="E1551" s="1"/>
      <c r="F1551" s="9"/>
      <c r="G1551" s="9"/>
    </row>
    <row r="1552">
      <c r="A1552" s="39" t="s">
        <v>636</v>
      </c>
      <c r="B1552" s="28" t="s">
        <v>1564</v>
      </c>
      <c r="C1552" s="8" t="s">
        <v>10</v>
      </c>
      <c r="D1552" s="1"/>
      <c r="E1552" s="1"/>
      <c r="F1552" s="9"/>
      <c r="G1552" s="9"/>
    </row>
    <row r="1553">
      <c r="A1553" s="39" t="s">
        <v>636</v>
      </c>
      <c r="B1553" s="28" t="s">
        <v>1565</v>
      </c>
      <c r="C1553" s="8" t="s">
        <v>10</v>
      </c>
      <c r="D1553" s="1"/>
      <c r="E1553" s="1"/>
      <c r="F1553" s="9"/>
      <c r="G1553" s="9"/>
    </row>
    <row r="1554">
      <c r="A1554" s="39" t="s">
        <v>636</v>
      </c>
      <c r="B1554" s="28" t="s">
        <v>1566</v>
      </c>
      <c r="C1554" s="8" t="s">
        <v>10</v>
      </c>
      <c r="D1554" s="1"/>
      <c r="E1554" s="1"/>
      <c r="F1554" s="9"/>
      <c r="G1554" s="9"/>
    </row>
    <row r="1555">
      <c r="A1555" s="39" t="s">
        <v>636</v>
      </c>
      <c r="B1555" s="28" t="s">
        <v>1567</v>
      </c>
      <c r="C1555" s="8" t="s">
        <v>10</v>
      </c>
      <c r="D1555" s="1"/>
      <c r="E1555" s="1"/>
      <c r="F1555" s="9"/>
      <c r="G1555" s="9"/>
    </row>
    <row r="1556">
      <c r="A1556" s="39" t="s">
        <v>636</v>
      </c>
      <c r="B1556" s="28" t="s">
        <v>1568</v>
      </c>
      <c r="C1556" s="8" t="s">
        <v>10</v>
      </c>
      <c r="D1556" s="1"/>
      <c r="E1556" s="1"/>
      <c r="F1556" s="9"/>
      <c r="G1556" s="9"/>
    </row>
    <row r="1557">
      <c r="A1557" s="39" t="s">
        <v>636</v>
      </c>
      <c r="B1557" s="28" t="s">
        <v>1569</v>
      </c>
      <c r="C1557" s="8" t="s">
        <v>10</v>
      </c>
      <c r="D1557" s="1"/>
      <c r="E1557" s="1"/>
      <c r="F1557" s="9"/>
      <c r="G1557" s="9"/>
    </row>
    <row r="1558">
      <c r="A1558" s="39" t="s">
        <v>636</v>
      </c>
      <c r="B1558" s="28" t="s">
        <v>1570</v>
      </c>
      <c r="C1558" s="8" t="s">
        <v>10</v>
      </c>
      <c r="D1558" s="1"/>
      <c r="E1558" s="1"/>
      <c r="F1558" s="9"/>
      <c r="G1558" s="9"/>
    </row>
    <row r="1559">
      <c r="A1559" s="39" t="s">
        <v>636</v>
      </c>
      <c r="B1559" s="28" t="s">
        <v>1571</v>
      </c>
      <c r="C1559" s="8" t="s">
        <v>10</v>
      </c>
      <c r="D1559" s="1"/>
      <c r="E1559" s="1"/>
      <c r="F1559" s="9"/>
      <c r="G1559" s="9"/>
    </row>
    <row r="1560">
      <c r="A1560" s="39" t="s">
        <v>636</v>
      </c>
      <c r="B1560" s="28" t="s">
        <v>1572</v>
      </c>
      <c r="C1560" s="8" t="s">
        <v>10</v>
      </c>
      <c r="D1560" s="8"/>
      <c r="E1560" s="1"/>
      <c r="F1560" s="9"/>
      <c r="G1560" s="9"/>
    </row>
    <row r="1561">
      <c r="A1561" s="39" t="s">
        <v>636</v>
      </c>
      <c r="B1561" s="28" t="s">
        <v>1573</v>
      </c>
      <c r="C1561" s="8" t="s">
        <v>10</v>
      </c>
      <c r="D1561" s="1"/>
      <c r="E1561" s="1"/>
      <c r="F1561" s="9"/>
      <c r="G1561" s="9"/>
    </row>
    <row r="1562">
      <c r="A1562" s="39" t="s">
        <v>636</v>
      </c>
      <c r="B1562" s="28" t="s">
        <v>1574</v>
      </c>
      <c r="C1562" s="8" t="s">
        <v>10</v>
      </c>
      <c r="D1562" s="1"/>
      <c r="E1562" s="1"/>
      <c r="F1562" s="9"/>
      <c r="G1562" s="9"/>
    </row>
    <row r="1563">
      <c r="A1563" s="39" t="s">
        <v>636</v>
      </c>
      <c r="B1563" s="28" t="s">
        <v>1575</v>
      </c>
      <c r="C1563" s="8" t="s">
        <v>10</v>
      </c>
      <c r="D1563" s="1"/>
      <c r="E1563" s="1"/>
      <c r="F1563" s="9"/>
      <c r="G1563" s="9"/>
    </row>
    <row r="1564">
      <c r="A1564" s="39" t="s">
        <v>636</v>
      </c>
      <c r="B1564" s="28" t="s">
        <v>1576</v>
      </c>
      <c r="C1564" s="8" t="s">
        <v>10</v>
      </c>
      <c r="D1564" s="1"/>
      <c r="E1564" s="1"/>
      <c r="F1564" s="9"/>
      <c r="G1564" s="9"/>
    </row>
    <row r="1565">
      <c r="A1565" s="39" t="s">
        <v>636</v>
      </c>
      <c r="B1565" s="28" t="s">
        <v>1577</v>
      </c>
      <c r="C1565" s="8" t="s">
        <v>10</v>
      </c>
      <c r="D1565" s="1"/>
      <c r="E1565" s="1"/>
      <c r="F1565" s="9"/>
      <c r="G1565" s="9"/>
    </row>
    <row r="1566">
      <c r="A1566" s="39" t="s">
        <v>636</v>
      </c>
      <c r="B1566" s="28" t="s">
        <v>1578</v>
      </c>
      <c r="C1566" s="8" t="s">
        <v>10</v>
      </c>
      <c r="D1566" s="8"/>
      <c r="E1566" s="1"/>
      <c r="F1566" s="9"/>
      <c r="G1566" s="9"/>
    </row>
    <row r="1567">
      <c r="A1567" s="39" t="s">
        <v>636</v>
      </c>
      <c r="B1567" s="28" t="s">
        <v>875</v>
      </c>
      <c r="C1567" s="1"/>
      <c r="D1567" s="8" t="s">
        <v>10</v>
      </c>
      <c r="E1567" s="1"/>
      <c r="F1567" s="9"/>
      <c r="G1567" s="9"/>
    </row>
    <row r="1568">
      <c r="A1568" s="39" t="s">
        <v>636</v>
      </c>
      <c r="B1568" s="28" t="s">
        <v>878</v>
      </c>
      <c r="C1568" s="1"/>
      <c r="D1568" s="8" t="s">
        <v>10</v>
      </c>
      <c r="E1568" s="1"/>
      <c r="F1568" s="9"/>
      <c r="G1568" s="9"/>
    </row>
    <row r="1569">
      <c r="A1569" s="39" t="s">
        <v>636</v>
      </c>
      <c r="B1569" s="41" t="s">
        <v>1579</v>
      </c>
      <c r="C1569" s="1"/>
      <c r="D1569" s="1"/>
      <c r="E1569" s="1"/>
      <c r="F1569" s="9"/>
      <c r="G1569" s="9"/>
    </row>
    <row r="1570">
      <c r="A1570" s="39" t="s">
        <v>636</v>
      </c>
      <c r="B1570" s="28" t="s">
        <v>1580</v>
      </c>
      <c r="C1570" s="1"/>
      <c r="D1570" s="8" t="s">
        <v>10</v>
      </c>
      <c r="E1570" s="1"/>
      <c r="F1570" s="9"/>
      <c r="G1570" s="9"/>
    </row>
    <row r="1571">
      <c r="A1571" s="39" t="s">
        <v>636</v>
      </c>
      <c r="B1571" s="28" t="s">
        <v>1581</v>
      </c>
      <c r="C1571" s="1"/>
      <c r="D1571" s="1"/>
      <c r="E1571" s="8" t="s">
        <v>10</v>
      </c>
      <c r="F1571" s="9"/>
      <c r="G1571" s="9"/>
    </row>
    <row r="1572">
      <c r="A1572" s="39" t="s">
        <v>636</v>
      </c>
      <c r="B1572" s="28" t="s">
        <v>1078</v>
      </c>
      <c r="C1572" s="8" t="s">
        <v>10</v>
      </c>
      <c r="D1572" s="1"/>
      <c r="E1572" s="1"/>
      <c r="F1572" s="9"/>
      <c r="G1572" s="9"/>
    </row>
    <row r="1573">
      <c r="A1573" s="39" t="s">
        <v>636</v>
      </c>
      <c r="B1573" s="28" t="s">
        <v>1582</v>
      </c>
      <c r="C1573" s="8" t="s">
        <v>10</v>
      </c>
      <c r="D1573" s="1"/>
      <c r="E1573" s="1"/>
      <c r="F1573" s="9"/>
      <c r="G1573" s="9"/>
    </row>
    <row r="1574">
      <c r="A1574" s="39" t="s">
        <v>636</v>
      </c>
      <c r="B1574" s="28" t="s">
        <v>1583</v>
      </c>
      <c r="C1574" s="8" t="s">
        <v>10</v>
      </c>
      <c r="D1574" s="1"/>
      <c r="E1574" s="1"/>
      <c r="F1574" s="9"/>
      <c r="G1574" s="9"/>
    </row>
    <row r="1575">
      <c r="A1575" s="39" t="s">
        <v>636</v>
      </c>
      <c r="B1575" s="28" t="s">
        <v>1584</v>
      </c>
      <c r="C1575" s="1"/>
      <c r="D1575" s="8" t="s">
        <v>10</v>
      </c>
      <c r="E1575" s="1"/>
      <c r="F1575" s="9"/>
      <c r="G1575" s="9"/>
    </row>
    <row r="1576">
      <c r="A1576" s="39" t="s">
        <v>636</v>
      </c>
      <c r="B1576" s="28" t="s">
        <v>1303</v>
      </c>
      <c r="C1576" s="8" t="s">
        <v>10</v>
      </c>
      <c r="D1576" s="1"/>
      <c r="E1576" s="1"/>
      <c r="F1576" s="9"/>
      <c r="G1576" s="9"/>
    </row>
    <row r="1577">
      <c r="A1577" s="39" t="s">
        <v>636</v>
      </c>
      <c r="B1577" s="28" t="s">
        <v>1304</v>
      </c>
      <c r="C1577" s="8" t="s">
        <v>10</v>
      </c>
      <c r="D1577" s="1"/>
      <c r="E1577" s="1"/>
      <c r="F1577" s="9"/>
      <c r="G1577" s="9"/>
    </row>
    <row r="1578">
      <c r="A1578" s="39" t="s">
        <v>636</v>
      </c>
      <c r="B1578" s="28" t="s">
        <v>801</v>
      </c>
      <c r="C1578" s="8"/>
      <c r="D1578" s="8" t="s">
        <v>10</v>
      </c>
      <c r="E1578" s="1"/>
      <c r="F1578" s="9"/>
      <c r="G1578" s="9"/>
    </row>
    <row r="1579">
      <c r="A1579" s="39" t="s">
        <v>636</v>
      </c>
      <c r="B1579" s="28" t="s">
        <v>805</v>
      </c>
      <c r="C1579" s="8" t="s">
        <v>10</v>
      </c>
      <c r="D1579" s="1"/>
      <c r="E1579" s="1"/>
      <c r="F1579" s="9"/>
      <c r="G1579" s="9"/>
    </row>
    <row r="1580">
      <c r="A1580" s="39" t="s">
        <v>636</v>
      </c>
      <c r="B1580" s="28" t="s">
        <v>1585</v>
      </c>
      <c r="C1580" s="8" t="s">
        <v>10</v>
      </c>
      <c r="D1580" s="1"/>
      <c r="E1580" s="1"/>
      <c r="F1580" s="9"/>
      <c r="G1580" s="9"/>
    </row>
    <row r="1581">
      <c r="A1581" s="39" t="s">
        <v>636</v>
      </c>
      <c r="B1581" s="28" t="s">
        <v>1586</v>
      </c>
      <c r="C1581" s="8" t="s">
        <v>10</v>
      </c>
      <c r="D1581" s="1"/>
      <c r="E1581" s="1"/>
      <c r="F1581" s="9"/>
      <c r="G1581" s="9"/>
    </row>
    <row r="1582">
      <c r="A1582" s="39" t="s">
        <v>636</v>
      </c>
      <c r="B1582" s="28" t="s">
        <v>1587</v>
      </c>
      <c r="C1582" s="1"/>
      <c r="D1582" s="8" t="s">
        <v>10</v>
      </c>
      <c r="E1582" s="1"/>
      <c r="F1582" s="9"/>
      <c r="G1582" s="9"/>
    </row>
    <row r="1583">
      <c r="A1583" s="39" t="s">
        <v>636</v>
      </c>
      <c r="B1583" s="28" t="s">
        <v>1588</v>
      </c>
      <c r="C1583" s="8" t="s">
        <v>10</v>
      </c>
      <c r="D1583" s="1"/>
      <c r="E1583" s="1"/>
      <c r="F1583" s="9"/>
      <c r="G1583" s="9"/>
    </row>
    <row r="1584">
      <c r="A1584" s="39" t="s">
        <v>636</v>
      </c>
      <c r="B1584" s="28" t="s">
        <v>1589</v>
      </c>
      <c r="C1584" s="8" t="s">
        <v>10</v>
      </c>
      <c r="D1584" s="1"/>
      <c r="E1584" s="1"/>
      <c r="F1584" s="9"/>
      <c r="G1584" s="9"/>
    </row>
    <row r="1585">
      <c r="A1585" s="39" t="s">
        <v>636</v>
      </c>
      <c r="B1585" s="28" t="s">
        <v>1590</v>
      </c>
      <c r="C1585" s="8"/>
      <c r="D1585" s="8" t="s">
        <v>10</v>
      </c>
      <c r="E1585" s="1"/>
      <c r="F1585" s="9"/>
      <c r="G1585" s="9"/>
    </row>
    <row r="1586">
      <c r="A1586" s="39" t="s">
        <v>636</v>
      </c>
      <c r="B1586" s="28" t="s">
        <v>1591</v>
      </c>
      <c r="C1586" s="1"/>
      <c r="D1586" s="1"/>
      <c r="E1586" s="1"/>
      <c r="F1586" s="9"/>
      <c r="G1586" s="5" t="s">
        <v>10</v>
      </c>
    </row>
    <row r="1587">
      <c r="A1587" s="39" t="s">
        <v>636</v>
      </c>
      <c r="B1587" s="28" t="s">
        <v>1592</v>
      </c>
      <c r="C1587" s="8"/>
      <c r="D1587" s="8" t="s">
        <v>10</v>
      </c>
      <c r="E1587" s="1"/>
      <c r="F1587" s="9"/>
      <c r="G1587" s="9"/>
    </row>
    <row r="1588">
      <c r="A1588" s="39" t="s">
        <v>636</v>
      </c>
      <c r="B1588" s="28" t="s">
        <v>1593</v>
      </c>
      <c r="C1588" s="8" t="s">
        <v>10</v>
      </c>
      <c r="D1588" s="1"/>
      <c r="E1588" s="1"/>
      <c r="F1588" s="9"/>
      <c r="G1588" s="9"/>
    </row>
    <row r="1589">
      <c r="A1589" s="39" t="s">
        <v>636</v>
      </c>
      <c r="B1589" s="28" t="s">
        <v>1594</v>
      </c>
      <c r="C1589" s="1"/>
      <c r="D1589" s="8" t="s">
        <v>10</v>
      </c>
      <c r="E1589" s="1"/>
      <c r="F1589" s="9"/>
      <c r="G1589" s="9"/>
    </row>
    <row r="1590">
      <c r="A1590" s="39" t="s">
        <v>636</v>
      </c>
      <c r="B1590" s="47" t="s">
        <v>878</v>
      </c>
      <c r="C1590" s="1"/>
      <c r="D1590" s="8" t="s">
        <v>10</v>
      </c>
      <c r="E1590" s="1"/>
      <c r="F1590" s="9"/>
      <c r="G1590" s="9"/>
    </row>
    <row r="1591">
      <c r="A1591" s="39" t="s">
        <v>636</v>
      </c>
      <c r="B1591" s="40" t="s">
        <v>1595</v>
      </c>
      <c r="C1591" s="8" t="s">
        <v>10</v>
      </c>
      <c r="D1591" s="8"/>
      <c r="E1591" s="1"/>
      <c r="F1591" s="9"/>
      <c r="G1591" s="9"/>
    </row>
    <row r="1592">
      <c r="A1592" s="39" t="s">
        <v>636</v>
      </c>
      <c r="B1592" s="28" t="s">
        <v>1596</v>
      </c>
      <c r="C1592" s="8" t="s">
        <v>10</v>
      </c>
      <c r="D1592" s="1"/>
      <c r="E1592" s="1"/>
      <c r="F1592" s="9"/>
      <c r="G1592" s="9"/>
    </row>
    <row r="1593">
      <c r="A1593" s="39" t="s">
        <v>636</v>
      </c>
      <c r="B1593" s="28" t="s">
        <v>1597</v>
      </c>
      <c r="C1593" s="8" t="s">
        <v>10</v>
      </c>
      <c r="D1593" s="1"/>
      <c r="E1593" s="1"/>
      <c r="F1593" s="9"/>
      <c r="G1593" s="9"/>
    </row>
    <row r="1594">
      <c r="A1594" s="39" t="s">
        <v>636</v>
      </c>
      <c r="B1594" s="28" t="s">
        <v>1598</v>
      </c>
      <c r="C1594" s="1"/>
      <c r="D1594" s="8" t="s">
        <v>10</v>
      </c>
      <c r="E1594" s="1"/>
      <c r="F1594" s="9"/>
      <c r="G1594" s="9"/>
    </row>
    <row r="1595">
      <c r="A1595" s="39" t="s">
        <v>636</v>
      </c>
      <c r="B1595" s="28" t="s">
        <v>1599</v>
      </c>
      <c r="C1595" s="8" t="s">
        <v>10</v>
      </c>
      <c r="D1595" s="1"/>
      <c r="E1595" s="1"/>
      <c r="F1595" s="9"/>
      <c r="G1595" s="9"/>
    </row>
    <row r="1596">
      <c r="A1596" s="39" t="s">
        <v>636</v>
      </c>
      <c r="B1596" s="28" t="s">
        <v>1600</v>
      </c>
      <c r="C1596" s="8" t="s">
        <v>10</v>
      </c>
      <c r="D1596" s="8"/>
      <c r="E1596" s="1"/>
      <c r="F1596" s="9"/>
      <c r="G1596" s="9"/>
    </row>
    <row r="1597">
      <c r="A1597" s="39" t="s">
        <v>636</v>
      </c>
      <c r="B1597" s="28" t="s">
        <v>1601</v>
      </c>
      <c r="C1597" s="8" t="s">
        <v>10</v>
      </c>
      <c r="D1597" s="1"/>
      <c r="E1597" s="1"/>
      <c r="F1597" s="9"/>
      <c r="G1597" s="9"/>
    </row>
    <row r="1598">
      <c r="A1598" s="39" t="s">
        <v>636</v>
      </c>
      <c r="B1598" s="28" t="s">
        <v>1602</v>
      </c>
      <c r="C1598" s="8" t="s">
        <v>10</v>
      </c>
      <c r="D1598" s="1"/>
      <c r="E1598" s="1"/>
      <c r="F1598" s="9"/>
      <c r="G1598" s="9"/>
    </row>
    <row r="1599">
      <c r="A1599" s="39" t="s">
        <v>636</v>
      </c>
      <c r="B1599" s="28" t="s">
        <v>1603</v>
      </c>
      <c r="C1599" s="1"/>
      <c r="D1599" s="8" t="s">
        <v>10</v>
      </c>
      <c r="E1599" s="1"/>
      <c r="F1599" s="9"/>
      <c r="G1599" s="9"/>
    </row>
    <row r="1600">
      <c r="A1600" s="39" t="s">
        <v>636</v>
      </c>
      <c r="B1600" s="28" t="s">
        <v>1604</v>
      </c>
      <c r="C1600" s="8" t="s">
        <v>10</v>
      </c>
      <c r="D1600" s="1"/>
      <c r="E1600" s="1"/>
      <c r="F1600" s="9"/>
      <c r="G1600" s="9"/>
    </row>
    <row r="1601">
      <c r="A1601" s="39" t="s">
        <v>636</v>
      </c>
      <c r="B1601" s="28" t="s">
        <v>1605</v>
      </c>
      <c r="C1601" s="8" t="s">
        <v>10</v>
      </c>
      <c r="D1601" s="1"/>
      <c r="E1601" s="1"/>
      <c r="F1601" s="9"/>
      <c r="G1601" s="9"/>
    </row>
    <row r="1602">
      <c r="A1602" s="39" t="s">
        <v>636</v>
      </c>
      <c r="B1602" s="28" t="s">
        <v>1606</v>
      </c>
      <c r="C1602" s="8" t="s">
        <v>10</v>
      </c>
      <c r="D1602" s="1"/>
      <c r="E1602" s="1"/>
      <c r="F1602" s="9"/>
      <c r="G1602" s="9"/>
    </row>
    <row r="1603">
      <c r="A1603" s="39" t="s">
        <v>636</v>
      </c>
      <c r="B1603" s="28" t="s">
        <v>1607</v>
      </c>
      <c r="C1603" s="1"/>
      <c r="D1603" s="8" t="s">
        <v>10</v>
      </c>
      <c r="E1603" s="1"/>
      <c r="F1603" s="9"/>
      <c r="G1603" s="9"/>
    </row>
    <row r="1604">
      <c r="A1604" s="39" t="s">
        <v>636</v>
      </c>
      <c r="B1604" s="40" t="s">
        <v>1608</v>
      </c>
      <c r="C1604" s="1"/>
      <c r="D1604" s="8" t="s">
        <v>10</v>
      </c>
      <c r="E1604" s="1"/>
      <c r="F1604" s="9"/>
      <c r="G1604" s="9"/>
    </row>
    <row r="1605">
      <c r="A1605" s="39" t="s">
        <v>636</v>
      </c>
      <c r="B1605" s="28" t="s">
        <v>1609</v>
      </c>
      <c r="C1605" s="8" t="s">
        <v>10</v>
      </c>
      <c r="D1605" s="1"/>
      <c r="E1605" s="1"/>
      <c r="F1605" s="9"/>
      <c r="G1605" s="9"/>
    </row>
    <row r="1606">
      <c r="A1606" s="39" t="s">
        <v>636</v>
      </c>
      <c r="B1606" s="28" t="s">
        <v>1610</v>
      </c>
      <c r="C1606" s="8" t="s">
        <v>10</v>
      </c>
      <c r="D1606" s="1"/>
      <c r="E1606" s="1"/>
      <c r="F1606" s="9"/>
      <c r="G1606" s="9"/>
    </row>
    <row r="1607">
      <c r="A1607" s="39" t="s">
        <v>636</v>
      </c>
      <c r="B1607" s="28" t="s">
        <v>1611</v>
      </c>
      <c r="C1607" s="8" t="s">
        <v>10</v>
      </c>
      <c r="D1607" s="1"/>
      <c r="E1607" s="1"/>
      <c r="F1607" s="9"/>
      <c r="G1607" s="9"/>
    </row>
    <row r="1608">
      <c r="A1608" s="39" t="s">
        <v>636</v>
      </c>
      <c r="B1608" s="28" t="s">
        <v>1584</v>
      </c>
      <c r="C1608" s="1"/>
      <c r="D1608" s="8" t="s">
        <v>10</v>
      </c>
      <c r="E1608" s="1"/>
      <c r="F1608" s="9"/>
      <c r="G1608" s="9"/>
    </row>
    <row r="1609">
      <c r="A1609" s="39" t="s">
        <v>636</v>
      </c>
      <c r="B1609" s="28" t="s">
        <v>767</v>
      </c>
      <c r="C1609" s="8" t="s">
        <v>10</v>
      </c>
      <c r="D1609" s="1"/>
      <c r="E1609" s="1"/>
      <c r="F1609" s="9"/>
      <c r="G1609" s="9"/>
    </row>
    <row r="1610">
      <c r="A1610" s="39" t="s">
        <v>636</v>
      </c>
      <c r="B1610" s="28"/>
      <c r="C1610" s="8"/>
      <c r="D1610" s="8" t="s">
        <v>10</v>
      </c>
      <c r="E1610" s="1"/>
      <c r="F1610" s="9"/>
      <c r="G1610" s="9"/>
    </row>
    <row r="1611">
      <c r="A1611" s="39" t="s">
        <v>636</v>
      </c>
      <c r="B1611" s="28" t="s">
        <v>805</v>
      </c>
      <c r="C1611" s="8" t="s">
        <v>10</v>
      </c>
      <c r="D1611" s="1"/>
      <c r="E1611" s="1"/>
      <c r="F1611" s="9"/>
      <c r="G1611" s="9"/>
    </row>
    <row r="1612">
      <c r="A1612" s="39" t="s">
        <v>636</v>
      </c>
      <c r="B1612" s="28" t="s">
        <v>1612</v>
      </c>
      <c r="C1612" s="8"/>
      <c r="D1612" s="8" t="s">
        <v>10</v>
      </c>
      <c r="E1612" s="1"/>
      <c r="F1612" s="9"/>
      <c r="G1612" s="9"/>
    </row>
    <row r="1613">
      <c r="A1613" s="39" t="s">
        <v>636</v>
      </c>
      <c r="B1613" s="28" t="s">
        <v>1613</v>
      </c>
      <c r="C1613" s="8" t="s">
        <v>10</v>
      </c>
      <c r="D1613" s="1"/>
      <c r="E1613" s="1"/>
      <c r="F1613" s="9"/>
      <c r="G1613" s="9"/>
    </row>
    <row r="1614">
      <c r="A1614" s="39" t="s">
        <v>636</v>
      </c>
      <c r="B1614" s="28" t="s">
        <v>1614</v>
      </c>
      <c r="C1614" s="8" t="s">
        <v>10</v>
      </c>
      <c r="D1614" s="1"/>
      <c r="E1614" s="1"/>
      <c r="F1614" s="9"/>
      <c r="G1614" s="9"/>
    </row>
    <row r="1615">
      <c r="A1615" s="39" t="s">
        <v>636</v>
      </c>
      <c r="B1615" s="40" t="s">
        <v>1615</v>
      </c>
      <c r="C1615" s="8" t="s">
        <v>10</v>
      </c>
      <c r="D1615" s="8"/>
      <c r="E1615" s="1"/>
      <c r="F1615" s="9"/>
      <c r="G1615" s="9"/>
    </row>
    <row r="1616">
      <c r="A1616" s="39" t="s">
        <v>636</v>
      </c>
      <c r="B1616" s="28" t="s">
        <v>1616</v>
      </c>
      <c r="C1616" s="8" t="s">
        <v>10</v>
      </c>
      <c r="D1616" s="1"/>
      <c r="E1616" s="1"/>
      <c r="F1616" s="9"/>
      <c r="G1616" s="9"/>
    </row>
    <row r="1617">
      <c r="A1617" s="39" t="s">
        <v>636</v>
      </c>
      <c r="B1617" s="28" t="s">
        <v>1617</v>
      </c>
      <c r="C1617" s="8" t="s">
        <v>10</v>
      </c>
      <c r="D1617" s="1"/>
      <c r="E1617" s="1"/>
      <c r="F1617" s="9"/>
      <c r="G1617" s="9"/>
    </row>
    <row r="1618">
      <c r="A1618" s="39" t="s">
        <v>636</v>
      </c>
      <c r="B1618" s="28" t="s">
        <v>1618</v>
      </c>
      <c r="C1618" s="8" t="s">
        <v>10</v>
      </c>
      <c r="D1618" s="1"/>
      <c r="E1618" s="1"/>
      <c r="F1618" s="9"/>
      <c r="G1618" s="9"/>
    </row>
    <row r="1619">
      <c r="A1619" s="39" t="s">
        <v>636</v>
      </c>
      <c r="B1619" s="28" t="s">
        <v>1619</v>
      </c>
      <c r="C1619" s="8"/>
      <c r="D1619" s="8" t="s">
        <v>10</v>
      </c>
      <c r="E1619" s="1"/>
      <c r="F1619" s="9"/>
      <c r="G1619" s="9"/>
    </row>
    <row r="1620">
      <c r="A1620" s="39" t="s">
        <v>636</v>
      </c>
      <c r="B1620" s="40" t="s">
        <v>1620</v>
      </c>
      <c r="C1620" s="8" t="s">
        <v>10</v>
      </c>
      <c r="D1620" s="1"/>
      <c r="E1620" s="1"/>
      <c r="F1620" s="9"/>
      <c r="G1620" s="9"/>
    </row>
    <row r="1621">
      <c r="A1621" s="39" t="s">
        <v>636</v>
      </c>
      <c r="B1621" s="28" t="s">
        <v>1621</v>
      </c>
      <c r="C1621" s="8"/>
      <c r="D1621" s="8" t="s">
        <v>10</v>
      </c>
      <c r="E1621" s="1"/>
      <c r="F1621" s="9"/>
      <c r="G1621" s="9"/>
    </row>
    <row r="1622">
      <c r="A1622" s="39" t="s">
        <v>636</v>
      </c>
      <c r="B1622" s="28" t="s">
        <v>1622</v>
      </c>
      <c r="C1622" s="8"/>
      <c r="D1622" s="8" t="s">
        <v>10</v>
      </c>
      <c r="E1622" s="1"/>
      <c r="F1622" s="9"/>
      <c r="G1622" s="9"/>
    </row>
    <row r="1623">
      <c r="A1623" s="39" t="s">
        <v>636</v>
      </c>
      <c r="B1623" s="28" t="s">
        <v>1623</v>
      </c>
      <c r="C1623" s="8"/>
      <c r="D1623" s="8" t="s">
        <v>10</v>
      </c>
      <c r="E1623" s="1"/>
      <c r="F1623" s="9"/>
      <c r="G1623" s="9"/>
    </row>
    <row r="1624">
      <c r="A1624" s="39" t="s">
        <v>636</v>
      </c>
      <c r="B1624" s="28" t="s">
        <v>1624</v>
      </c>
      <c r="C1624" s="1"/>
      <c r="D1624" s="8" t="s">
        <v>10</v>
      </c>
      <c r="E1624" s="1"/>
      <c r="F1624" s="9"/>
      <c r="G1624" s="9"/>
    </row>
    <row r="1625">
      <c r="A1625" s="39" t="s">
        <v>636</v>
      </c>
      <c r="B1625" s="28" t="s">
        <v>1625</v>
      </c>
      <c r="C1625" s="8"/>
      <c r="D1625" s="8" t="s">
        <v>10</v>
      </c>
      <c r="E1625" s="1"/>
      <c r="F1625" s="9"/>
      <c r="G1625" s="9"/>
    </row>
    <row r="1626">
      <c r="A1626" s="39" t="s">
        <v>636</v>
      </c>
      <c r="B1626" s="28" t="s">
        <v>1626</v>
      </c>
      <c r="C1626" s="8"/>
      <c r="D1626" s="8" t="s">
        <v>10</v>
      </c>
      <c r="E1626" s="1"/>
      <c r="F1626" s="9"/>
      <c r="G1626" s="9"/>
    </row>
    <row r="1627">
      <c r="A1627" s="39" t="s">
        <v>636</v>
      </c>
      <c r="B1627" s="28" t="s">
        <v>1627</v>
      </c>
      <c r="C1627" s="8"/>
      <c r="D1627" s="8" t="s">
        <v>10</v>
      </c>
      <c r="E1627" s="1"/>
      <c r="F1627" s="9"/>
      <c r="G1627" s="9"/>
    </row>
    <row r="1628">
      <c r="A1628" s="39" t="s">
        <v>636</v>
      </c>
      <c r="B1628" s="28" t="s">
        <v>1628</v>
      </c>
      <c r="C1628" s="8" t="s">
        <v>10</v>
      </c>
      <c r="D1628" s="1"/>
      <c r="E1628" s="1"/>
      <c r="F1628" s="9"/>
      <c r="G1628" s="9"/>
    </row>
    <row r="1629">
      <c r="A1629" s="39" t="s">
        <v>636</v>
      </c>
      <c r="B1629" s="28" t="s">
        <v>1629</v>
      </c>
      <c r="C1629" s="8" t="s">
        <v>10</v>
      </c>
      <c r="D1629" s="1"/>
      <c r="E1629" s="1"/>
      <c r="F1629" s="9"/>
      <c r="G1629" s="9"/>
    </row>
    <row r="1630">
      <c r="A1630" s="39" t="s">
        <v>636</v>
      </c>
      <c r="B1630" s="28" t="s">
        <v>1630</v>
      </c>
      <c r="C1630" s="8"/>
      <c r="D1630" s="8" t="s">
        <v>10</v>
      </c>
      <c r="E1630" s="1"/>
      <c r="F1630" s="9"/>
      <c r="G1630" s="9"/>
    </row>
    <row r="1631">
      <c r="A1631" s="39" t="s">
        <v>636</v>
      </c>
      <c r="B1631" s="28" t="s">
        <v>1631</v>
      </c>
      <c r="C1631" s="8" t="s">
        <v>10</v>
      </c>
      <c r="D1631" s="1"/>
      <c r="E1631" s="1"/>
      <c r="F1631" s="9"/>
      <c r="G1631" s="9"/>
    </row>
    <row r="1632">
      <c r="A1632" s="39" t="s">
        <v>636</v>
      </c>
      <c r="B1632" s="28" t="s">
        <v>1632</v>
      </c>
      <c r="C1632" s="8" t="s">
        <v>10</v>
      </c>
      <c r="D1632" s="1"/>
      <c r="E1632" s="1"/>
      <c r="F1632" s="9"/>
      <c r="G1632" s="9"/>
    </row>
    <row r="1633">
      <c r="A1633" s="39" t="s">
        <v>636</v>
      </c>
      <c r="B1633" s="28" t="s">
        <v>1633</v>
      </c>
      <c r="C1633" s="8" t="s">
        <v>10</v>
      </c>
      <c r="D1633" s="1"/>
      <c r="E1633" s="1"/>
      <c r="F1633" s="9"/>
      <c r="G1633" s="9"/>
    </row>
    <row r="1634">
      <c r="A1634" s="39" t="s">
        <v>636</v>
      </c>
      <c r="B1634" s="28" t="s">
        <v>1634</v>
      </c>
      <c r="C1634" s="1"/>
      <c r="D1634" s="8" t="s">
        <v>10</v>
      </c>
      <c r="E1634" s="1"/>
      <c r="F1634" s="9"/>
      <c r="G1634" s="9"/>
    </row>
    <row r="1635">
      <c r="A1635" s="39" t="s">
        <v>636</v>
      </c>
      <c r="B1635" s="28" t="s">
        <v>1635</v>
      </c>
      <c r="C1635" s="8"/>
      <c r="D1635" s="8" t="s">
        <v>10</v>
      </c>
      <c r="E1635" s="1"/>
      <c r="F1635" s="9"/>
      <c r="G1635" s="9"/>
    </row>
    <row r="1636">
      <c r="A1636" s="39" t="s">
        <v>636</v>
      </c>
      <c r="B1636" s="28" t="s">
        <v>1636</v>
      </c>
      <c r="C1636" s="8"/>
      <c r="D1636" s="8" t="s">
        <v>10</v>
      </c>
      <c r="E1636" s="1"/>
      <c r="F1636" s="9"/>
      <c r="G1636" s="9"/>
    </row>
    <row r="1637">
      <c r="A1637" s="39" t="s">
        <v>636</v>
      </c>
      <c r="B1637" s="28" t="s">
        <v>1637</v>
      </c>
      <c r="C1637" s="8" t="s">
        <v>10</v>
      </c>
      <c r="D1637" s="1"/>
      <c r="E1637" s="1"/>
      <c r="F1637" s="9"/>
      <c r="G1637" s="9"/>
    </row>
    <row r="1638">
      <c r="A1638" s="39" t="s">
        <v>636</v>
      </c>
      <c r="B1638" s="28" t="s">
        <v>1638</v>
      </c>
      <c r="C1638" s="8" t="s">
        <v>10</v>
      </c>
      <c r="D1638" s="1"/>
      <c r="E1638" s="1"/>
      <c r="F1638" s="9"/>
      <c r="G1638" s="9"/>
    </row>
    <row r="1639">
      <c r="A1639" s="39" t="s">
        <v>636</v>
      </c>
      <c r="B1639" s="28" t="s">
        <v>1639</v>
      </c>
      <c r="C1639" s="1"/>
      <c r="D1639" s="1"/>
      <c r="E1639" s="8" t="s">
        <v>10</v>
      </c>
      <c r="F1639" s="9"/>
      <c r="G1639" s="9"/>
    </row>
    <row r="1640">
      <c r="A1640" s="39" t="s">
        <v>636</v>
      </c>
      <c r="B1640" s="40" t="s">
        <v>1640</v>
      </c>
      <c r="C1640" s="8"/>
      <c r="D1640" s="8" t="s">
        <v>10</v>
      </c>
      <c r="E1640" s="1"/>
      <c r="F1640" s="9"/>
      <c r="G1640" s="9"/>
    </row>
    <row r="1641">
      <c r="A1641" s="39" t="s">
        <v>636</v>
      </c>
      <c r="B1641" s="28" t="s">
        <v>1641</v>
      </c>
      <c r="C1641" s="1"/>
      <c r="D1641" s="8" t="s">
        <v>10</v>
      </c>
      <c r="E1641" s="1"/>
      <c r="F1641" s="9"/>
      <c r="G1641" s="9"/>
    </row>
    <row r="1642">
      <c r="A1642" s="39" t="s">
        <v>636</v>
      </c>
      <c r="B1642" s="28" t="s">
        <v>1611</v>
      </c>
      <c r="C1642" s="8" t="s">
        <v>10</v>
      </c>
      <c r="D1642" s="1"/>
      <c r="E1642" s="1"/>
      <c r="F1642" s="9"/>
      <c r="G1642" s="9"/>
    </row>
    <row r="1643">
      <c r="A1643" s="39" t="s">
        <v>636</v>
      </c>
      <c r="B1643" s="28" t="s">
        <v>767</v>
      </c>
      <c r="C1643" s="8" t="s">
        <v>10</v>
      </c>
      <c r="D1643" s="1"/>
      <c r="E1643" s="1"/>
      <c r="F1643" s="9"/>
      <c r="G1643" s="9"/>
    </row>
    <row r="1644">
      <c r="A1644" s="39" t="s">
        <v>636</v>
      </c>
      <c r="B1644" s="28" t="s">
        <v>1612</v>
      </c>
      <c r="C1644" s="8"/>
      <c r="D1644" s="8" t="s">
        <v>10</v>
      </c>
      <c r="E1644" s="1"/>
      <c r="F1644" s="9"/>
      <c r="G1644" s="9"/>
    </row>
    <row r="1645">
      <c r="A1645" s="39" t="s">
        <v>636</v>
      </c>
      <c r="B1645" s="41" t="s">
        <v>1613</v>
      </c>
      <c r="C1645" s="8"/>
      <c r="D1645" s="8" t="s">
        <v>10</v>
      </c>
      <c r="E1645" s="1"/>
      <c r="F1645" s="9"/>
      <c r="G1645" s="9"/>
    </row>
    <row r="1646">
      <c r="A1646" s="39" t="s">
        <v>636</v>
      </c>
      <c r="B1646" s="28" t="s">
        <v>1614</v>
      </c>
      <c r="C1646" s="8" t="s">
        <v>10</v>
      </c>
      <c r="D1646" s="1"/>
      <c r="E1646" s="1"/>
      <c r="F1646" s="9"/>
      <c r="G1646" s="9"/>
    </row>
    <row r="1647">
      <c r="A1647" s="39" t="s">
        <v>636</v>
      </c>
      <c r="B1647" s="28" t="s">
        <v>1615</v>
      </c>
      <c r="C1647" s="1"/>
      <c r="D1647" s="8" t="s">
        <v>10</v>
      </c>
      <c r="E1647" s="1"/>
      <c r="F1647" s="9"/>
      <c r="G1647" s="9"/>
    </row>
    <row r="1648">
      <c r="A1648" s="39" t="s">
        <v>636</v>
      </c>
      <c r="B1648" s="28" t="s">
        <v>1616</v>
      </c>
      <c r="C1648" s="8" t="s">
        <v>10</v>
      </c>
      <c r="D1648" s="1"/>
      <c r="E1648" s="1"/>
      <c r="F1648" s="9"/>
      <c r="G1648" s="9"/>
    </row>
    <row r="1649">
      <c r="A1649" s="39" t="s">
        <v>636</v>
      </c>
      <c r="B1649" s="28" t="s">
        <v>1617</v>
      </c>
      <c r="C1649" s="8" t="s">
        <v>10</v>
      </c>
      <c r="D1649" s="1"/>
      <c r="E1649" s="1"/>
      <c r="F1649" s="9"/>
      <c r="G1649" s="9"/>
    </row>
    <row r="1650">
      <c r="A1650" s="39" t="s">
        <v>636</v>
      </c>
      <c r="B1650" s="28" t="s">
        <v>1618</v>
      </c>
      <c r="C1650" s="8" t="s">
        <v>10</v>
      </c>
      <c r="D1650" s="1"/>
      <c r="E1650" s="1"/>
      <c r="F1650" s="9"/>
      <c r="G1650" s="9"/>
    </row>
    <row r="1651">
      <c r="A1651" s="39" t="s">
        <v>636</v>
      </c>
      <c r="B1651" s="28" t="s">
        <v>1619</v>
      </c>
      <c r="C1651" s="8"/>
      <c r="D1651" s="8" t="s">
        <v>10</v>
      </c>
      <c r="E1651" s="1"/>
      <c r="F1651" s="9"/>
      <c r="G1651" s="9"/>
    </row>
    <row r="1652">
      <c r="A1652" s="39" t="s">
        <v>636</v>
      </c>
      <c r="B1652" s="28" t="s">
        <v>1620</v>
      </c>
      <c r="C1652" s="1"/>
      <c r="D1652" s="8" t="s">
        <v>10</v>
      </c>
      <c r="E1652" s="1"/>
      <c r="F1652" s="9"/>
      <c r="G1652" s="9"/>
    </row>
    <row r="1653">
      <c r="A1653" s="39" t="s">
        <v>636</v>
      </c>
      <c r="B1653" s="28" t="s">
        <v>1621</v>
      </c>
      <c r="C1653" s="8" t="s">
        <v>10</v>
      </c>
      <c r="D1653" s="1"/>
      <c r="E1653" s="1"/>
      <c r="F1653" s="9"/>
      <c r="G1653" s="9"/>
    </row>
    <row r="1654">
      <c r="A1654" s="39" t="s">
        <v>636</v>
      </c>
      <c r="B1654" s="28" t="s">
        <v>1622</v>
      </c>
      <c r="C1654" s="8" t="s">
        <v>10</v>
      </c>
      <c r="D1654" s="1"/>
      <c r="E1654" s="1"/>
      <c r="F1654" s="9"/>
      <c r="G1654" s="9"/>
    </row>
    <row r="1655">
      <c r="A1655" s="39" t="s">
        <v>636</v>
      </c>
      <c r="B1655" s="28" t="s">
        <v>1623</v>
      </c>
      <c r="C1655" s="1"/>
      <c r="D1655" s="8" t="s">
        <v>10</v>
      </c>
      <c r="E1655" s="1"/>
      <c r="F1655" s="9"/>
      <c r="G1655" s="9"/>
    </row>
    <row r="1656">
      <c r="A1656" s="39" t="s">
        <v>636</v>
      </c>
      <c r="B1656" s="28" t="s">
        <v>1624</v>
      </c>
      <c r="C1656" s="1"/>
      <c r="D1656" s="8" t="s">
        <v>10</v>
      </c>
      <c r="E1656" s="8"/>
      <c r="F1656" s="9"/>
      <c r="G1656" s="9"/>
    </row>
    <row r="1657">
      <c r="A1657" s="39" t="s">
        <v>636</v>
      </c>
      <c r="B1657" s="28" t="s">
        <v>1625</v>
      </c>
      <c r="C1657" s="8"/>
      <c r="D1657" s="8" t="s">
        <v>10</v>
      </c>
      <c r="E1657" s="1"/>
      <c r="F1657" s="9"/>
      <c r="G1657" s="9"/>
    </row>
    <row r="1658">
      <c r="A1658" s="39" t="s">
        <v>636</v>
      </c>
      <c r="B1658" s="28" t="s">
        <v>1626</v>
      </c>
      <c r="C1658" s="8"/>
      <c r="D1658" s="8" t="s">
        <v>10</v>
      </c>
      <c r="E1658" s="1"/>
      <c r="F1658" s="9"/>
      <c r="G1658" s="9"/>
    </row>
    <row r="1659">
      <c r="A1659" s="39" t="s">
        <v>636</v>
      </c>
      <c r="B1659" s="28" t="s">
        <v>1627</v>
      </c>
      <c r="C1659" s="8"/>
      <c r="D1659" s="8" t="s">
        <v>10</v>
      </c>
      <c r="E1659" s="1"/>
      <c r="F1659" s="9"/>
      <c r="G1659" s="9"/>
    </row>
    <row r="1660">
      <c r="A1660" s="39" t="s">
        <v>636</v>
      </c>
      <c r="B1660" s="28" t="s">
        <v>1628</v>
      </c>
      <c r="C1660" s="8" t="s">
        <v>10</v>
      </c>
      <c r="D1660" s="1"/>
      <c r="E1660" s="1"/>
      <c r="F1660" s="9"/>
      <c r="G1660" s="9"/>
    </row>
    <row r="1661">
      <c r="A1661" s="39" t="s">
        <v>636</v>
      </c>
      <c r="B1661" s="28" t="s">
        <v>1629</v>
      </c>
      <c r="C1661" s="8" t="s">
        <v>10</v>
      </c>
      <c r="D1661" s="1"/>
      <c r="E1661" s="1"/>
      <c r="F1661" s="9"/>
      <c r="G1661" s="9"/>
    </row>
    <row r="1662">
      <c r="A1662" s="39" t="s">
        <v>636</v>
      </c>
      <c r="B1662" s="28" t="s">
        <v>1630</v>
      </c>
      <c r="C1662" s="8" t="s">
        <v>10</v>
      </c>
      <c r="D1662" s="1"/>
      <c r="E1662" s="1"/>
      <c r="F1662" s="9"/>
      <c r="G1662" s="9"/>
    </row>
    <row r="1663">
      <c r="A1663" s="39" t="s">
        <v>636</v>
      </c>
      <c r="B1663" s="28" t="s">
        <v>1631</v>
      </c>
      <c r="C1663" s="8" t="s">
        <v>10</v>
      </c>
      <c r="D1663" s="1"/>
      <c r="E1663" s="1"/>
      <c r="F1663" s="9"/>
      <c r="G1663" s="9"/>
    </row>
    <row r="1664">
      <c r="A1664" s="39" t="s">
        <v>636</v>
      </c>
      <c r="B1664" s="28" t="s">
        <v>1632</v>
      </c>
      <c r="C1664" s="8" t="s">
        <v>10</v>
      </c>
      <c r="D1664" s="1"/>
      <c r="E1664" s="1"/>
      <c r="F1664" s="9"/>
      <c r="G1664" s="9"/>
    </row>
    <row r="1665">
      <c r="A1665" s="39" t="s">
        <v>636</v>
      </c>
      <c r="B1665" s="28" t="s">
        <v>1633</v>
      </c>
      <c r="C1665" s="8" t="s">
        <v>10</v>
      </c>
      <c r="D1665" s="1"/>
      <c r="E1665" s="1"/>
      <c r="F1665" s="9"/>
      <c r="G1665" s="9"/>
    </row>
    <row r="1666">
      <c r="A1666" s="39" t="s">
        <v>636</v>
      </c>
      <c r="B1666" s="28" t="s">
        <v>1634</v>
      </c>
      <c r="C1666" s="8"/>
      <c r="D1666" s="8" t="s">
        <v>10</v>
      </c>
      <c r="E1666" s="1"/>
      <c r="F1666" s="9"/>
      <c r="G1666" s="9"/>
    </row>
    <row r="1667">
      <c r="A1667" s="39" t="s">
        <v>636</v>
      </c>
      <c r="B1667" s="28" t="s">
        <v>1635</v>
      </c>
      <c r="C1667" s="8"/>
      <c r="D1667" s="8" t="s">
        <v>10</v>
      </c>
      <c r="E1667" s="1"/>
      <c r="F1667" s="9"/>
      <c r="G1667" s="9"/>
    </row>
    <row r="1668">
      <c r="A1668" s="39" t="s">
        <v>636</v>
      </c>
      <c r="B1668" s="28" t="s">
        <v>1636</v>
      </c>
      <c r="C1668" s="8"/>
      <c r="D1668" s="8" t="s">
        <v>10</v>
      </c>
      <c r="E1668" s="1"/>
      <c r="F1668" s="9"/>
      <c r="G1668" s="9"/>
    </row>
    <row r="1669">
      <c r="A1669" s="39" t="s">
        <v>636</v>
      </c>
      <c r="B1669" s="28" t="s">
        <v>1637</v>
      </c>
      <c r="C1669" s="8" t="s">
        <v>10</v>
      </c>
      <c r="D1669" s="1"/>
      <c r="E1669" s="1"/>
      <c r="F1669" s="9"/>
      <c r="G1669" s="9"/>
    </row>
    <row r="1670">
      <c r="A1670" s="39" t="s">
        <v>636</v>
      </c>
      <c r="B1670" s="28" t="s">
        <v>1638</v>
      </c>
      <c r="C1670" s="8" t="s">
        <v>10</v>
      </c>
      <c r="D1670" s="1"/>
      <c r="E1670" s="1"/>
      <c r="F1670" s="9"/>
      <c r="G1670" s="9"/>
    </row>
    <row r="1671">
      <c r="A1671" s="39" t="s">
        <v>636</v>
      </c>
      <c r="B1671" s="28" t="s">
        <v>1639</v>
      </c>
      <c r="C1671" s="1"/>
      <c r="D1671" s="1"/>
      <c r="E1671" s="8" t="s">
        <v>10</v>
      </c>
      <c r="F1671" s="9"/>
      <c r="G1671" s="9"/>
    </row>
    <row r="1672">
      <c r="A1672" s="39" t="s">
        <v>636</v>
      </c>
      <c r="B1672" s="28" t="s">
        <v>1640</v>
      </c>
      <c r="C1672" s="8" t="s">
        <v>10</v>
      </c>
      <c r="D1672" s="1"/>
      <c r="E1672" s="1"/>
      <c r="F1672" s="9"/>
      <c r="G1672" s="9"/>
    </row>
    <row r="1673">
      <c r="A1673" s="39" t="s">
        <v>636</v>
      </c>
      <c r="B1673" s="28" t="s">
        <v>1641</v>
      </c>
      <c r="C1673" s="8"/>
      <c r="D1673" s="8" t="s">
        <v>10</v>
      </c>
      <c r="E1673" s="1"/>
      <c r="F1673" s="9"/>
      <c r="G1673" s="9"/>
    </row>
    <row r="1674">
      <c r="A1674" s="39" t="s">
        <v>636</v>
      </c>
      <c r="B1674" s="48" t="s">
        <v>1642</v>
      </c>
      <c r="C1674" s="8" t="s">
        <v>10</v>
      </c>
      <c r="D1674" s="1"/>
      <c r="E1674" s="1"/>
      <c r="F1674" s="9"/>
      <c r="G1674" s="9"/>
    </row>
    <row r="1675">
      <c r="A1675" s="39" t="s">
        <v>636</v>
      </c>
      <c r="B1675" s="49" t="s">
        <v>1643</v>
      </c>
      <c r="C1675" s="8" t="s">
        <v>10</v>
      </c>
      <c r="D1675" s="1"/>
      <c r="E1675" s="1"/>
      <c r="F1675" s="9"/>
      <c r="G1675" s="9"/>
    </row>
    <row r="1676">
      <c r="A1676" s="50" t="s">
        <v>1644</v>
      </c>
      <c r="B1676" s="28" t="s">
        <v>1645</v>
      </c>
      <c r="C1676" s="1"/>
      <c r="D1676" s="8" t="s">
        <v>10</v>
      </c>
      <c r="E1676" s="1"/>
      <c r="F1676" s="9"/>
      <c r="G1676" s="9"/>
    </row>
    <row r="1677">
      <c r="A1677" s="50" t="s">
        <v>1644</v>
      </c>
      <c r="B1677" s="28" t="s">
        <v>1646</v>
      </c>
      <c r="C1677" s="1"/>
      <c r="D1677" s="8" t="s">
        <v>10</v>
      </c>
      <c r="E1677" s="1"/>
      <c r="F1677" s="9"/>
      <c r="G1677" s="9"/>
    </row>
    <row r="1678">
      <c r="A1678" s="50" t="s">
        <v>1644</v>
      </c>
      <c r="B1678" s="28" t="s">
        <v>1647</v>
      </c>
      <c r="C1678" s="8" t="s">
        <v>10</v>
      </c>
      <c r="D1678" s="1"/>
      <c r="E1678" s="1"/>
      <c r="F1678" s="9"/>
      <c r="G1678" s="9"/>
    </row>
    <row r="1679">
      <c r="A1679" s="50" t="s">
        <v>1644</v>
      </c>
      <c r="B1679" s="28" t="s">
        <v>1648</v>
      </c>
      <c r="C1679" s="8" t="s">
        <v>10</v>
      </c>
      <c r="D1679" s="1"/>
      <c r="E1679" s="1"/>
      <c r="F1679" s="9"/>
      <c r="G1679" s="9"/>
    </row>
    <row r="1680">
      <c r="A1680" s="50" t="s">
        <v>1644</v>
      </c>
      <c r="B1680" s="28" t="s">
        <v>1649</v>
      </c>
      <c r="C1680" s="1"/>
      <c r="D1680" s="8" t="s">
        <v>10</v>
      </c>
      <c r="E1680" s="1"/>
      <c r="F1680" s="9"/>
      <c r="G1680" s="9"/>
    </row>
    <row r="1681">
      <c r="A1681" s="50" t="s">
        <v>1644</v>
      </c>
      <c r="B1681" s="28" t="s">
        <v>1650</v>
      </c>
      <c r="C1681" s="8" t="s">
        <v>10</v>
      </c>
      <c r="D1681" s="1"/>
      <c r="E1681" s="1"/>
      <c r="F1681" s="9"/>
      <c r="G1681" s="9"/>
    </row>
    <row r="1682">
      <c r="A1682" s="50" t="s">
        <v>1644</v>
      </c>
      <c r="B1682" s="28" t="s">
        <v>1651</v>
      </c>
      <c r="C1682" s="1"/>
      <c r="D1682" s="8" t="s">
        <v>10</v>
      </c>
      <c r="E1682" s="1"/>
      <c r="F1682" s="9"/>
      <c r="G1682" s="9"/>
    </row>
    <row r="1683">
      <c r="A1683" s="50" t="s">
        <v>1644</v>
      </c>
      <c r="B1683" s="28" t="s">
        <v>1652</v>
      </c>
      <c r="C1683" s="1"/>
      <c r="D1683" s="8" t="s">
        <v>10</v>
      </c>
      <c r="E1683" s="1"/>
      <c r="F1683" s="9"/>
      <c r="G1683" s="9"/>
    </row>
    <row r="1684">
      <c r="A1684" s="50" t="s">
        <v>1644</v>
      </c>
      <c r="B1684" s="28" t="s">
        <v>1653</v>
      </c>
      <c r="C1684" s="8" t="s">
        <v>10</v>
      </c>
      <c r="D1684" s="1"/>
      <c r="E1684" s="1"/>
      <c r="F1684" s="9"/>
      <c r="G1684" s="9"/>
    </row>
    <row r="1685">
      <c r="A1685" s="50" t="s">
        <v>1644</v>
      </c>
      <c r="B1685" s="28" t="s">
        <v>1654</v>
      </c>
      <c r="C1685" s="1"/>
      <c r="D1685" s="8" t="s">
        <v>10</v>
      </c>
      <c r="E1685" s="1"/>
      <c r="F1685" s="9"/>
      <c r="G1685" s="9"/>
    </row>
    <row r="1686">
      <c r="A1686" s="50" t="s">
        <v>1644</v>
      </c>
      <c r="B1686" s="28" t="s">
        <v>1655</v>
      </c>
      <c r="C1686" s="1"/>
      <c r="D1686" s="8" t="s">
        <v>10</v>
      </c>
      <c r="E1686" s="1"/>
      <c r="F1686" s="9"/>
      <c r="G1686" s="9"/>
    </row>
    <row r="1687">
      <c r="A1687" s="50" t="s">
        <v>1644</v>
      </c>
      <c r="B1687" s="28" t="s">
        <v>1656</v>
      </c>
      <c r="C1687" s="1"/>
      <c r="D1687" s="8" t="s">
        <v>10</v>
      </c>
      <c r="E1687" s="1"/>
      <c r="F1687" s="9"/>
      <c r="G1687" s="9"/>
    </row>
    <row r="1688">
      <c r="A1688" s="50" t="s">
        <v>1644</v>
      </c>
      <c r="B1688" s="28" t="s">
        <v>1657</v>
      </c>
      <c r="C1688" s="1"/>
      <c r="D1688" s="8" t="s">
        <v>10</v>
      </c>
      <c r="E1688" s="1"/>
      <c r="F1688" s="9"/>
      <c r="G1688" s="9"/>
    </row>
    <row r="1689">
      <c r="A1689" s="50" t="s">
        <v>1644</v>
      </c>
      <c r="B1689" s="28" t="s">
        <v>1658</v>
      </c>
      <c r="C1689" s="8" t="s">
        <v>10</v>
      </c>
      <c r="D1689" s="1"/>
      <c r="E1689" s="1"/>
      <c r="F1689" s="9"/>
      <c r="G1689" s="9"/>
    </row>
    <row r="1690">
      <c r="A1690" s="50" t="s">
        <v>1644</v>
      </c>
      <c r="B1690" s="28" t="s">
        <v>1659</v>
      </c>
      <c r="C1690" s="1"/>
      <c r="D1690" s="8" t="s">
        <v>10</v>
      </c>
      <c r="E1690" s="1"/>
      <c r="F1690" s="9"/>
      <c r="G1690" s="9"/>
    </row>
    <row r="1691">
      <c r="A1691" s="50" t="s">
        <v>1644</v>
      </c>
      <c r="B1691" s="28" t="s">
        <v>1660</v>
      </c>
      <c r="C1691" s="1"/>
      <c r="D1691" s="8" t="s">
        <v>10</v>
      </c>
      <c r="E1691" s="1"/>
      <c r="F1691" s="9"/>
      <c r="G1691" s="9"/>
    </row>
    <row r="1692">
      <c r="A1692" s="50" t="s">
        <v>1644</v>
      </c>
      <c r="B1692" s="28" t="s">
        <v>1661</v>
      </c>
      <c r="C1692" s="1"/>
      <c r="D1692" s="8" t="s">
        <v>10</v>
      </c>
      <c r="E1692" s="1"/>
      <c r="F1692" s="9"/>
      <c r="G1692" s="9"/>
    </row>
    <row r="1693">
      <c r="A1693" s="50" t="s">
        <v>1644</v>
      </c>
      <c r="B1693" s="28" t="s">
        <v>1662</v>
      </c>
      <c r="C1693" s="1"/>
      <c r="D1693" s="8" t="s">
        <v>10</v>
      </c>
      <c r="E1693" s="1"/>
      <c r="F1693" s="9"/>
      <c r="G1693" s="9"/>
    </row>
    <row r="1694">
      <c r="A1694" s="50" t="s">
        <v>1644</v>
      </c>
      <c r="B1694" s="45" t="s">
        <v>1663</v>
      </c>
      <c r="C1694" s="1"/>
      <c r="D1694" s="8" t="s">
        <v>10</v>
      </c>
      <c r="E1694" s="8"/>
      <c r="F1694" s="9"/>
      <c r="G1694" s="9"/>
    </row>
    <row r="1695">
      <c r="A1695" s="50" t="s">
        <v>1644</v>
      </c>
      <c r="B1695" s="28" t="s">
        <v>1664</v>
      </c>
      <c r="C1695" s="1"/>
      <c r="D1695" s="8" t="s">
        <v>10</v>
      </c>
      <c r="E1695" s="8"/>
      <c r="F1695" s="9"/>
      <c r="G1695" s="9"/>
    </row>
    <row r="1696">
      <c r="A1696" s="50" t="s">
        <v>1644</v>
      </c>
      <c r="B1696" s="28" t="s">
        <v>1665</v>
      </c>
      <c r="C1696" s="8" t="s">
        <v>10</v>
      </c>
      <c r="D1696" s="1"/>
      <c r="E1696" s="1"/>
      <c r="F1696" s="9"/>
      <c r="G1696" s="9"/>
    </row>
    <row r="1697">
      <c r="A1697" s="50" t="s">
        <v>1644</v>
      </c>
      <c r="B1697" s="40" t="s">
        <v>1666</v>
      </c>
      <c r="C1697" s="1"/>
      <c r="D1697" s="1"/>
      <c r="E1697" s="1"/>
      <c r="F1697" s="5" t="s">
        <v>10</v>
      </c>
      <c r="G1697" s="9"/>
    </row>
    <row r="1698">
      <c r="A1698" s="50" t="s">
        <v>1644</v>
      </c>
      <c r="B1698" s="28" t="s">
        <v>1667</v>
      </c>
      <c r="C1698" s="8" t="s">
        <v>10</v>
      </c>
      <c r="D1698" s="1"/>
      <c r="E1698" s="1"/>
      <c r="F1698" s="9"/>
      <c r="G1698" s="9"/>
    </row>
    <row r="1699">
      <c r="A1699" s="50" t="s">
        <v>1644</v>
      </c>
      <c r="B1699" s="28" t="s">
        <v>1668</v>
      </c>
      <c r="C1699" s="8" t="s">
        <v>10</v>
      </c>
      <c r="D1699" s="1"/>
      <c r="E1699" s="1"/>
      <c r="F1699" s="9"/>
      <c r="G1699" s="9"/>
    </row>
    <row r="1700">
      <c r="A1700" s="50" t="s">
        <v>1644</v>
      </c>
      <c r="B1700" s="28" t="s">
        <v>1669</v>
      </c>
      <c r="C1700" s="8" t="s">
        <v>10</v>
      </c>
      <c r="D1700" s="1"/>
      <c r="E1700" s="1"/>
      <c r="F1700" s="9"/>
      <c r="G1700" s="9"/>
    </row>
    <row r="1701">
      <c r="A1701" s="50" t="s">
        <v>1644</v>
      </c>
      <c r="B1701" s="28" t="s">
        <v>1670</v>
      </c>
      <c r="C1701" s="1"/>
      <c r="D1701" s="8" t="s">
        <v>10</v>
      </c>
      <c r="E1701" s="1"/>
      <c r="F1701" s="9"/>
      <c r="G1701" s="9"/>
    </row>
    <row r="1702">
      <c r="A1702" s="50" t="s">
        <v>1644</v>
      </c>
      <c r="B1702" s="28" t="s">
        <v>1671</v>
      </c>
      <c r="C1702" s="1"/>
      <c r="D1702" s="8" t="s">
        <v>10</v>
      </c>
      <c r="E1702" s="1"/>
      <c r="F1702" s="9"/>
      <c r="G1702" s="9"/>
    </row>
    <row r="1703">
      <c r="A1703" s="50" t="s">
        <v>1644</v>
      </c>
      <c r="B1703" s="28" t="s">
        <v>1672</v>
      </c>
      <c r="C1703" s="1"/>
      <c r="D1703" s="8" t="s">
        <v>10</v>
      </c>
      <c r="E1703" s="1"/>
      <c r="F1703" s="9"/>
      <c r="G1703" s="9"/>
    </row>
    <row r="1704">
      <c r="A1704" s="50" t="s">
        <v>1644</v>
      </c>
      <c r="B1704" s="28" t="s">
        <v>1673</v>
      </c>
      <c r="C1704" s="8" t="s">
        <v>10</v>
      </c>
      <c r="D1704" s="1"/>
      <c r="E1704" s="1"/>
      <c r="F1704" s="9"/>
      <c r="G1704" s="9"/>
    </row>
    <row r="1705">
      <c r="A1705" s="50" t="s">
        <v>1644</v>
      </c>
      <c r="B1705" s="28" t="s">
        <v>1674</v>
      </c>
      <c r="C1705" s="1"/>
      <c r="D1705" s="8" t="s">
        <v>10</v>
      </c>
      <c r="E1705" s="1"/>
      <c r="F1705" s="9"/>
      <c r="G1705" s="9"/>
    </row>
    <row r="1706">
      <c r="A1706" s="50" t="s">
        <v>1644</v>
      </c>
      <c r="B1706" s="28" t="s">
        <v>1675</v>
      </c>
      <c r="C1706" s="8" t="s">
        <v>10</v>
      </c>
      <c r="D1706" s="1"/>
      <c r="E1706" s="1"/>
      <c r="F1706" s="9"/>
      <c r="G1706" s="9"/>
    </row>
    <row r="1707">
      <c r="A1707" s="50" t="s">
        <v>1644</v>
      </c>
      <c r="B1707" s="28" t="s">
        <v>1676</v>
      </c>
      <c r="C1707" s="8" t="s">
        <v>10</v>
      </c>
      <c r="D1707" s="1"/>
      <c r="E1707" s="1"/>
      <c r="F1707" s="9"/>
      <c r="G1707" s="9"/>
    </row>
    <row r="1708">
      <c r="A1708" s="50" t="s">
        <v>1644</v>
      </c>
      <c r="B1708" s="28" t="s">
        <v>1677</v>
      </c>
      <c r="C1708" s="8" t="s">
        <v>10</v>
      </c>
      <c r="D1708" s="1"/>
      <c r="E1708" s="1"/>
      <c r="F1708" s="9"/>
      <c r="G1708" s="9"/>
    </row>
    <row r="1709">
      <c r="A1709" s="50" t="s">
        <v>1644</v>
      </c>
      <c r="B1709" s="28" t="s">
        <v>1678</v>
      </c>
      <c r="C1709" s="1"/>
      <c r="D1709" s="8" t="s">
        <v>10</v>
      </c>
      <c r="E1709" s="1"/>
      <c r="F1709" s="9"/>
      <c r="G1709" s="9"/>
    </row>
    <row r="1710">
      <c r="A1710" s="50" t="s">
        <v>1644</v>
      </c>
      <c r="B1710" s="45" t="s">
        <v>1679</v>
      </c>
      <c r="C1710" s="1"/>
      <c r="D1710" s="8" t="s">
        <v>10</v>
      </c>
      <c r="E1710" s="1"/>
      <c r="F1710" s="9"/>
      <c r="G1710" s="9"/>
    </row>
    <row r="1711">
      <c r="A1711" s="50" t="s">
        <v>1644</v>
      </c>
      <c r="B1711" s="28" t="s">
        <v>1680</v>
      </c>
      <c r="C1711" s="8" t="s">
        <v>10</v>
      </c>
      <c r="D1711" s="1"/>
      <c r="E1711" s="1"/>
      <c r="F1711" s="9"/>
      <c r="G1711" s="9"/>
    </row>
    <row r="1712">
      <c r="A1712" s="50" t="s">
        <v>1644</v>
      </c>
      <c r="B1712" s="28" t="s">
        <v>1681</v>
      </c>
      <c r="C1712" s="1"/>
      <c r="D1712" s="8" t="s">
        <v>10</v>
      </c>
      <c r="E1712" s="1"/>
      <c r="F1712" s="9"/>
      <c r="G1712" s="9"/>
    </row>
    <row r="1713">
      <c r="A1713" s="50" t="s">
        <v>1644</v>
      </c>
      <c r="B1713" s="28" t="s">
        <v>1682</v>
      </c>
      <c r="C1713" s="1"/>
      <c r="D1713" s="8" t="s">
        <v>10</v>
      </c>
      <c r="E1713" s="1"/>
      <c r="F1713" s="9"/>
      <c r="G1713" s="9"/>
    </row>
    <row r="1714">
      <c r="A1714" s="50" t="s">
        <v>1644</v>
      </c>
      <c r="B1714" s="28" t="s">
        <v>1683</v>
      </c>
      <c r="C1714" s="8" t="s">
        <v>10</v>
      </c>
      <c r="D1714" s="1"/>
      <c r="E1714" s="1"/>
      <c r="F1714" s="9"/>
      <c r="G1714" s="9"/>
    </row>
    <row r="1715">
      <c r="A1715" s="50" t="s">
        <v>1644</v>
      </c>
      <c r="B1715" s="28" t="s">
        <v>1684</v>
      </c>
      <c r="C1715" s="1"/>
      <c r="D1715" s="8" t="s">
        <v>10</v>
      </c>
      <c r="E1715" s="1"/>
      <c r="F1715" s="9"/>
      <c r="G1715" s="9"/>
    </row>
    <row r="1716">
      <c r="A1716" s="50" t="s">
        <v>1644</v>
      </c>
      <c r="B1716" s="28" t="s">
        <v>1685</v>
      </c>
      <c r="C1716" s="1"/>
      <c r="D1716" s="8"/>
      <c r="E1716" s="1"/>
      <c r="F1716" s="5" t="s">
        <v>10</v>
      </c>
      <c r="G1716" s="9"/>
    </row>
    <row r="1717">
      <c r="A1717" s="50" t="s">
        <v>1644</v>
      </c>
      <c r="B1717" s="28" t="s">
        <v>1686</v>
      </c>
      <c r="C1717" s="1"/>
      <c r="D1717" s="1"/>
      <c r="E1717" s="1"/>
      <c r="F1717" s="9"/>
      <c r="G1717" s="5" t="s">
        <v>10</v>
      </c>
    </row>
    <row r="1718">
      <c r="A1718" s="50" t="s">
        <v>1644</v>
      </c>
      <c r="B1718" s="28" t="s">
        <v>1687</v>
      </c>
      <c r="C1718" s="1"/>
      <c r="D1718" s="8" t="s">
        <v>10</v>
      </c>
      <c r="E1718" s="1"/>
      <c r="F1718" s="9"/>
      <c r="G1718" s="9"/>
    </row>
    <row r="1719">
      <c r="A1719" s="50" t="s">
        <v>1644</v>
      </c>
      <c r="B1719" s="40" t="s">
        <v>1688</v>
      </c>
      <c r="C1719" s="1"/>
      <c r="D1719" s="8" t="s">
        <v>10</v>
      </c>
      <c r="E1719" s="1"/>
      <c r="F1719" s="9"/>
      <c r="G1719" s="9"/>
    </row>
    <row r="1720">
      <c r="A1720" s="50" t="s">
        <v>1644</v>
      </c>
      <c r="B1720" s="28" t="s">
        <v>1689</v>
      </c>
      <c r="C1720" s="1"/>
      <c r="D1720" s="8" t="s">
        <v>10</v>
      </c>
      <c r="E1720" s="1"/>
      <c r="F1720" s="9"/>
      <c r="G1720" s="9"/>
    </row>
    <row r="1721">
      <c r="A1721" s="50" t="s">
        <v>1644</v>
      </c>
      <c r="B1721" s="28" t="s">
        <v>1690</v>
      </c>
      <c r="C1721" s="8" t="s">
        <v>10</v>
      </c>
      <c r="D1721" s="1"/>
      <c r="E1721" s="1"/>
      <c r="F1721" s="9"/>
      <c r="G1721" s="9"/>
    </row>
    <row r="1722">
      <c r="A1722" s="50" t="s">
        <v>1644</v>
      </c>
      <c r="B1722" s="40" t="s">
        <v>1691</v>
      </c>
      <c r="C1722" s="8" t="s">
        <v>10</v>
      </c>
      <c r="D1722" s="1"/>
      <c r="E1722" s="1"/>
      <c r="F1722" s="9"/>
      <c r="G1722" s="9"/>
    </row>
    <row r="1723">
      <c r="A1723" s="50" t="s">
        <v>1644</v>
      </c>
      <c r="B1723" s="28" t="s">
        <v>1692</v>
      </c>
      <c r="C1723" s="1"/>
      <c r="D1723" s="8" t="s">
        <v>10</v>
      </c>
      <c r="E1723" s="1"/>
      <c r="F1723" s="9"/>
      <c r="G1723" s="9"/>
    </row>
    <row r="1724">
      <c r="A1724" s="50" t="s">
        <v>1644</v>
      </c>
      <c r="B1724" s="28" t="s">
        <v>1693</v>
      </c>
      <c r="C1724" s="1"/>
      <c r="D1724" s="8" t="s">
        <v>10</v>
      </c>
      <c r="E1724" s="1"/>
      <c r="F1724" s="9"/>
      <c r="G1724" s="9"/>
    </row>
    <row r="1725">
      <c r="A1725" s="50" t="s">
        <v>1644</v>
      </c>
      <c r="B1725" s="28" t="s">
        <v>1694</v>
      </c>
      <c r="C1725" s="8" t="s">
        <v>10</v>
      </c>
      <c r="D1725" s="1"/>
      <c r="E1725" s="1"/>
      <c r="F1725" s="9"/>
      <c r="G1725" s="9"/>
    </row>
    <row r="1726">
      <c r="A1726" s="50" t="s">
        <v>1644</v>
      </c>
      <c r="B1726" s="28" t="s">
        <v>1695</v>
      </c>
      <c r="C1726" s="1"/>
      <c r="D1726" s="8" t="s">
        <v>10</v>
      </c>
      <c r="E1726" s="1"/>
      <c r="F1726" s="9"/>
      <c r="G1726" s="9"/>
    </row>
    <row r="1727">
      <c r="A1727" s="50" t="s">
        <v>1644</v>
      </c>
      <c r="B1727" s="28" t="s">
        <v>1696</v>
      </c>
      <c r="C1727" s="8" t="s">
        <v>10</v>
      </c>
      <c r="D1727" s="1"/>
      <c r="E1727" s="1"/>
      <c r="F1727" s="9"/>
      <c r="G1727" s="9"/>
    </row>
    <row r="1728">
      <c r="A1728" s="50" t="s">
        <v>1644</v>
      </c>
      <c r="B1728" s="28" t="s">
        <v>1697</v>
      </c>
      <c r="C1728" s="1"/>
      <c r="D1728" s="8" t="s">
        <v>10</v>
      </c>
      <c r="E1728" s="1"/>
      <c r="F1728" s="9"/>
      <c r="G1728" s="9"/>
    </row>
    <row r="1729">
      <c r="A1729" s="50" t="s">
        <v>1644</v>
      </c>
      <c r="B1729" s="28" t="s">
        <v>1698</v>
      </c>
      <c r="C1729" s="1"/>
      <c r="D1729" s="8" t="s">
        <v>10</v>
      </c>
      <c r="E1729" s="1"/>
      <c r="F1729" s="9"/>
      <c r="G1729" s="9"/>
    </row>
    <row r="1730">
      <c r="A1730" s="50" t="s">
        <v>1644</v>
      </c>
      <c r="B1730" s="28" t="s">
        <v>1699</v>
      </c>
      <c r="C1730" s="8" t="s">
        <v>10</v>
      </c>
      <c r="D1730" s="1"/>
      <c r="E1730" s="1"/>
      <c r="F1730" s="9"/>
      <c r="G1730" s="9"/>
    </row>
    <row r="1731">
      <c r="A1731" s="50" t="s">
        <v>1644</v>
      </c>
      <c r="B1731" s="28" t="s">
        <v>1700</v>
      </c>
      <c r="C1731" s="1"/>
      <c r="D1731" s="8" t="s">
        <v>10</v>
      </c>
      <c r="E1731" s="1"/>
      <c r="F1731" s="9"/>
      <c r="G1731" s="9"/>
    </row>
    <row r="1732">
      <c r="A1732" s="50" t="s">
        <v>1644</v>
      </c>
      <c r="B1732" s="28" t="s">
        <v>1701</v>
      </c>
      <c r="C1732" s="8" t="s">
        <v>10</v>
      </c>
      <c r="D1732" s="1"/>
      <c r="E1732" s="1"/>
      <c r="F1732" s="9"/>
      <c r="G1732" s="9"/>
    </row>
    <row r="1733">
      <c r="A1733" s="50" t="s">
        <v>1644</v>
      </c>
      <c r="B1733" s="28" t="s">
        <v>1702</v>
      </c>
      <c r="C1733" s="1"/>
      <c r="D1733" s="1"/>
      <c r="E1733" s="8" t="s">
        <v>10</v>
      </c>
      <c r="F1733" s="9"/>
      <c r="G1733" s="9"/>
    </row>
    <row r="1734">
      <c r="A1734" s="50" t="s">
        <v>1644</v>
      </c>
      <c r="B1734" s="28" t="s">
        <v>1703</v>
      </c>
      <c r="C1734" s="1"/>
      <c r="D1734" s="8" t="s">
        <v>10</v>
      </c>
      <c r="E1734" s="1"/>
      <c r="F1734" s="9"/>
      <c r="G1734" s="9"/>
    </row>
    <row r="1735">
      <c r="A1735" s="50" t="s">
        <v>1644</v>
      </c>
      <c r="B1735" s="28" t="s">
        <v>1704</v>
      </c>
      <c r="C1735" s="8" t="s">
        <v>10</v>
      </c>
      <c r="D1735" s="1"/>
      <c r="E1735" s="1"/>
      <c r="F1735" s="9"/>
      <c r="G1735" s="9"/>
    </row>
    <row r="1736">
      <c r="A1736" s="50" t="s">
        <v>1644</v>
      </c>
      <c r="B1736" s="28" t="s">
        <v>1705</v>
      </c>
      <c r="C1736" s="8" t="s">
        <v>10</v>
      </c>
      <c r="D1736" s="1"/>
      <c r="E1736" s="1"/>
      <c r="F1736" s="9"/>
      <c r="G1736" s="9"/>
    </row>
    <row r="1737">
      <c r="A1737" s="50" t="s">
        <v>1644</v>
      </c>
      <c r="B1737" s="45" t="s">
        <v>1706</v>
      </c>
      <c r="C1737" s="1"/>
      <c r="D1737" s="1"/>
      <c r="E1737" s="1"/>
      <c r="F1737" s="5" t="s">
        <v>10</v>
      </c>
      <c r="G1737" s="9"/>
    </row>
    <row r="1738">
      <c r="A1738" s="50" t="s">
        <v>1644</v>
      </c>
      <c r="B1738" s="28" t="s">
        <v>1707</v>
      </c>
      <c r="C1738" s="1"/>
      <c r="D1738" s="8" t="s">
        <v>10</v>
      </c>
      <c r="E1738" s="1"/>
      <c r="F1738" s="9"/>
      <c r="G1738" s="9"/>
    </row>
    <row r="1739">
      <c r="A1739" s="50" t="s">
        <v>1644</v>
      </c>
      <c r="B1739" s="28" t="s">
        <v>1708</v>
      </c>
      <c r="C1739" s="1"/>
      <c r="D1739" s="8" t="s">
        <v>10</v>
      </c>
      <c r="E1739" s="1"/>
      <c r="F1739" s="9"/>
      <c r="G1739" s="9"/>
    </row>
    <row r="1740">
      <c r="A1740" s="50" t="s">
        <v>1644</v>
      </c>
      <c r="B1740" s="28" t="s">
        <v>1709</v>
      </c>
      <c r="C1740" s="1"/>
      <c r="D1740" s="8" t="s">
        <v>10</v>
      </c>
      <c r="E1740" s="1"/>
      <c r="F1740" s="9"/>
      <c r="G1740" s="9"/>
    </row>
    <row r="1741">
      <c r="A1741" s="50" t="s">
        <v>1644</v>
      </c>
      <c r="B1741" s="28" t="s">
        <v>1710</v>
      </c>
      <c r="C1741" s="1"/>
      <c r="D1741" s="8" t="s">
        <v>10</v>
      </c>
      <c r="E1741" s="1"/>
      <c r="F1741" s="9"/>
      <c r="G1741" s="9"/>
    </row>
    <row r="1742">
      <c r="A1742" s="50" t="s">
        <v>1644</v>
      </c>
      <c r="B1742" s="28" t="s">
        <v>1711</v>
      </c>
      <c r="C1742" s="1"/>
      <c r="D1742" s="8" t="s">
        <v>10</v>
      </c>
      <c r="E1742" s="1"/>
      <c r="F1742" s="9"/>
      <c r="G1742" s="9"/>
    </row>
    <row r="1743">
      <c r="A1743" s="50" t="s">
        <v>1644</v>
      </c>
      <c r="B1743" s="28" t="s">
        <v>1712</v>
      </c>
      <c r="C1743" s="1"/>
      <c r="D1743" s="8" t="s">
        <v>10</v>
      </c>
      <c r="E1743" s="1"/>
      <c r="F1743" s="9"/>
      <c r="G1743" s="9"/>
    </row>
    <row r="1744">
      <c r="A1744" s="50" t="s">
        <v>1644</v>
      </c>
      <c r="B1744" s="28" t="s">
        <v>1713</v>
      </c>
      <c r="C1744" s="1"/>
      <c r="D1744" s="8" t="s">
        <v>10</v>
      </c>
      <c r="E1744" s="1"/>
      <c r="F1744" s="9"/>
      <c r="G1744" s="9"/>
    </row>
    <row r="1745">
      <c r="A1745" s="50" t="s">
        <v>1644</v>
      </c>
      <c r="B1745" s="28" t="s">
        <v>1714</v>
      </c>
      <c r="C1745" s="1"/>
      <c r="D1745" s="8" t="s">
        <v>10</v>
      </c>
      <c r="E1745" s="1"/>
      <c r="F1745" s="9"/>
      <c r="G1745" s="9"/>
    </row>
    <row r="1746">
      <c r="A1746" s="50" t="s">
        <v>1644</v>
      </c>
      <c r="B1746" s="28" t="s">
        <v>1715</v>
      </c>
      <c r="C1746" s="1"/>
      <c r="D1746" s="8" t="s">
        <v>10</v>
      </c>
      <c r="E1746" s="1"/>
      <c r="F1746" s="9"/>
      <c r="G1746" s="9"/>
    </row>
    <row r="1747">
      <c r="A1747" s="50" t="s">
        <v>1644</v>
      </c>
      <c r="B1747" s="28" t="s">
        <v>1716</v>
      </c>
      <c r="C1747" s="1"/>
      <c r="D1747" s="8" t="s">
        <v>10</v>
      </c>
      <c r="E1747" s="1"/>
      <c r="F1747" s="9"/>
      <c r="G1747" s="9"/>
    </row>
    <row r="1748">
      <c r="A1748" s="50" t="s">
        <v>1644</v>
      </c>
      <c r="B1748" s="28" t="s">
        <v>1717</v>
      </c>
      <c r="C1748" s="1"/>
      <c r="D1748" s="8" t="s">
        <v>10</v>
      </c>
      <c r="E1748" s="1"/>
      <c r="F1748" s="9"/>
      <c r="G1748" s="9"/>
    </row>
    <row r="1749">
      <c r="A1749" s="50" t="s">
        <v>1644</v>
      </c>
      <c r="B1749" s="45" t="s">
        <v>1718</v>
      </c>
      <c r="C1749" s="1"/>
      <c r="D1749" s="8" t="s">
        <v>10</v>
      </c>
      <c r="E1749" s="1"/>
      <c r="F1749" s="9"/>
      <c r="G1749" s="9"/>
    </row>
    <row r="1750">
      <c r="A1750" s="50" t="s">
        <v>1644</v>
      </c>
      <c r="B1750" s="28" t="s">
        <v>1719</v>
      </c>
      <c r="C1750" s="1"/>
      <c r="D1750" s="8" t="s">
        <v>10</v>
      </c>
      <c r="E1750" s="1"/>
      <c r="F1750" s="9"/>
      <c r="G1750" s="9"/>
    </row>
    <row r="1751">
      <c r="A1751" s="50" t="s">
        <v>1644</v>
      </c>
      <c r="B1751" s="28" t="s">
        <v>1720</v>
      </c>
      <c r="C1751" s="8" t="s">
        <v>10</v>
      </c>
      <c r="D1751" s="1"/>
      <c r="E1751" s="1"/>
      <c r="F1751" s="9"/>
      <c r="G1751" s="9"/>
    </row>
    <row r="1752">
      <c r="A1752" s="50" t="s">
        <v>1644</v>
      </c>
      <c r="B1752" s="28" t="s">
        <v>1721</v>
      </c>
      <c r="C1752" s="1"/>
      <c r="D1752" s="8" t="s">
        <v>10</v>
      </c>
      <c r="E1752" s="1"/>
      <c r="F1752" s="9"/>
      <c r="G1752" s="9"/>
    </row>
    <row r="1753">
      <c r="A1753" s="50" t="s">
        <v>1644</v>
      </c>
      <c r="B1753" s="28" t="s">
        <v>1722</v>
      </c>
      <c r="C1753" s="1"/>
      <c r="D1753" s="8" t="s">
        <v>10</v>
      </c>
      <c r="E1753" s="1"/>
      <c r="F1753" s="9"/>
      <c r="G1753" s="9"/>
    </row>
    <row r="1754">
      <c r="A1754" s="50" t="s">
        <v>1644</v>
      </c>
      <c r="B1754" s="28" t="s">
        <v>1723</v>
      </c>
      <c r="C1754" s="1"/>
      <c r="D1754" s="8" t="s">
        <v>10</v>
      </c>
      <c r="E1754" s="1"/>
      <c r="F1754" s="9"/>
      <c r="G1754" s="9"/>
    </row>
    <row r="1755">
      <c r="A1755" s="50" t="s">
        <v>1644</v>
      </c>
      <c r="B1755" s="28" t="s">
        <v>1724</v>
      </c>
      <c r="C1755" s="1"/>
      <c r="D1755" s="8" t="s">
        <v>10</v>
      </c>
      <c r="E1755" s="1"/>
      <c r="F1755" s="9"/>
      <c r="G1755" s="9"/>
    </row>
    <row r="1756">
      <c r="A1756" s="50" t="s">
        <v>1644</v>
      </c>
      <c r="B1756" s="28" t="s">
        <v>1725</v>
      </c>
      <c r="C1756" s="1"/>
      <c r="D1756" s="8" t="s">
        <v>10</v>
      </c>
      <c r="E1756" s="1"/>
      <c r="F1756" s="9"/>
      <c r="G1756" s="9"/>
    </row>
    <row r="1757">
      <c r="A1757" s="50" t="s">
        <v>1644</v>
      </c>
      <c r="B1757" s="45" t="s">
        <v>1726</v>
      </c>
      <c r="C1757" s="1"/>
      <c r="D1757" s="8" t="s">
        <v>10</v>
      </c>
      <c r="E1757" s="1"/>
      <c r="F1757" s="9"/>
      <c r="G1757" s="9"/>
    </row>
    <row r="1758">
      <c r="A1758" s="50" t="s">
        <v>1644</v>
      </c>
      <c r="B1758" s="28" t="s">
        <v>1727</v>
      </c>
      <c r="C1758" s="1"/>
      <c r="D1758" s="8" t="s">
        <v>10</v>
      </c>
      <c r="E1758" s="1"/>
      <c r="F1758" s="9"/>
      <c r="G1758" s="9"/>
    </row>
    <row r="1759">
      <c r="A1759" s="50" t="s">
        <v>1644</v>
      </c>
      <c r="B1759" s="28" t="s">
        <v>1728</v>
      </c>
      <c r="C1759" s="1"/>
      <c r="D1759" s="8" t="s">
        <v>10</v>
      </c>
      <c r="E1759" s="1"/>
      <c r="F1759" s="9"/>
      <c r="G1759" s="9"/>
    </row>
    <row r="1760">
      <c r="A1760" s="50" t="s">
        <v>1644</v>
      </c>
      <c r="B1760" s="28" t="s">
        <v>1729</v>
      </c>
      <c r="C1760" s="1"/>
      <c r="D1760" s="8" t="s">
        <v>10</v>
      </c>
      <c r="E1760" s="1"/>
      <c r="F1760" s="9"/>
      <c r="G1760" s="9"/>
    </row>
    <row r="1761">
      <c r="A1761" s="50" t="s">
        <v>1644</v>
      </c>
      <c r="B1761" s="28" t="s">
        <v>1730</v>
      </c>
      <c r="C1761" s="1"/>
      <c r="D1761" s="8"/>
      <c r="E1761" s="1"/>
      <c r="F1761" s="5" t="s">
        <v>10</v>
      </c>
      <c r="G1761" s="9"/>
    </row>
    <row r="1762">
      <c r="A1762" s="50" t="s">
        <v>1644</v>
      </c>
      <c r="B1762" s="28" t="s">
        <v>1731</v>
      </c>
      <c r="C1762" s="1"/>
      <c r="D1762" s="8" t="s">
        <v>10</v>
      </c>
      <c r="E1762" s="1"/>
      <c r="F1762" s="9"/>
      <c r="G1762" s="9"/>
    </row>
    <row r="1763">
      <c r="A1763" s="50" t="s">
        <v>1644</v>
      </c>
      <c r="B1763" s="28" t="s">
        <v>1732</v>
      </c>
      <c r="C1763" s="1"/>
      <c r="D1763" s="8" t="s">
        <v>10</v>
      </c>
      <c r="E1763" s="1"/>
      <c r="F1763" s="9"/>
      <c r="G1763" s="9"/>
    </row>
    <row r="1764">
      <c r="A1764" s="50" t="s">
        <v>1644</v>
      </c>
      <c r="B1764" s="28" t="s">
        <v>1733</v>
      </c>
      <c r="C1764" s="1"/>
      <c r="D1764" s="8" t="s">
        <v>10</v>
      </c>
      <c r="E1764" s="1"/>
      <c r="F1764" s="9"/>
      <c r="G1764" s="9"/>
    </row>
    <row r="1765">
      <c r="A1765" s="50" t="s">
        <v>1644</v>
      </c>
      <c r="B1765" s="28" t="s">
        <v>1734</v>
      </c>
      <c r="C1765" s="8" t="s">
        <v>10</v>
      </c>
      <c r="D1765" s="1"/>
      <c r="E1765" s="1"/>
      <c r="F1765" s="9"/>
      <c r="G1765" s="9"/>
    </row>
    <row r="1766">
      <c r="A1766" s="50" t="s">
        <v>1644</v>
      </c>
      <c r="B1766" s="28" t="s">
        <v>1735</v>
      </c>
      <c r="C1766" s="1"/>
      <c r="D1766" s="8" t="s">
        <v>10</v>
      </c>
      <c r="E1766" s="1"/>
      <c r="F1766" s="9"/>
      <c r="G1766" s="9"/>
    </row>
    <row r="1767">
      <c r="A1767" s="50" t="s">
        <v>1644</v>
      </c>
      <c r="B1767" s="28" t="s">
        <v>1736</v>
      </c>
      <c r="C1767" s="1"/>
      <c r="D1767" s="8" t="s">
        <v>10</v>
      </c>
      <c r="E1767" s="1"/>
      <c r="F1767" s="9"/>
      <c r="G1767" s="9"/>
    </row>
    <row r="1768">
      <c r="A1768" s="50" t="s">
        <v>1644</v>
      </c>
      <c r="B1768" s="28" t="s">
        <v>1737</v>
      </c>
      <c r="C1768" s="1"/>
      <c r="D1768" s="8" t="s">
        <v>10</v>
      </c>
      <c r="E1768" s="1"/>
      <c r="F1768" s="9"/>
      <c r="G1768" s="9"/>
    </row>
    <row r="1769">
      <c r="A1769" s="50" t="s">
        <v>1644</v>
      </c>
      <c r="B1769" s="28" t="s">
        <v>1738</v>
      </c>
      <c r="C1769" s="1"/>
      <c r="D1769" s="8" t="s">
        <v>10</v>
      </c>
      <c r="E1769" s="1"/>
      <c r="F1769" s="9"/>
      <c r="G1769" s="9"/>
    </row>
    <row r="1770">
      <c r="A1770" s="50" t="s">
        <v>1644</v>
      </c>
      <c r="B1770" s="28" t="s">
        <v>1739</v>
      </c>
      <c r="C1770" s="1"/>
      <c r="D1770" s="8" t="s">
        <v>10</v>
      </c>
      <c r="E1770" s="1"/>
      <c r="F1770" s="9"/>
      <c r="G1770" s="9"/>
    </row>
    <row r="1771">
      <c r="A1771" s="50" t="s">
        <v>1644</v>
      </c>
      <c r="B1771" s="28" t="s">
        <v>1740</v>
      </c>
      <c r="C1771" s="1"/>
      <c r="D1771" s="8" t="s">
        <v>10</v>
      </c>
      <c r="E1771" s="1"/>
      <c r="F1771" s="9"/>
      <c r="G1771" s="9"/>
    </row>
    <row r="1772">
      <c r="A1772" s="50" t="s">
        <v>1644</v>
      </c>
      <c r="B1772" s="28" t="s">
        <v>1741</v>
      </c>
      <c r="C1772" s="1"/>
      <c r="D1772" s="8" t="s">
        <v>10</v>
      </c>
      <c r="E1772" s="1"/>
      <c r="F1772" s="9"/>
      <c r="G1772" s="9"/>
    </row>
    <row r="1773">
      <c r="A1773" s="50" t="s">
        <v>1644</v>
      </c>
      <c r="B1773" s="28" t="s">
        <v>1742</v>
      </c>
      <c r="C1773" s="8" t="s">
        <v>10</v>
      </c>
      <c r="D1773" s="8"/>
      <c r="E1773" s="1"/>
      <c r="F1773" s="9"/>
      <c r="G1773" s="9"/>
    </row>
    <row r="1774">
      <c r="A1774" s="50" t="s">
        <v>1644</v>
      </c>
      <c r="B1774" s="28" t="s">
        <v>1743</v>
      </c>
      <c r="C1774" s="1"/>
      <c r="D1774" s="8" t="s">
        <v>10</v>
      </c>
      <c r="E1774" s="1"/>
      <c r="F1774" s="9"/>
      <c r="G1774" s="9"/>
    </row>
    <row r="1775">
      <c r="A1775" s="50" t="s">
        <v>1644</v>
      </c>
      <c r="B1775" s="28" t="s">
        <v>1744</v>
      </c>
      <c r="C1775" s="8" t="s">
        <v>10</v>
      </c>
      <c r="D1775" s="1"/>
      <c r="E1775" s="1"/>
      <c r="F1775" s="9"/>
      <c r="G1775" s="9"/>
    </row>
    <row r="1776">
      <c r="A1776" s="50" t="s">
        <v>1644</v>
      </c>
      <c r="B1776" s="28" t="s">
        <v>1745</v>
      </c>
      <c r="C1776" s="1"/>
      <c r="D1776" s="8" t="s">
        <v>10</v>
      </c>
      <c r="E1776" s="1"/>
      <c r="F1776" s="9"/>
      <c r="G1776" s="9"/>
    </row>
    <row r="1777">
      <c r="A1777" s="50" t="s">
        <v>1644</v>
      </c>
      <c r="B1777" s="28" t="s">
        <v>1746</v>
      </c>
      <c r="C1777" s="1"/>
      <c r="D1777" s="8" t="s">
        <v>10</v>
      </c>
      <c r="E1777" s="1"/>
      <c r="F1777" s="9"/>
      <c r="G1777" s="9"/>
    </row>
    <row r="1778">
      <c r="A1778" s="50" t="s">
        <v>1644</v>
      </c>
      <c r="B1778" s="28" t="s">
        <v>1747</v>
      </c>
      <c r="C1778" s="1"/>
      <c r="D1778" s="8" t="s">
        <v>10</v>
      </c>
      <c r="E1778" s="1"/>
      <c r="F1778" s="9"/>
      <c r="G1778" s="9"/>
    </row>
    <row r="1779">
      <c r="A1779" s="50" t="s">
        <v>1644</v>
      </c>
      <c r="B1779" s="28" t="s">
        <v>1748</v>
      </c>
      <c r="C1779" s="8" t="s">
        <v>10</v>
      </c>
      <c r="D1779" s="1"/>
      <c r="E1779" s="1"/>
      <c r="F1779" s="9"/>
      <c r="G1779" s="9"/>
    </row>
    <row r="1780">
      <c r="A1780" s="50" t="s">
        <v>1644</v>
      </c>
      <c r="B1780" s="28" t="s">
        <v>1749</v>
      </c>
      <c r="C1780" s="8" t="s">
        <v>10</v>
      </c>
      <c r="D1780" s="1"/>
      <c r="E1780" s="1"/>
      <c r="F1780" s="9"/>
      <c r="G1780" s="9"/>
    </row>
    <row r="1781">
      <c r="A1781" s="50" t="s">
        <v>1644</v>
      </c>
      <c r="B1781" s="28" t="s">
        <v>1750</v>
      </c>
      <c r="C1781" s="1"/>
      <c r="D1781" s="8" t="s">
        <v>10</v>
      </c>
      <c r="E1781" s="1"/>
      <c r="F1781" s="9"/>
      <c r="G1781" s="9"/>
    </row>
    <row r="1782">
      <c r="A1782" s="50" t="s">
        <v>1644</v>
      </c>
      <c r="B1782" s="45" t="s">
        <v>1751</v>
      </c>
      <c r="C1782" s="1"/>
      <c r="D1782" s="1"/>
      <c r="E1782" s="1"/>
      <c r="F1782" s="5" t="s">
        <v>10</v>
      </c>
      <c r="G1782" s="9"/>
    </row>
    <row r="1783">
      <c r="A1783" s="50" t="s">
        <v>1644</v>
      </c>
      <c r="B1783" s="28" t="s">
        <v>1752</v>
      </c>
      <c r="C1783" s="8" t="s">
        <v>10</v>
      </c>
      <c r="D1783" s="1"/>
      <c r="E1783" s="1"/>
      <c r="F1783" s="9"/>
      <c r="G1783" s="9"/>
    </row>
    <row r="1784">
      <c r="A1784" s="50" t="s">
        <v>1644</v>
      </c>
      <c r="B1784" s="28" t="s">
        <v>1753</v>
      </c>
      <c r="C1784" s="1"/>
      <c r="D1784" s="8" t="s">
        <v>10</v>
      </c>
      <c r="E1784" s="1"/>
      <c r="F1784" s="9"/>
      <c r="G1784" s="9"/>
    </row>
    <row r="1785">
      <c r="A1785" s="50" t="s">
        <v>1644</v>
      </c>
      <c r="B1785" s="28" t="s">
        <v>1754</v>
      </c>
      <c r="C1785" s="1"/>
      <c r="D1785" s="8" t="s">
        <v>10</v>
      </c>
      <c r="E1785" s="1"/>
      <c r="F1785" s="9"/>
      <c r="G1785" s="9"/>
    </row>
    <row r="1786">
      <c r="A1786" s="50" t="s">
        <v>1644</v>
      </c>
      <c r="B1786" s="28" t="s">
        <v>1755</v>
      </c>
      <c r="C1786" s="1"/>
      <c r="D1786" s="8" t="s">
        <v>10</v>
      </c>
      <c r="E1786" s="1"/>
      <c r="F1786" s="9"/>
      <c r="G1786" s="9"/>
    </row>
    <row r="1787">
      <c r="A1787" s="50" t="s">
        <v>1644</v>
      </c>
      <c r="B1787" s="28" t="s">
        <v>1756</v>
      </c>
      <c r="C1787" s="1"/>
      <c r="D1787" s="8" t="s">
        <v>10</v>
      </c>
      <c r="E1787" s="1"/>
      <c r="F1787" s="9"/>
      <c r="G1787" s="9"/>
    </row>
    <row r="1788">
      <c r="A1788" s="50" t="s">
        <v>1644</v>
      </c>
      <c r="B1788" s="28" t="s">
        <v>1757</v>
      </c>
      <c r="C1788" s="1"/>
      <c r="D1788" s="8" t="s">
        <v>10</v>
      </c>
      <c r="E1788" s="1"/>
      <c r="F1788" s="9"/>
      <c r="G1788" s="9"/>
    </row>
    <row r="1789">
      <c r="A1789" s="50" t="s">
        <v>1644</v>
      </c>
      <c r="B1789" s="28" t="s">
        <v>1758</v>
      </c>
      <c r="C1789" s="1"/>
      <c r="D1789" s="8" t="s">
        <v>10</v>
      </c>
      <c r="E1789" s="1"/>
      <c r="F1789" s="9"/>
      <c r="G1789" s="9"/>
    </row>
    <row r="1790">
      <c r="A1790" s="50" t="s">
        <v>1644</v>
      </c>
      <c r="B1790" s="28" t="s">
        <v>1759</v>
      </c>
      <c r="C1790" s="1"/>
      <c r="D1790" s="8" t="s">
        <v>10</v>
      </c>
      <c r="E1790" s="1"/>
      <c r="F1790" s="9"/>
      <c r="G1790" s="9"/>
    </row>
    <row r="1791">
      <c r="A1791" s="50" t="s">
        <v>1644</v>
      </c>
      <c r="B1791" s="28" t="s">
        <v>1760</v>
      </c>
      <c r="C1791" s="1"/>
      <c r="D1791" s="8" t="s">
        <v>10</v>
      </c>
      <c r="E1791" s="1"/>
      <c r="F1791" s="9"/>
      <c r="G1791" s="9"/>
    </row>
    <row r="1792">
      <c r="A1792" s="50" t="s">
        <v>1644</v>
      </c>
      <c r="B1792" s="28" t="s">
        <v>1761</v>
      </c>
      <c r="C1792" s="8" t="s">
        <v>10</v>
      </c>
      <c r="D1792" s="8"/>
      <c r="E1792" s="1"/>
      <c r="F1792" s="9"/>
      <c r="G1792" s="9"/>
    </row>
    <row r="1793">
      <c r="A1793" s="50" t="s">
        <v>1644</v>
      </c>
      <c r="B1793" s="28" t="s">
        <v>1762</v>
      </c>
      <c r="C1793" s="8" t="s">
        <v>10</v>
      </c>
      <c r="D1793" s="1"/>
      <c r="E1793" s="1"/>
      <c r="F1793" s="9"/>
      <c r="G1793" s="9"/>
    </row>
    <row r="1794">
      <c r="A1794" s="50" t="s">
        <v>1644</v>
      </c>
      <c r="B1794" s="28" t="s">
        <v>1763</v>
      </c>
      <c r="C1794" s="1"/>
      <c r="D1794" s="8" t="s">
        <v>10</v>
      </c>
      <c r="E1794" s="1"/>
      <c r="F1794" s="9"/>
      <c r="G1794" s="9"/>
    </row>
    <row r="1795">
      <c r="A1795" s="50" t="s">
        <v>1644</v>
      </c>
      <c r="B1795" s="28" t="s">
        <v>1764</v>
      </c>
      <c r="C1795" s="1"/>
      <c r="D1795" s="8" t="s">
        <v>10</v>
      </c>
      <c r="E1795" s="1"/>
      <c r="F1795" s="9"/>
      <c r="G1795" s="9"/>
    </row>
    <row r="1796">
      <c r="A1796" s="50" t="s">
        <v>1644</v>
      </c>
      <c r="B1796" s="28" t="s">
        <v>1765</v>
      </c>
      <c r="C1796" s="1"/>
      <c r="D1796" s="8"/>
      <c r="E1796" s="1"/>
      <c r="F1796" s="5" t="s">
        <v>10</v>
      </c>
      <c r="G1796" s="9"/>
    </row>
    <row r="1797">
      <c r="A1797" s="50" t="s">
        <v>1644</v>
      </c>
      <c r="B1797" s="28" t="s">
        <v>1766</v>
      </c>
      <c r="C1797" s="1"/>
      <c r="D1797" s="8" t="s">
        <v>10</v>
      </c>
      <c r="E1797" s="1"/>
      <c r="F1797" s="9"/>
      <c r="G1797" s="9"/>
    </row>
    <row r="1798">
      <c r="A1798" s="50" t="s">
        <v>1644</v>
      </c>
      <c r="B1798" s="28" t="s">
        <v>1767</v>
      </c>
      <c r="C1798" s="1"/>
      <c r="D1798" s="8" t="s">
        <v>10</v>
      </c>
      <c r="E1798" s="1"/>
      <c r="F1798" s="9"/>
      <c r="G1798" s="9"/>
    </row>
    <row r="1799">
      <c r="A1799" s="50" t="s">
        <v>1644</v>
      </c>
      <c r="B1799" s="28" t="s">
        <v>1768</v>
      </c>
      <c r="C1799" s="1"/>
      <c r="D1799" s="8" t="s">
        <v>10</v>
      </c>
      <c r="E1799" s="1"/>
      <c r="F1799" s="9"/>
      <c r="G1799" s="9"/>
    </row>
    <row r="1800">
      <c r="A1800" s="50" t="s">
        <v>1644</v>
      </c>
      <c r="B1800" s="28" t="s">
        <v>1769</v>
      </c>
      <c r="C1800" s="1"/>
      <c r="D1800" s="8" t="s">
        <v>10</v>
      </c>
      <c r="E1800" s="1"/>
      <c r="F1800" s="9"/>
      <c r="G1800" s="9"/>
    </row>
    <row r="1801">
      <c r="A1801" s="50" t="s">
        <v>1644</v>
      </c>
      <c r="B1801" s="28" t="s">
        <v>1770</v>
      </c>
      <c r="C1801" s="1"/>
      <c r="D1801" s="8" t="s">
        <v>10</v>
      </c>
      <c r="E1801" s="1"/>
      <c r="F1801" s="9"/>
      <c r="G1801" s="9"/>
    </row>
    <row r="1802">
      <c r="A1802" s="50" t="s">
        <v>1644</v>
      </c>
      <c r="B1802" s="28" t="s">
        <v>1771</v>
      </c>
      <c r="C1802" s="1"/>
      <c r="D1802" s="8" t="s">
        <v>10</v>
      </c>
      <c r="E1802" s="1"/>
      <c r="F1802" s="9"/>
      <c r="G1802" s="9"/>
    </row>
    <row r="1803">
      <c r="A1803" s="50" t="s">
        <v>1644</v>
      </c>
      <c r="B1803" s="28" t="s">
        <v>1772</v>
      </c>
      <c r="C1803" s="1"/>
      <c r="D1803" s="8" t="s">
        <v>10</v>
      </c>
      <c r="E1803" s="1"/>
      <c r="F1803" s="9"/>
      <c r="G1803" s="9"/>
    </row>
    <row r="1804">
      <c r="A1804" s="50" t="s">
        <v>1644</v>
      </c>
      <c r="B1804" s="28" t="s">
        <v>1773</v>
      </c>
      <c r="C1804" s="1"/>
      <c r="D1804" s="8" t="s">
        <v>10</v>
      </c>
      <c r="E1804" s="1"/>
      <c r="F1804" s="9"/>
      <c r="G1804" s="9"/>
    </row>
    <row r="1805">
      <c r="A1805" s="50" t="s">
        <v>1644</v>
      </c>
      <c r="B1805" s="28" t="s">
        <v>1774</v>
      </c>
      <c r="C1805" s="1"/>
      <c r="D1805" s="8" t="s">
        <v>10</v>
      </c>
      <c r="E1805" s="1"/>
      <c r="F1805" s="9"/>
      <c r="G1805" s="9"/>
    </row>
    <row r="1806">
      <c r="A1806" s="50" t="s">
        <v>1644</v>
      </c>
      <c r="B1806" s="28" t="s">
        <v>1775</v>
      </c>
      <c r="C1806" s="1"/>
      <c r="D1806" s="1"/>
      <c r="E1806" s="8" t="s">
        <v>10</v>
      </c>
      <c r="F1806" s="9"/>
      <c r="G1806" s="9"/>
    </row>
    <row r="1807">
      <c r="A1807" s="50" t="s">
        <v>1644</v>
      </c>
      <c r="B1807" s="28" t="s">
        <v>1776</v>
      </c>
      <c r="C1807" s="1"/>
      <c r="D1807" s="8" t="s">
        <v>10</v>
      </c>
      <c r="E1807" s="1"/>
      <c r="F1807" s="9"/>
      <c r="G1807" s="9"/>
    </row>
    <row r="1808">
      <c r="A1808" s="50" t="s">
        <v>1644</v>
      </c>
      <c r="B1808" s="28" t="s">
        <v>1777</v>
      </c>
      <c r="C1808" s="1"/>
      <c r="D1808" s="8" t="s">
        <v>10</v>
      </c>
      <c r="E1808" s="1"/>
      <c r="F1808" s="9"/>
      <c r="G1808" s="9"/>
    </row>
    <row r="1809">
      <c r="A1809" s="50" t="s">
        <v>1644</v>
      </c>
      <c r="B1809" s="28" t="s">
        <v>1778</v>
      </c>
      <c r="C1809" s="1"/>
      <c r="D1809" s="8" t="s">
        <v>10</v>
      </c>
      <c r="E1809" s="1"/>
      <c r="F1809" s="9"/>
      <c r="G1809" s="9"/>
    </row>
    <row r="1810">
      <c r="A1810" s="50" t="s">
        <v>1644</v>
      </c>
      <c r="B1810" s="28" t="s">
        <v>1779</v>
      </c>
      <c r="C1810" s="1"/>
      <c r="D1810" s="8" t="s">
        <v>10</v>
      </c>
      <c r="E1810" s="1"/>
      <c r="F1810" s="9"/>
      <c r="G1810" s="9"/>
    </row>
    <row r="1811">
      <c r="A1811" s="50" t="s">
        <v>1644</v>
      </c>
      <c r="B1811" s="28" t="s">
        <v>1780</v>
      </c>
      <c r="C1811" s="1"/>
      <c r="D1811" s="8"/>
      <c r="E1811" s="1"/>
      <c r="F1811" s="5" t="s">
        <v>10</v>
      </c>
      <c r="G1811" s="9"/>
    </row>
    <row r="1812">
      <c r="A1812" s="50" t="s">
        <v>1644</v>
      </c>
      <c r="B1812" s="28" t="s">
        <v>1781</v>
      </c>
      <c r="C1812" s="1"/>
      <c r="D1812" s="8" t="s">
        <v>10</v>
      </c>
      <c r="E1812" s="1"/>
      <c r="F1812" s="9"/>
      <c r="G1812" s="9"/>
    </row>
    <row r="1813">
      <c r="A1813" s="50" t="s">
        <v>1644</v>
      </c>
      <c r="B1813" s="28" t="s">
        <v>1782</v>
      </c>
      <c r="C1813" s="1"/>
      <c r="D1813" s="8" t="s">
        <v>10</v>
      </c>
      <c r="E1813" s="1"/>
      <c r="F1813" s="9"/>
      <c r="G1813" s="9"/>
    </row>
    <row r="1814">
      <c r="A1814" s="50" t="s">
        <v>1644</v>
      </c>
      <c r="B1814" s="28" t="s">
        <v>1783</v>
      </c>
      <c r="C1814" s="1"/>
      <c r="D1814" s="8" t="s">
        <v>10</v>
      </c>
      <c r="E1814" s="1"/>
      <c r="F1814" s="9"/>
      <c r="G1814" s="9"/>
    </row>
    <row r="1815">
      <c r="A1815" s="50" t="s">
        <v>1644</v>
      </c>
      <c r="B1815" s="28" t="s">
        <v>1784</v>
      </c>
      <c r="C1815" s="8" t="s">
        <v>10</v>
      </c>
      <c r="D1815" s="1"/>
      <c r="E1815" s="1"/>
      <c r="F1815" s="9"/>
      <c r="G1815" s="9"/>
    </row>
    <row r="1816">
      <c r="A1816" s="50" t="s">
        <v>1644</v>
      </c>
      <c r="B1816" s="28" t="s">
        <v>1785</v>
      </c>
      <c r="C1816" s="1"/>
      <c r="D1816" s="8" t="s">
        <v>10</v>
      </c>
      <c r="E1816" s="1"/>
      <c r="F1816" s="9"/>
      <c r="G1816" s="9"/>
    </row>
    <row r="1817">
      <c r="A1817" s="50" t="s">
        <v>1644</v>
      </c>
      <c r="B1817" s="28" t="s">
        <v>1786</v>
      </c>
      <c r="C1817" s="1"/>
      <c r="D1817" s="8" t="s">
        <v>10</v>
      </c>
      <c r="E1817" s="1"/>
      <c r="F1817" s="9"/>
      <c r="G1817" s="9"/>
    </row>
    <row r="1818">
      <c r="A1818" s="50" t="s">
        <v>1644</v>
      </c>
      <c r="B1818" s="28" t="s">
        <v>1787</v>
      </c>
      <c r="C1818" s="1"/>
      <c r="D1818" s="8" t="s">
        <v>10</v>
      </c>
      <c r="E1818" s="1"/>
      <c r="F1818" s="9"/>
      <c r="G1818" s="9"/>
    </row>
    <row r="1819">
      <c r="A1819" s="50" t="s">
        <v>1644</v>
      </c>
      <c r="B1819" s="28" t="s">
        <v>1788</v>
      </c>
      <c r="C1819" s="1"/>
      <c r="D1819" s="8" t="s">
        <v>10</v>
      </c>
      <c r="E1819" s="1"/>
      <c r="F1819" s="9"/>
      <c r="G1819" s="9"/>
    </row>
    <row r="1820">
      <c r="A1820" s="50" t="s">
        <v>1644</v>
      </c>
      <c r="B1820" s="28" t="s">
        <v>1789</v>
      </c>
      <c r="C1820" s="1"/>
      <c r="D1820" s="8" t="s">
        <v>10</v>
      </c>
      <c r="E1820" s="1"/>
      <c r="F1820" s="9"/>
      <c r="G1820" s="9"/>
    </row>
    <row r="1821">
      <c r="A1821" s="50" t="s">
        <v>1644</v>
      </c>
      <c r="B1821" s="28" t="s">
        <v>1790</v>
      </c>
      <c r="C1821" s="1"/>
      <c r="D1821" s="8" t="s">
        <v>10</v>
      </c>
      <c r="E1821" s="1"/>
      <c r="F1821" s="9"/>
      <c r="G1821" s="9"/>
    </row>
    <row r="1822">
      <c r="A1822" s="50" t="s">
        <v>1644</v>
      </c>
      <c r="B1822" s="28" t="s">
        <v>1791</v>
      </c>
      <c r="C1822" s="1"/>
      <c r="D1822" s="8" t="s">
        <v>10</v>
      </c>
      <c r="E1822" s="1"/>
      <c r="F1822" s="9"/>
      <c r="G1822" s="9"/>
    </row>
    <row r="1823">
      <c r="A1823" s="50" t="s">
        <v>1644</v>
      </c>
      <c r="B1823" s="40" t="s">
        <v>1792</v>
      </c>
      <c r="C1823" s="19"/>
      <c r="D1823" s="23"/>
      <c r="E1823" s="19"/>
      <c r="F1823" s="20" t="s">
        <v>10</v>
      </c>
      <c r="G1823" s="21"/>
      <c r="H1823" s="21"/>
      <c r="I1823" s="21"/>
      <c r="J1823" s="21"/>
      <c r="K1823" s="21"/>
      <c r="L1823" s="21"/>
      <c r="M1823" s="21"/>
      <c r="N1823" s="21"/>
      <c r="O1823" s="21"/>
      <c r="P1823" s="21"/>
      <c r="Q1823" s="21"/>
      <c r="R1823" s="21"/>
      <c r="S1823" s="21"/>
      <c r="T1823" s="21"/>
      <c r="U1823" s="21"/>
      <c r="V1823" s="21"/>
      <c r="W1823" s="21"/>
    </row>
    <row r="1824">
      <c r="A1824" s="50" t="s">
        <v>1644</v>
      </c>
      <c r="B1824" s="28" t="s">
        <v>1793</v>
      </c>
      <c r="C1824" s="1"/>
      <c r="D1824" s="8" t="s">
        <v>10</v>
      </c>
      <c r="E1824" s="1"/>
      <c r="F1824" s="9"/>
      <c r="G1824" s="9"/>
    </row>
    <row r="1825">
      <c r="A1825" s="50" t="s">
        <v>1644</v>
      </c>
      <c r="B1825" s="28" t="s">
        <v>1794</v>
      </c>
      <c r="C1825" s="1"/>
      <c r="D1825" s="8" t="s">
        <v>10</v>
      </c>
      <c r="E1825" s="1"/>
      <c r="F1825" s="9"/>
      <c r="G1825" s="9"/>
    </row>
    <row r="1826">
      <c r="A1826" s="50" t="s">
        <v>1644</v>
      </c>
      <c r="B1826" s="28" t="s">
        <v>1795</v>
      </c>
      <c r="C1826" s="1"/>
      <c r="D1826" s="8" t="s">
        <v>10</v>
      </c>
      <c r="E1826" s="1"/>
      <c r="F1826" s="9"/>
      <c r="G1826" s="9"/>
    </row>
    <row r="1827">
      <c r="A1827" s="50" t="s">
        <v>1644</v>
      </c>
      <c r="B1827" s="28" t="s">
        <v>1796</v>
      </c>
      <c r="C1827" s="1"/>
      <c r="D1827" s="8" t="s">
        <v>10</v>
      </c>
      <c r="E1827" s="1"/>
      <c r="F1827" s="9"/>
      <c r="G1827" s="9"/>
    </row>
    <row r="1828">
      <c r="A1828" s="50" t="s">
        <v>1644</v>
      </c>
      <c r="B1828" s="28" t="s">
        <v>1797</v>
      </c>
      <c r="C1828" s="1"/>
      <c r="D1828" s="8" t="s">
        <v>10</v>
      </c>
      <c r="E1828" s="1"/>
      <c r="F1828" s="9"/>
      <c r="G1828" s="9"/>
    </row>
    <row r="1829">
      <c r="A1829" s="50" t="s">
        <v>1644</v>
      </c>
      <c r="B1829" s="28" t="s">
        <v>1798</v>
      </c>
      <c r="C1829" s="1"/>
      <c r="D1829" s="8" t="s">
        <v>10</v>
      </c>
      <c r="E1829" s="1"/>
      <c r="F1829" s="9"/>
      <c r="G1829" s="9"/>
    </row>
    <row r="1830">
      <c r="A1830" s="50" t="s">
        <v>1644</v>
      </c>
      <c r="B1830" s="28" t="s">
        <v>1799</v>
      </c>
      <c r="C1830" s="1"/>
      <c r="D1830" s="8" t="s">
        <v>10</v>
      </c>
      <c r="E1830" s="1"/>
      <c r="F1830" s="9"/>
      <c r="G1830" s="9"/>
    </row>
    <row r="1831">
      <c r="A1831" s="50" t="s">
        <v>1644</v>
      </c>
      <c r="B1831" s="28" t="s">
        <v>1800</v>
      </c>
      <c r="C1831" s="1"/>
      <c r="D1831" s="8" t="s">
        <v>10</v>
      </c>
      <c r="E1831" s="1"/>
      <c r="F1831" s="9"/>
      <c r="G1831" s="9"/>
    </row>
    <row r="1832">
      <c r="A1832" s="50" t="s">
        <v>1644</v>
      </c>
      <c r="B1832" s="28" t="s">
        <v>1801</v>
      </c>
      <c r="C1832" s="8" t="s">
        <v>10</v>
      </c>
      <c r="D1832" s="8"/>
      <c r="E1832" s="1"/>
      <c r="F1832" s="9"/>
      <c r="G1832" s="9"/>
    </row>
    <row r="1833">
      <c r="A1833" s="50" t="s">
        <v>1644</v>
      </c>
      <c r="B1833" s="28" t="s">
        <v>1802</v>
      </c>
      <c r="C1833" s="1"/>
      <c r="D1833" s="8" t="s">
        <v>10</v>
      </c>
      <c r="E1833" s="1"/>
      <c r="F1833" s="9"/>
      <c r="G1833" s="9"/>
    </row>
    <row r="1834">
      <c r="A1834" s="50" t="s">
        <v>1644</v>
      </c>
      <c r="B1834" s="28" t="s">
        <v>1803</v>
      </c>
      <c r="C1834" s="1"/>
      <c r="D1834" s="8" t="s">
        <v>10</v>
      </c>
      <c r="E1834" s="1"/>
      <c r="F1834" s="9"/>
      <c r="G1834" s="9"/>
    </row>
    <row r="1835">
      <c r="A1835" s="50" t="s">
        <v>1644</v>
      </c>
      <c r="B1835" s="28" t="s">
        <v>1804</v>
      </c>
      <c r="C1835" s="1"/>
      <c r="D1835" s="8" t="s">
        <v>10</v>
      </c>
      <c r="E1835" s="1"/>
      <c r="F1835" s="9"/>
      <c r="G1835" s="9"/>
    </row>
    <row r="1836">
      <c r="A1836" s="50" t="s">
        <v>1644</v>
      </c>
      <c r="B1836" s="28" t="s">
        <v>1805</v>
      </c>
      <c r="C1836" s="1"/>
      <c r="D1836" s="8" t="s">
        <v>10</v>
      </c>
      <c r="E1836" s="1"/>
      <c r="F1836" s="9"/>
      <c r="G1836" s="9"/>
    </row>
    <row r="1837">
      <c r="A1837" s="50" t="s">
        <v>1644</v>
      </c>
      <c r="B1837" s="28" t="s">
        <v>1806</v>
      </c>
      <c r="C1837" s="1"/>
      <c r="D1837" s="8" t="s">
        <v>10</v>
      </c>
      <c r="E1837" s="1"/>
      <c r="F1837" s="9"/>
      <c r="G1837" s="9"/>
    </row>
    <row r="1838">
      <c r="A1838" s="50" t="s">
        <v>1644</v>
      </c>
      <c r="B1838" s="28" t="s">
        <v>1807</v>
      </c>
      <c r="C1838" s="8" t="s">
        <v>10</v>
      </c>
      <c r="D1838" s="1"/>
      <c r="E1838" s="1"/>
      <c r="F1838" s="9"/>
      <c r="G1838" s="9"/>
    </row>
    <row r="1839">
      <c r="A1839" s="50" t="s">
        <v>1644</v>
      </c>
      <c r="B1839" s="28" t="s">
        <v>1808</v>
      </c>
      <c r="C1839" s="8" t="s">
        <v>10</v>
      </c>
      <c r="D1839" s="1"/>
      <c r="E1839" s="1"/>
      <c r="F1839" s="9"/>
      <c r="G1839" s="9"/>
    </row>
    <row r="1840">
      <c r="A1840" s="50" t="s">
        <v>1644</v>
      </c>
      <c r="B1840" s="28" t="s">
        <v>1809</v>
      </c>
      <c r="C1840" s="8" t="s">
        <v>10</v>
      </c>
      <c r="D1840" s="1"/>
      <c r="E1840" s="1"/>
      <c r="F1840" s="9"/>
      <c r="G1840" s="9"/>
    </row>
    <row r="1841">
      <c r="A1841" s="50" t="s">
        <v>1644</v>
      </c>
      <c r="B1841" s="28" t="s">
        <v>1810</v>
      </c>
      <c r="C1841" s="1"/>
      <c r="D1841" s="1"/>
      <c r="E1841" s="1"/>
      <c r="F1841" s="5" t="s">
        <v>10</v>
      </c>
      <c r="G1841" s="9"/>
    </row>
    <row r="1842">
      <c r="A1842" s="50" t="s">
        <v>1644</v>
      </c>
      <c r="B1842" s="28" t="s">
        <v>1811</v>
      </c>
      <c r="C1842" s="1"/>
      <c r="D1842" s="8" t="s">
        <v>10</v>
      </c>
      <c r="E1842" s="1"/>
      <c r="F1842" s="9"/>
      <c r="G1842" s="9"/>
    </row>
    <row r="1843">
      <c r="A1843" s="50" t="s">
        <v>1644</v>
      </c>
      <c r="B1843" s="28" t="s">
        <v>1812</v>
      </c>
      <c r="C1843" s="1"/>
      <c r="D1843" s="8" t="s">
        <v>10</v>
      </c>
      <c r="E1843" s="1"/>
      <c r="F1843" s="9"/>
      <c r="G1843" s="9"/>
    </row>
    <row r="1844">
      <c r="A1844" s="50" t="s">
        <v>1644</v>
      </c>
      <c r="B1844" s="28" t="s">
        <v>1813</v>
      </c>
      <c r="C1844" s="1"/>
      <c r="D1844" s="1"/>
      <c r="E1844" s="1"/>
      <c r="F1844" s="5" t="s">
        <v>10</v>
      </c>
      <c r="G1844" s="9"/>
    </row>
    <row r="1845">
      <c r="A1845" s="50" t="s">
        <v>1644</v>
      </c>
      <c r="B1845" s="28" t="s">
        <v>1814</v>
      </c>
      <c r="C1845" s="1"/>
      <c r="D1845" s="8" t="s">
        <v>10</v>
      </c>
      <c r="E1845" s="1"/>
      <c r="F1845" s="9"/>
      <c r="G1845" s="9"/>
    </row>
    <row r="1846">
      <c r="A1846" s="50" t="s">
        <v>1644</v>
      </c>
      <c r="B1846" s="28" t="s">
        <v>1815</v>
      </c>
      <c r="C1846" s="1"/>
      <c r="D1846" s="8" t="s">
        <v>10</v>
      </c>
      <c r="E1846" s="1"/>
      <c r="F1846" s="9"/>
      <c r="G1846" s="9"/>
    </row>
    <row r="1847">
      <c r="A1847" s="50" t="s">
        <v>1644</v>
      </c>
      <c r="B1847" s="28" t="s">
        <v>1816</v>
      </c>
      <c r="C1847" s="1"/>
      <c r="D1847" s="8"/>
      <c r="E1847" s="1"/>
      <c r="F1847" s="5" t="s">
        <v>10</v>
      </c>
      <c r="G1847" s="9"/>
    </row>
    <row r="1848">
      <c r="A1848" s="50" t="s">
        <v>1644</v>
      </c>
      <c r="B1848" s="28" t="s">
        <v>1817</v>
      </c>
      <c r="C1848" s="8" t="s">
        <v>10</v>
      </c>
      <c r="D1848" s="1"/>
      <c r="E1848" s="1"/>
      <c r="F1848" s="9"/>
      <c r="G1848" s="9"/>
    </row>
    <row r="1849">
      <c r="A1849" s="50" t="s">
        <v>1644</v>
      </c>
      <c r="B1849" s="28" t="s">
        <v>1818</v>
      </c>
      <c r="C1849" s="1"/>
      <c r="D1849" s="8" t="s">
        <v>10</v>
      </c>
      <c r="E1849" s="1"/>
      <c r="F1849" s="9"/>
      <c r="G1849" s="9"/>
    </row>
    <row r="1850">
      <c r="A1850" s="50" t="s">
        <v>1644</v>
      </c>
      <c r="B1850" s="28" t="s">
        <v>1819</v>
      </c>
      <c r="C1850" s="1"/>
      <c r="D1850" s="8" t="s">
        <v>10</v>
      </c>
      <c r="E1850" s="1"/>
      <c r="F1850" s="9"/>
      <c r="G1850" s="9"/>
    </row>
    <row r="1851">
      <c r="A1851" s="50" t="s">
        <v>1644</v>
      </c>
      <c r="B1851" s="28" t="s">
        <v>1820</v>
      </c>
      <c r="C1851" s="8" t="s">
        <v>10</v>
      </c>
      <c r="D1851" s="1"/>
      <c r="E1851" s="1"/>
      <c r="F1851" s="9"/>
      <c r="G1851" s="9"/>
    </row>
    <row r="1852">
      <c r="A1852" s="50" t="s">
        <v>1644</v>
      </c>
      <c r="B1852" s="28" t="s">
        <v>1821</v>
      </c>
      <c r="C1852" s="1"/>
      <c r="D1852" s="8" t="s">
        <v>10</v>
      </c>
      <c r="E1852" s="1"/>
      <c r="F1852" s="9"/>
      <c r="G1852" s="9"/>
    </row>
    <row r="1853">
      <c r="A1853" s="50" t="s">
        <v>1644</v>
      </c>
      <c r="B1853" s="28" t="s">
        <v>1822</v>
      </c>
      <c r="C1853" s="1"/>
      <c r="D1853" s="8" t="s">
        <v>10</v>
      </c>
      <c r="E1853" s="1"/>
      <c r="F1853" s="9"/>
      <c r="G1853" s="9"/>
    </row>
    <row r="1854">
      <c r="A1854" s="50" t="s">
        <v>1644</v>
      </c>
      <c r="B1854" s="28" t="s">
        <v>1823</v>
      </c>
      <c r="C1854" s="1"/>
      <c r="D1854" s="8" t="s">
        <v>10</v>
      </c>
      <c r="E1854" s="1"/>
      <c r="F1854" s="9"/>
      <c r="G1854" s="9"/>
    </row>
    <row r="1855">
      <c r="A1855" s="50" t="s">
        <v>1644</v>
      </c>
      <c r="B1855" s="28" t="s">
        <v>1824</v>
      </c>
      <c r="C1855" s="1"/>
      <c r="D1855" s="8" t="s">
        <v>10</v>
      </c>
      <c r="E1855" s="1"/>
      <c r="F1855" s="9"/>
      <c r="G1855" s="9"/>
    </row>
    <row r="1856">
      <c r="A1856" s="50" t="s">
        <v>1644</v>
      </c>
      <c r="B1856" s="28" t="s">
        <v>1825</v>
      </c>
      <c r="C1856" s="8" t="s">
        <v>10</v>
      </c>
      <c r="D1856" s="1"/>
      <c r="E1856" s="1"/>
      <c r="F1856" s="9"/>
      <c r="G1856" s="9"/>
    </row>
    <row r="1857">
      <c r="A1857" s="50" t="s">
        <v>1644</v>
      </c>
      <c r="B1857" s="28" t="s">
        <v>1826</v>
      </c>
      <c r="C1857" s="1"/>
      <c r="D1857" s="8" t="s">
        <v>10</v>
      </c>
      <c r="E1857" s="1"/>
      <c r="F1857" s="9"/>
      <c r="G1857" s="9"/>
    </row>
    <row r="1858">
      <c r="A1858" s="50" t="s">
        <v>1644</v>
      </c>
      <c r="B1858" s="28" t="s">
        <v>1827</v>
      </c>
      <c r="C1858" s="8" t="s">
        <v>10</v>
      </c>
      <c r="D1858" s="1"/>
      <c r="E1858" s="1"/>
      <c r="F1858" s="9"/>
      <c r="G1858" s="9"/>
    </row>
    <row r="1859">
      <c r="A1859" s="50" t="s">
        <v>1644</v>
      </c>
      <c r="B1859" s="28" t="s">
        <v>1828</v>
      </c>
      <c r="C1859" s="8" t="s">
        <v>10</v>
      </c>
      <c r="D1859" s="1"/>
      <c r="E1859" s="1"/>
      <c r="F1859" s="9"/>
      <c r="G1859" s="9"/>
    </row>
    <row r="1860">
      <c r="A1860" s="50" t="s">
        <v>1644</v>
      </c>
      <c r="B1860" s="28" t="s">
        <v>1829</v>
      </c>
      <c r="C1860" s="8" t="s">
        <v>10</v>
      </c>
      <c r="D1860" s="1"/>
      <c r="E1860" s="1"/>
      <c r="F1860" s="9"/>
      <c r="G1860" s="9"/>
    </row>
    <row r="1861">
      <c r="A1861" s="50" t="s">
        <v>1644</v>
      </c>
      <c r="B1861" s="28" t="s">
        <v>1830</v>
      </c>
      <c r="C1861" s="1"/>
      <c r="D1861" s="8" t="s">
        <v>10</v>
      </c>
      <c r="E1861" s="1"/>
      <c r="F1861" s="9"/>
      <c r="G1861" s="9"/>
    </row>
    <row r="1862">
      <c r="A1862" s="50" t="s">
        <v>1644</v>
      </c>
      <c r="B1862" s="28" t="s">
        <v>1831</v>
      </c>
      <c r="C1862" s="1"/>
      <c r="D1862" s="1"/>
      <c r="E1862" s="1"/>
      <c r="F1862" s="5" t="s">
        <v>10</v>
      </c>
      <c r="G1862" s="9"/>
    </row>
    <row r="1863">
      <c r="A1863" s="50" t="s">
        <v>1644</v>
      </c>
      <c r="B1863" s="28" t="s">
        <v>1832</v>
      </c>
      <c r="C1863" s="8" t="s">
        <v>10</v>
      </c>
      <c r="D1863" s="1"/>
      <c r="E1863" s="1"/>
      <c r="F1863" s="9"/>
      <c r="G1863" s="9"/>
    </row>
    <row r="1864">
      <c r="A1864" s="50" t="s">
        <v>1644</v>
      </c>
      <c r="B1864" s="28" t="s">
        <v>1833</v>
      </c>
      <c r="C1864" s="1"/>
      <c r="D1864" s="1"/>
      <c r="E1864" s="1"/>
      <c r="F1864" s="9"/>
      <c r="G1864" s="9"/>
    </row>
    <row r="1865">
      <c r="A1865" s="50" t="s">
        <v>1644</v>
      </c>
      <c r="B1865" s="28" t="s">
        <v>1834</v>
      </c>
      <c r="C1865" s="1"/>
      <c r="D1865" s="1"/>
      <c r="E1865" s="1"/>
      <c r="F1865" s="9"/>
      <c r="G1865" s="9"/>
    </row>
    <row r="1866">
      <c r="A1866" s="50" t="s">
        <v>1644</v>
      </c>
      <c r="B1866" s="28" t="s">
        <v>1835</v>
      </c>
      <c r="C1866" s="1"/>
      <c r="D1866" s="8" t="s">
        <v>10</v>
      </c>
      <c r="E1866" s="1"/>
      <c r="F1866" s="9"/>
      <c r="G1866" s="9"/>
    </row>
    <row r="1867">
      <c r="A1867" s="50" t="s">
        <v>1644</v>
      </c>
      <c r="B1867" s="28" t="s">
        <v>1836</v>
      </c>
      <c r="C1867" s="1"/>
      <c r="D1867" s="8" t="s">
        <v>10</v>
      </c>
      <c r="E1867" s="1"/>
      <c r="F1867" s="9"/>
      <c r="G1867" s="9"/>
    </row>
    <row r="1868">
      <c r="A1868" s="50" t="s">
        <v>1644</v>
      </c>
      <c r="B1868" s="28" t="s">
        <v>1837</v>
      </c>
      <c r="C1868" s="1"/>
      <c r="D1868" s="8" t="s">
        <v>10</v>
      </c>
      <c r="E1868" s="1"/>
      <c r="F1868" s="9"/>
      <c r="G1868" s="9"/>
    </row>
    <row r="1869">
      <c r="A1869" s="50" t="s">
        <v>1644</v>
      </c>
      <c r="B1869" s="28" t="s">
        <v>1838</v>
      </c>
      <c r="C1869" s="1"/>
      <c r="D1869" s="1"/>
      <c r="E1869" s="1"/>
      <c r="F1869" s="5" t="s">
        <v>10</v>
      </c>
      <c r="G1869" s="9"/>
    </row>
    <row r="1870">
      <c r="A1870" s="50" t="s">
        <v>1644</v>
      </c>
      <c r="B1870" s="28" t="s">
        <v>1839</v>
      </c>
      <c r="C1870" s="1"/>
      <c r="D1870" s="8" t="s">
        <v>10</v>
      </c>
      <c r="E1870" s="1"/>
      <c r="F1870" s="9"/>
      <c r="G1870" s="9"/>
    </row>
    <row r="1871">
      <c r="A1871" s="50" t="s">
        <v>1644</v>
      </c>
      <c r="B1871" s="28" t="s">
        <v>1840</v>
      </c>
      <c r="C1871" s="1"/>
      <c r="D1871" s="1"/>
      <c r="E1871" s="1"/>
      <c r="F1871" s="5" t="s">
        <v>10</v>
      </c>
      <c r="G1871" s="9"/>
    </row>
    <row r="1872">
      <c r="A1872" s="50" t="s">
        <v>1644</v>
      </c>
      <c r="B1872" s="28" t="s">
        <v>1841</v>
      </c>
      <c r="C1872" s="1"/>
      <c r="D1872" s="1"/>
      <c r="E1872" s="1"/>
      <c r="F1872" s="9"/>
      <c r="G1872" s="9"/>
    </row>
    <row r="1873">
      <c r="A1873" s="50" t="s">
        <v>1644</v>
      </c>
      <c r="B1873" s="28" t="s">
        <v>1842</v>
      </c>
      <c r="C1873" s="1"/>
      <c r="D1873" s="8" t="s">
        <v>10</v>
      </c>
      <c r="E1873" s="1"/>
      <c r="F1873" s="9"/>
      <c r="G1873" s="9"/>
    </row>
    <row r="1874">
      <c r="A1874" s="50" t="s">
        <v>1644</v>
      </c>
      <c r="B1874" s="28" t="s">
        <v>1843</v>
      </c>
      <c r="C1874" s="1"/>
      <c r="D1874" s="8" t="s">
        <v>10</v>
      </c>
      <c r="E1874" s="1"/>
      <c r="F1874" s="9"/>
      <c r="G1874" s="9"/>
    </row>
    <row r="1875">
      <c r="A1875" s="50" t="s">
        <v>1644</v>
      </c>
      <c r="B1875" s="28" t="s">
        <v>1844</v>
      </c>
      <c r="C1875" s="1"/>
      <c r="D1875" s="8" t="s">
        <v>10</v>
      </c>
      <c r="E1875" s="1"/>
      <c r="F1875" s="9"/>
      <c r="G1875" s="9"/>
    </row>
    <row r="1876">
      <c r="A1876" s="50" t="s">
        <v>1644</v>
      </c>
      <c r="B1876" s="28" t="s">
        <v>1845</v>
      </c>
      <c r="C1876" s="8" t="s">
        <v>10</v>
      </c>
      <c r="D1876" s="1"/>
      <c r="E1876" s="1"/>
      <c r="F1876" s="9"/>
      <c r="G1876" s="9"/>
    </row>
    <row r="1877">
      <c r="A1877" s="50" t="s">
        <v>1644</v>
      </c>
      <c r="B1877" s="28" t="s">
        <v>1846</v>
      </c>
      <c r="C1877" s="8" t="s">
        <v>10</v>
      </c>
      <c r="D1877" s="8"/>
      <c r="E1877" s="1"/>
      <c r="F1877" s="9"/>
      <c r="G1877" s="9"/>
    </row>
    <row r="1878">
      <c r="A1878" s="50" t="s">
        <v>1644</v>
      </c>
      <c r="B1878" s="28" t="s">
        <v>1847</v>
      </c>
      <c r="C1878" s="8" t="s">
        <v>10</v>
      </c>
      <c r="D1878" s="1"/>
      <c r="E1878" s="1"/>
      <c r="F1878" s="9"/>
      <c r="G1878" s="9"/>
    </row>
    <row r="1879">
      <c r="A1879" s="50" t="s">
        <v>1644</v>
      </c>
      <c r="B1879" s="28" t="s">
        <v>1848</v>
      </c>
      <c r="C1879" s="1"/>
      <c r="D1879" s="8" t="s">
        <v>10</v>
      </c>
      <c r="E1879" s="1"/>
      <c r="F1879" s="9"/>
      <c r="G1879" s="9"/>
    </row>
    <row r="1880">
      <c r="A1880" s="50" t="s">
        <v>1644</v>
      </c>
      <c r="B1880" s="28" t="s">
        <v>1849</v>
      </c>
      <c r="C1880" s="8"/>
      <c r="D1880" s="8" t="s">
        <v>10</v>
      </c>
      <c r="E1880" s="1"/>
      <c r="F1880" s="9"/>
      <c r="G1880" s="9"/>
    </row>
    <row r="1881">
      <c r="A1881" s="50" t="s">
        <v>1644</v>
      </c>
      <c r="B1881" s="28" t="s">
        <v>1850</v>
      </c>
      <c r="C1881" s="1"/>
      <c r="D1881" s="8" t="s">
        <v>10</v>
      </c>
      <c r="E1881" s="1"/>
      <c r="F1881" s="9"/>
      <c r="G1881" s="9"/>
    </row>
    <row r="1882">
      <c r="A1882" s="50" t="s">
        <v>1644</v>
      </c>
      <c r="B1882" s="28" t="s">
        <v>1851</v>
      </c>
      <c r="C1882" s="8" t="s">
        <v>10</v>
      </c>
      <c r="D1882" s="1"/>
      <c r="E1882" s="1"/>
      <c r="F1882" s="9"/>
      <c r="G1882" s="9"/>
    </row>
    <row r="1883">
      <c r="A1883" s="50" t="s">
        <v>1644</v>
      </c>
      <c r="B1883" s="28" t="s">
        <v>1852</v>
      </c>
      <c r="C1883" s="8" t="s">
        <v>10</v>
      </c>
      <c r="D1883" s="1"/>
      <c r="E1883" s="1"/>
      <c r="F1883" s="9"/>
      <c r="G1883" s="9"/>
    </row>
    <row r="1884">
      <c r="A1884" s="50" t="s">
        <v>1644</v>
      </c>
      <c r="B1884" s="28" t="s">
        <v>1853</v>
      </c>
      <c r="C1884" s="8" t="s">
        <v>10</v>
      </c>
      <c r="D1884" s="1"/>
      <c r="E1884" s="1"/>
      <c r="F1884" s="9"/>
      <c r="G1884" s="9"/>
    </row>
    <row r="1885">
      <c r="A1885" s="50" t="s">
        <v>1644</v>
      </c>
      <c r="B1885" s="28" t="s">
        <v>1854</v>
      </c>
      <c r="C1885" s="8" t="s">
        <v>10</v>
      </c>
      <c r="D1885" s="1"/>
      <c r="E1885" s="1"/>
      <c r="F1885" s="9"/>
      <c r="G1885" s="9"/>
    </row>
    <row r="1886">
      <c r="A1886" s="50" t="s">
        <v>1644</v>
      </c>
      <c r="B1886" s="28" t="s">
        <v>1855</v>
      </c>
      <c r="C1886" s="8" t="s">
        <v>10</v>
      </c>
      <c r="D1886" s="1"/>
      <c r="E1886" s="1"/>
      <c r="F1886" s="9"/>
      <c r="G1886" s="9"/>
    </row>
    <row r="1887">
      <c r="A1887" s="50" t="s">
        <v>1644</v>
      </c>
      <c r="B1887" s="28" t="s">
        <v>1856</v>
      </c>
      <c r="C1887" s="8" t="s">
        <v>10</v>
      </c>
      <c r="D1887" s="1"/>
      <c r="E1887" s="1"/>
      <c r="F1887" s="9"/>
      <c r="G1887" s="9"/>
    </row>
    <row r="1888">
      <c r="A1888" s="50" t="s">
        <v>1644</v>
      </c>
      <c r="B1888" s="28" t="s">
        <v>1857</v>
      </c>
      <c r="C1888" s="8" t="s">
        <v>10</v>
      </c>
      <c r="D1888" s="1"/>
      <c r="E1888" s="1"/>
      <c r="F1888" s="9"/>
      <c r="G1888" s="9"/>
    </row>
    <row r="1889">
      <c r="A1889" s="50" t="s">
        <v>1644</v>
      </c>
      <c r="B1889" s="28" t="s">
        <v>1858</v>
      </c>
      <c r="C1889" s="8" t="s">
        <v>10</v>
      </c>
      <c r="D1889" s="1"/>
      <c r="E1889" s="1"/>
      <c r="F1889" s="9"/>
      <c r="G1889" s="9"/>
    </row>
    <row r="1890">
      <c r="A1890" s="50" t="s">
        <v>1644</v>
      </c>
      <c r="B1890" s="28" t="s">
        <v>1859</v>
      </c>
      <c r="C1890" s="8" t="s">
        <v>10</v>
      </c>
      <c r="D1890" s="1"/>
      <c r="E1890" s="1"/>
      <c r="F1890" s="9"/>
      <c r="G1890" s="9"/>
    </row>
    <row r="1891">
      <c r="A1891" s="50" t="s">
        <v>1644</v>
      </c>
      <c r="B1891" s="28" t="s">
        <v>1860</v>
      </c>
      <c r="C1891" s="8" t="s">
        <v>10</v>
      </c>
      <c r="D1891" s="1"/>
      <c r="E1891" s="1"/>
      <c r="F1891" s="9"/>
      <c r="G1891" s="9"/>
    </row>
    <row r="1892">
      <c r="A1892" s="50" t="s">
        <v>1644</v>
      </c>
      <c r="B1892" s="28" t="s">
        <v>1861</v>
      </c>
      <c r="C1892" s="8" t="s">
        <v>10</v>
      </c>
      <c r="D1892" s="1"/>
      <c r="E1892" s="1"/>
      <c r="F1892" s="9"/>
      <c r="G1892" s="9"/>
    </row>
    <row r="1893">
      <c r="A1893" s="50" t="s">
        <v>1644</v>
      </c>
      <c r="B1893" s="28" t="s">
        <v>1862</v>
      </c>
      <c r="C1893" s="1"/>
      <c r="D1893" s="8" t="s">
        <v>10</v>
      </c>
      <c r="E1893" s="1"/>
      <c r="F1893" s="9"/>
      <c r="G1893" s="9"/>
    </row>
    <row r="1894">
      <c r="A1894" s="50" t="s">
        <v>1644</v>
      </c>
      <c r="B1894" s="28" t="s">
        <v>1863</v>
      </c>
      <c r="C1894" s="8" t="s">
        <v>10</v>
      </c>
      <c r="D1894" s="1"/>
      <c r="E1894" s="1"/>
      <c r="F1894" s="9"/>
      <c r="G1894" s="9"/>
    </row>
    <row r="1895">
      <c r="A1895" s="50" t="s">
        <v>1644</v>
      </c>
      <c r="B1895" s="28" t="s">
        <v>1864</v>
      </c>
      <c r="C1895" s="1"/>
      <c r="D1895" s="8" t="s">
        <v>10</v>
      </c>
      <c r="E1895" s="1"/>
      <c r="F1895" s="9"/>
      <c r="G1895" s="9"/>
    </row>
    <row r="1896">
      <c r="A1896" s="50" t="s">
        <v>1644</v>
      </c>
      <c r="B1896" s="28" t="s">
        <v>1865</v>
      </c>
      <c r="C1896" s="1"/>
      <c r="D1896" s="8" t="s">
        <v>10</v>
      </c>
      <c r="E1896" s="1"/>
      <c r="F1896" s="9"/>
      <c r="G1896" s="9"/>
    </row>
    <row r="1897">
      <c r="A1897" s="50" t="s">
        <v>1644</v>
      </c>
      <c r="B1897" s="28" t="s">
        <v>1866</v>
      </c>
      <c r="C1897" s="8" t="s">
        <v>10</v>
      </c>
      <c r="D1897" s="1"/>
      <c r="E1897" s="1"/>
      <c r="F1897" s="9"/>
      <c r="G1897" s="9"/>
    </row>
    <row r="1898">
      <c r="A1898" s="50" t="s">
        <v>1644</v>
      </c>
      <c r="B1898" s="28" t="s">
        <v>1867</v>
      </c>
      <c r="C1898" s="8" t="s">
        <v>10</v>
      </c>
      <c r="D1898" s="1"/>
      <c r="E1898" s="1"/>
      <c r="F1898" s="9"/>
      <c r="G1898" s="9"/>
    </row>
    <row r="1899">
      <c r="A1899" s="50" t="s">
        <v>1644</v>
      </c>
      <c r="B1899" s="28" t="s">
        <v>1868</v>
      </c>
      <c r="C1899" s="8" t="s">
        <v>10</v>
      </c>
      <c r="D1899" s="1"/>
      <c r="E1899" s="1"/>
      <c r="F1899" s="9"/>
      <c r="G1899" s="9"/>
    </row>
    <row r="1900">
      <c r="A1900" s="50" t="s">
        <v>1644</v>
      </c>
      <c r="B1900" s="28" t="s">
        <v>1869</v>
      </c>
      <c r="C1900" s="8"/>
      <c r="D1900" s="8" t="s">
        <v>10</v>
      </c>
      <c r="E1900" s="1"/>
      <c r="F1900" s="9"/>
      <c r="G1900" s="9"/>
    </row>
    <row r="1901">
      <c r="A1901" s="50" t="s">
        <v>1644</v>
      </c>
      <c r="B1901" s="28" t="s">
        <v>1870</v>
      </c>
      <c r="C1901" s="8" t="s">
        <v>10</v>
      </c>
      <c r="D1901" s="1"/>
      <c r="E1901" s="1"/>
      <c r="F1901" s="9"/>
      <c r="G1901" s="9"/>
    </row>
    <row r="1902">
      <c r="A1902" s="50" t="s">
        <v>1644</v>
      </c>
      <c r="B1902" s="28" t="s">
        <v>1871</v>
      </c>
      <c r="C1902" s="8" t="s">
        <v>10</v>
      </c>
      <c r="D1902" s="1"/>
      <c r="E1902" s="1"/>
      <c r="F1902" s="9"/>
      <c r="G1902" s="9"/>
    </row>
    <row r="1903">
      <c r="A1903" s="50" t="s">
        <v>1644</v>
      </c>
      <c r="B1903" s="28" t="s">
        <v>1872</v>
      </c>
      <c r="C1903" s="1"/>
      <c r="D1903" s="8" t="s">
        <v>10</v>
      </c>
      <c r="E1903" s="1"/>
      <c r="F1903" s="9"/>
      <c r="G1903" s="9"/>
    </row>
    <row r="1904">
      <c r="A1904" s="50" t="s">
        <v>1644</v>
      </c>
      <c r="B1904" s="28" t="s">
        <v>1873</v>
      </c>
      <c r="C1904" s="8" t="s">
        <v>10</v>
      </c>
      <c r="D1904" s="8"/>
      <c r="E1904" s="1"/>
      <c r="F1904" s="9"/>
      <c r="G1904" s="9"/>
    </row>
    <row r="1905">
      <c r="A1905" s="50" t="s">
        <v>1644</v>
      </c>
      <c r="B1905" s="28" t="s">
        <v>1874</v>
      </c>
      <c r="C1905" s="1"/>
      <c r="D1905" s="8" t="s">
        <v>10</v>
      </c>
      <c r="E1905" s="1"/>
      <c r="F1905" s="9"/>
      <c r="G1905" s="9"/>
    </row>
    <row r="1906">
      <c r="A1906" s="50" t="s">
        <v>1644</v>
      </c>
      <c r="B1906" s="28" t="s">
        <v>1875</v>
      </c>
      <c r="C1906" s="8" t="s">
        <v>10</v>
      </c>
      <c r="D1906" s="8"/>
      <c r="E1906" s="1"/>
      <c r="F1906" s="9"/>
      <c r="G1906" s="9"/>
    </row>
    <row r="1907">
      <c r="A1907" s="50" t="s">
        <v>1644</v>
      </c>
      <c r="B1907" s="28" t="s">
        <v>1876</v>
      </c>
      <c r="C1907" s="8" t="s">
        <v>10</v>
      </c>
      <c r="D1907" s="1"/>
      <c r="E1907" s="1"/>
      <c r="F1907" s="9"/>
      <c r="G1907" s="9"/>
    </row>
    <row r="1908">
      <c r="A1908" s="50" t="s">
        <v>1644</v>
      </c>
      <c r="B1908" s="28" t="s">
        <v>1877</v>
      </c>
      <c r="C1908" s="1"/>
      <c r="D1908" s="8" t="s">
        <v>10</v>
      </c>
      <c r="E1908" s="1"/>
      <c r="F1908" s="9"/>
      <c r="G1908" s="9"/>
    </row>
    <row r="1909">
      <c r="A1909" s="50" t="s">
        <v>1644</v>
      </c>
      <c r="B1909" s="28" t="s">
        <v>1878</v>
      </c>
      <c r="C1909" s="1"/>
      <c r="D1909" s="8" t="s">
        <v>10</v>
      </c>
      <c r="E1909" s="1"/>
      <c r="F1909" s="9"/>
      <c r="G1909" s="9"/>
    </row>
    <row r="1910">
      <c r="A1910" s="50" t="s">
        <v>1644</v>
      </c>
      <c r="B1910" s="28" t="s">
        <v>1879</v>
      </c>
      <c r="C1910" s="8" t="s">
        <v>10</v>
      </c>
      <c r="D1910" s="1"/>
      <c r="E1910" s="1"/>
      <c r="F1910" s="9"/>
      <c r="G1910" s="9"/>
    </row>
    <row r="1911">
      <c r="A1911" s="50" t="s">
        <v>1644</v>
      </c>
      <c r="B1911" s="28" t="s">
        <v>1880</v>
      </c>
      <c r="C1911" s="8" t="s">
        <v>10</v>
      </c>
      <c r="D1911" s="1"/>
      <c r="E1911" s="1"/>
      <c r="F1911" s="9"/>
      <c r="G1911" s="9"/>
    </row>
    <row r="1912">
      <c r="A1912" s="50" t="s">
        <v>1644</v>
      </c>
      <c r="B1912" s="28" t="s">
        <v>1881</v>
      </c>
      <c r="C1912" s="1"/>
      <c r="D1912" s="8" t="s">
        <v>10</v>
      </c>
      <c r="E1912" s="1"/>
      <c r="F1912" s="9"/>
      <c r="G1912" s="9"/>
    </row>
    <row r="1913">
      <c r="A1913" s="50" t="s">
        <v>1644</v>
      </c>
      <c r="B1913" s="28" t="s">
        <v>1882</v>
      </c>
      <c r="C1913" s="1"/>
      <c r="D1913" s="8"/>
      <c r="E1913" s="1"/>
      <c r="F1913" s="5" t="s">
        <v>10</v>
      </c>
      <c r="G1913" s="9"/>
    </row>
    <row r="1914">
      <c r="A1914" s="50" t="s">
        <v>1644</v>
      </c>
      <c r="B1914" s="28" t="s">
        <v>1883</v>
      </c>
      <c r="C1914" s="1"/>
      <c r="D1914" s="8" t="s">
        <v>10</v>
      </c>
      <c r="E1914" s="1"/>
      <c r="F1914" s="9"/>
      <c r="G1914" s="9"/>
    </row>
    <row r="1915">
      <c r="A1915" s="50" t="s">
        <v>1644</v>
      </c>
      <c r="B1915" s="28" t="s">
        <v>1884</v>
      </c>
      <c r="C1915" s="8" t="s">
        <v>10</v>
      </c>
      <c r="D1915" s="1"/>
      <c r="E1915" s="1"/>
      <c r="F1915" s="9"/>
      <c r="G1915" s="9"/>
    </row>
    <row r="1916">
      <c r="A1916" s="50" t="s">
        <v>1644</v>
      </c>
      <c r="B1916" s="28" t="s">
        <v>1885</v>
      </c>
      <c r="C1916" s="1"/>
      <c r="D1916" s="1"/>
      <c r="E1916" s="1"/>
      <c r="F1916" s="9"/>
      <c r="G1916" s="9"/>
    </row>
    <row r="1917">
      <c r="A1917" s="50" t="s">
        <v>1644</v>
      </c>
      <c r="B1917" s="28" t="s">
        <v>1886</v>
      </c>
      <c r="C1917" s="1"/>
      <c r="D1917" s="8" t="s">
        <v>10</v>
      </c>
      <c r="E1917" s="1"/>
      <c r="F1917" s="9"/>
      <c r="G1917" s="9"/>
    </row>
    <row r="1918">
      <c r="A1918" s="50" t="s">
        <v>1644</v>
      </c>
      <c r="B1918" s="28" t="s">
        <v>1887</v>
      </c>
      <c r="C1918" s="1"/>
      <c r="D1918" s="8" t="s">
        <v>10</v>
      </c>
      <c r="E1918" s="1"/>
      <c r="F1918" s="9"/>
      <c r="G1918" s="9"/>
    </row>
    <row r="1919">
      <c r="A1919" s="50" t="s">
        <v>1644</v>
      </c>
      <c r="B1919" s="28" t="s">
        <v>1888</v>
      </c>
      <c r="C1919" s="8" t="s">
        <v>10</v>
      </c>
      <c r="D1919" s="1"/>
      <c r="E1919" s="1"/>
      <c r="F1919" s="9"/>
      <c r="G1919" s="9"/>
    </row>
    <row r="1920">
      <c r="A1920" s="50" t="s">
        <v>1644</v>
      </c>
      <c r="B1920" s="28" t="s">
        <v>1889</v>
      </c>
      <c r="C1920" s="8" t="s">
        <v>10</v>
      </c>
      <c r="D1920" s="1"/>
      <c r="E1920" s="1"/>
      <c r="F1920" s="9"/>
      <c r="G1920" s="9"/>
    </row>
    <row r="1921">
      <c r="A1921" s="50" t="s">
        <v>1644</v>
      </c>
      <c r="B1921" s="28" t="s">
        <v>1890</v>
      </c>
      <c r="C1921" s="8" t="s">
        <v>10</v>
      </c>
      <c r="D1921" s="1"/>
      <c r="E1921" s="1"/>
      <c r="F1921" s="9"/>
      <c r="G1921" s="9"/>
    </row>
    <row r="1922">
      <c r="A1922" s="50" t="s">
        <v>1644</v>
      </c>
      <c r="B1922" s="28" t="s">
        <v>1891</v>
      </c>
      <c r="C1922" s="8"/>
      <c r="D1922" s="8" t="s">
        <v>10</v>
      </c>
      <c r="E1922" s="1"/>
      <c r="F1922" s="9"/>
      <c r="G1922" s="9"/>
    </row>
    <row r="1923">
      <c r="A1923" s="50" t="s">
        <v>1644</v>
      </c>
      <c r="B1923" s="28" t="s">
        <v>1892</v>
      </c>
      <c r="C1923" s="1"/>
      <c r="D1923" s="8" t="s">
        <v>10</v>
      </c>
      <c r="E1923" s="1"/>
      <c r="F1923" s="9"/>
      <c r="G1923" s="9"/>
    </row>
    <row r="1924">
      <c r="A1924" s="50" t="s">
        <v>1644</v>
      </c>
      <c r="B1924" s="28" t="s">
        <v>1893</v>
      </c>
      <c r="C1924" s="8" t="s">
        <v>10</v>
      </c>
      <c r="D1924" s="8"/>
      <c r="E1924" s="1"/>
      <c r="F1924" s="9"/>
      <c r="G1924" s="9"/>
    </row>
    <row r="1925">
      <c r="A1925" s="50" t="s">
        <v>1644</v>
      </c>
      <c r="B1925" s="28" t="s">
        <v>1894</v>
      </c>
      <c r="C1925" s="8" t="s">
        <v>10</v>
      </c>
      <c r="D1925" s="1"/>
      <c r="E1925" s="1"/>
      <c r="F1925" s="9"/>
      <c r="G1925" s="9"/>
    </row>
    <row r="1926">
      <c r="A1926" s="50" t="s">
        <v>1644</v>
      </c>
      <c r="B1926" s="28" t="s">
        <v>1895</v>
      </c>
      <c r="C1926" s="8" t="s">
        <v>10</v>
      </c>
      <c r="D1926" s="1"/>
      <c r="E1926" s="1"/>
      <c r="F1926" s="9"/>
      <c r="G1926" s="9"/>
    </row>
    <row r="1927">
      <c r="A1927" s="50" t="s">
        <v>1644</v>
      </c>
      <c r="B1927" s="28" t="s">
        <v>1896</v>
      </c>
      <c r="C1927" s="1"/>
      <c r="D1927" s="8" t="s">
        <v>10</v>
      </c>
      <c r="E1927" s="1"/>
      <c r="F1927" s="9"/>
      <c r="G1927" s="9"/>
    </row>
    <row r="1928">
      <c r="A1928" s="50" t="s">
        <v>1644</v>
      </c>
      <c r="B1928" s="28" t="s">
        <v>1897</v>
      </c>
      <c r="C1928" s="1"/>
      <c r="D1928" s="1"/>
      <c r="E1928" s="1"/>
      <c r="F1928" s="9"/>
      <c r="G1928" s="5" t="s">
        <v>10</v>
      </c>
    </row>
    <row r="1929">
      <c r="A1929" s="50" t="s">
        <v>1644</v>
      </c>
      <c r="B1929" s="28" t="s">
        <v>1898</v>
      </c>
      <c r="C1929" s="1"/>
      <c r="D1929" s="1"/>
      <c r="E1929" s="1"/>
      <c r="F1929" s="9"/>
      <c r="G1929" s="5" t="s">
        <v>10</v>
      </c>
    </row>
    <row r="1930">
      <c r="A1930" s="50" t="s">
        <v>1644</v>
      </c>
      <c r="B1930" s="28" t="s">
        <v>1899</v>
      </c>
      <c r="C1930" s="8" t="s">
        <v>10</v>
      </c>
      <c r="D1930" s="1"/>
      <c r="E1930" s="1"/>
      <c r="F1930" s="9"/>
      <c r="G1930" s="9"/>
    </row>
    <row r="1931">
      <c r="A1931" s="50" t="s">
        <v>1644</v>
      </c>
      <c r="B1931" s="28" t="s">
        <v>1900</v>
      </c>
      <c r="C1931" s="8" t="s">
        <v>10</v>
      </c>
      <c r="D1931" s="1"/>
      <c r="E1931" s="1"/>
      <c r="F1931" s="9"/>
      <c r="G1931" s="9"/>
    </row>
    <row r="1932">
      <c r="A1932" s="50" t="s">
        <v>1644</v>
      </c>
      <c r="B1932" s="28" t="s">
        <v>1901</v>
      </c>
      <c r="C1932" s="1"/>
      <c r="D1932" s="8" t="s">
        <v>10</v>
      </c>
      <c r="E1932" s="1"/>
      <c r="F1932" s="9"/>
      <c r="G1932" s="9"/>
    </row>
    <row r="1933">
      <c r="A1933" s="50" t="s">
        <v>1644</v>
      </c>
      <c r="B1933" s="28" t="s">
        <v>1902</v>
      </c>
      <c r="C1933" s="8" t="s">
        <v>10</v>
      </c>
      <c r="D1933" s="1"/>
      <c r="E1933" s="1"/>
      <c r="F1933" s="9"/>
      <c r="G1933" s="9"/>
    </row>
    <row r="1934">
      <c r="A1934" s="50" t="s">
        <v>1644</v>
      </c>
      <c r="B1934" s="28" t="s">
        <v>1903</v>
      </c>
      <c r="C1934" s="1"/>
      <c r="D1934" s="8" t="s">
        <v>10</v>
      </c>
      <c r="E1934" s="1"/>
      <c r="F1934" s="9"/>
      <c r="G1934" s="9"/>
    </row>
    <row r="1935">
      <c r="A1935" s="50" t="s">
        <v>1644</v>
      </c>
      <c r="B1935" s="28" t="s">
        <v>1904</v>
      </c>
      <c r="C1935" s="1"/>
      <c r="D1935" s="1"/>
      <c r="E1935" s="1"/>
      <c r="F1935" s="5" t="s">
        <v>10</v>
      </c>
      <c r="G1935" s="9"/>
    </row>
    <row r="1936">
      <c r="A1936" s="50" t="s">
        <v>1644</v>
      </c>
      <c r="B1936" s="28" t="s">
        <v>1905</v>
      </c>
      <c r="C1936" s="1"/>
      <c r="D1936" s="1"/>
      <c r="E1936" s="1"/>
      <c r="F1936" s="5" t="s">
        <v>10</v>
      </c>
      <c r="G1936" s="9"/>
    </row>
    <row r="1937">
      <c r="A1937" s="50" t="s">
        <v>1644</v>
      </c>
      <c r="B1937" s="28" t="s">
        <v>1906</v>
      </c>
      <c r="C1937" s="1"/>
      <c r="D1937" s="1"/>
      <c r="E1937" s="1"/>
      <c r="F1937" s="5" t="s">
        <v>10</v>
      </c>
      <c r="G1937" s="9"/>
    </row>
    <row r="1938">
      <c r="A1938" s="50" t="s">
        <v>1644</v>
      </c>
      <c r="B1938" s="28" t="s">
        <v>1907</v>
      </c>
      <c r="C1938" s="8" t="s">
        <v>10</v>
      </c>
      <c r="D1938" s="1"/>
      <c r="E1938" s="1"/>
      <c r="F1938" s="9"/>
      <c r="G1938" s="9"/>
    </row>
    <row r="1939">
      <c r="A1939" s="50" t="s">
        <v>1644</v>
      </c>
      <c r="B1939" s="28" t="s">
        <v>1908</v>
      </c>
      <c r="C1939" s="8" t="s">
        <v>10</v>
      </c>
      <c r="D1939" s="1"/>
      <c r="E1939" s="1"/>
      <c r="F1939" s="9"/>
      <c r="G1939" s="9"/>
    </row>
    <row r="1940">
      <c r="A1940" s="50" t="s">
        <v>1644</v>
      </c>
      <c r="B1940" s="28" t="s">
        <v>1909</v>
      </c>
      <c r="C1940" s="8" t="s">
        <v>10</v>
      </c>
      <c r="D1940" s="1"/>
      <c r="E1940" s="1"/>
      <c r="F1940" s="9"/>
      <c r="G1940" s="9"/>
    </row>
    <row r="1941">
      <c r="A1941" s="50" t="s">
        <v>1644</v>
      </c>
      <c r="B1941" s="28" t="s">
        <v>1910</v>
      </c>
      <c r="C1941" s="8" t="s">
        <v>10</v>
      </c>
      <c r="D1941" s="1"/>
      <c r="E1941" s="1"/>
      <c r="F1941" s="9"/>
      <c r="G1941" s="9"/>
    </row>
    <row r="1942">
      <c r="A1942" s="50" t="s">
        <v>1644</v>
      </c>
      <c r="B1942" s="28" t="s">
        <v>1911</v>
      </c>
      <c r="C1942" s="8" t="s">
        <v>10</v>
      </c>
      <c r="D1942" s="1"/>
      <c r="E1942" s="1"/>
      <c r="F1942" s="9"/>
      <c r="G1942" s="9"/>
    </row>
    <row r="1943">
      <c r="A1943" s="50" t="s">
        <v>1644</v>
      </c>
      <c r="B1943" s="28" t="s">
        <v>1912</v>
      </c>
      <c r="C1943" s="1"/>
      <c r="D1943" s="8" t="s">
        <v>10</v>
      </c>
      <c r="E1943" s="1"/>
      <c r="F1943" s="9"/>
      <c r="G1943" s="9"/>
    </row>
    <row r="1944">
      <c r="A1944" s="50" t="s">
        <v>1644</v>
      </c>
      <c r="B1944" s="28" t="s">
        <v>1913</v>
      </c>
      <c r="C1944" s="1"/>
      <c r="D1944" s="1"/>
      <c r="E1944" s="1"/>
      <c r="F1944" s="5" t="s">
        <v>10</v>
      </c>
      <c r="G1944" s="9"/>
    </row>
    <row r="1945">
      <c r="A1945" s="50" t="s">
        <v>1644</v>
      </c>
      <c r="B1945" s="28" t="s">
        <v>1914</v>
      </c>
      <c r="C1945" s="8" t="s">
        <v>10</v>
      </c>
      <c r="D1945" s="1"/>
      <c r="E1945" s="1"/>
      <c r="F1945" s="9"/>
      <c r="G1945" s="9"/>
    </row>
    <row r="1946">
      <c r="A1946" s="50" t="s">
        <v>1644</v>
      </c>
      <c r="B1946" s="28" t="s">
        <v>1915</v>
      </c>
      <c r="C1946" s="8" t="s">
        <v>10</v>
      </c>
      <c r="D1946" s="1"/>
      <c r="E1946" s="1"/>
      <c r="F1946" s="9"/>
      <c r="G1946" s="9"/>
    </row>
    <row r="1947">
      <c r="A1947" s="50" t="s">
        <v>1644</v>
      </c>
      <c r="B1947" s="28" t="s">
        <v>1916</v>
      </c>
      <c r="C1947" s="8" t="s">
        <v>10</v>
      </c>
      <c r="D1947" s="1"/>
      <c r="E1947" s="1"/>
      <c r="F1947" s="9"/>
      <c r="G1947" s="9"/>
    </row>
    <row r="1948">
      <c r="A1948" s="50" t="s">
        <v>1644</v>
      </c>
      <c r="B1948" s="28" t="s">
        <v>1917</v>
      </c>
      <c r="C1948" s="8" t="s">
        <v>10</v>
      </c>
      <c r="D1948" s="1"/>
      <c r="E1948" s="1"/>
      <c r="F1948" s="9"/>
      <c r="G1948" s="9"/>
    </row>
    <row r="1949">
      <c r="A1949" s="50" t="s">
        <v>1644</v>
      </c>
      <c r="B1949" s="28" t="s">
        <v>1918</v>
      </c>
      <c r="C1949" s="1"/>
      <c r="D1949" s="8" t="s">
        <v>10</v>
      </c>
      <c r="E1949" s="1"/>
      <c r="F1949" s="9"/>
      <c r="G1949" s="9"/>
    </row>
    <row r="1950">
      <c r="A1950" s="50" t="s">
        <v>1644</v>
      </c>
      <c r="B1950" s="28" t="s">
        <v>1919</v>
      </c>
      <c r="C1950" s="8" t="s">
        <v>10</v>
      </c>
      <c r="D1950" s="1"/>
      <c r="E1950" s="1"/>
      <c r="F1950" s="9"/>
      <c r="G1950" s="9"/>
    </row>
    <row r="1951">
      <c r="A1951" s="50" t="s">
        <v>1644</v>
      </c>
      <c r="B1951" s="28" t="s">
        <v>1920</v>
      </c>
      <c r="C1951" s="1"/>
      <c r="D1951" s="8" t="s">
        <v>10</v>
      </c>
      <c r="E1951" s="1"/>
      <c r="F1951" s="9"/>
      <c r="G1951" s="9"/>
    </row>
    <row r="1952">
      <c r="A1952" s="50" t="s">
        <v>1644</v>
      </c>
      <c r="B1952" s="28" t="s">
        <v>1921</v>
      </c>
      <c r="C1952" s="8" t="s">
        <v>10</v>
      </c>
      <c r="D1952" s="1"/>
      <c r="E1952" s="1"/>
      <c r="F1952" s="9"/>
      <c r="G1952" s="9"/>
    </row>
    <row r="1953">
      <c r="A1953" s="50" t="s">
        <v>1644</v>
      </c>
      <c r="B1953" s="28" t="s">
        <v>1922</v>
      </c>
      <c r="C1953" s="1"/>
      <c r="D1953" s="8" t="s">
        <v>10</v>
      </c>
      <c r="E1953" s="1"/>
      <c r="F1953" s="9"/>
      <c r="G1953" s="9"/>
    </row>
    <row r="1954">
      <c r="A1954" s="50" t="s">
        <v>1644</v>
      </c>
      <c r="B1954" s="28" t="s">
        <v>1923</v>
      </c>
      <c r="C1954" s="8" t="s">
        <v>10</v>
      </c>
      <c r="D1954" s="1"/>
      <c r="E1954" s="1"/>
      <c r="F1954" s="9"/>
      <c r="G1954" s="9"/>
    </row>
    <row r="1955">
      <c r="A1955" s="50" t="s">
        <v>1644</v>
      </c>
      <c r="B1955" s="28" t="s">
        <v>1924</v>
      </c>
      <c r="C1955" s="8" t="s">
        <v>10</v>
      </c>
      <c r="D1955" s="1"/>
      <c r="E1955" s="1"/>
      <c r="F1955" s="9"/>
      <c r="G1955" s="9"/>
    </row>
    <row r="1956">
      <c r="A1956" s="50" t="s">
        <v>1644</v>
      </c>
      <c r="B1956" s="28" t="s">
        <v>1925</v>
      </c>
      <c r="C1956" s="1"/>
      <c r="D1956" s="8" t="s">
        <v>10</v>
      </c>
      <c r="E1956" s="1"/>
      <c r="F1956" s="9"/>
      <c r="G1956" s="9"/>
    </row>
    <row r="1957">
      <c r="A1957" s="50" t="s">
        <v>1644</v>
      </c>
      <c r="B1957" s="28" t="s">
        <v>1926</v>
      </c>
      <c r="C1957" s="1"/>
      <c r="D1957" s="8" t="s">
        <v>10</v>
      </c>
      <c r="E1957" s="1"/>
      <c r="F1957" s="9"/>
      <c r="G1957" s="9"/>
    </row>
    <row r="1958">
      <c r="A1958" s="50" t="s">
        <v>1644</v>
      </c>
      <c r="B1958" s="28" t="s">
        <v>1927</v>
      </c>
      <c r="C1958" s="1"/>
      <c r="D1958" s="8" t="s">
        <v>10</v>
      </c>
      <c r="E1958" s="1"/>
      <c r="F1958" s="9"/>
      <c r="G1958" s="9"/>
    </row>
    <row r="1959">
      <c r="A1959" s="50" t="s">
        <v>1644</v>
      </c>
      <c r="B1959" s="28" t="s">
        <v>1928</v>
      </c>
      <c r="C1959" s="1"/>
      <c r="D1959" s="8" t="s">
        <v>10</v>
      </c>
      <c r="E1959" s="1"/>
      <c r="F1959" s="9"/>
      <c r="G1959" s="9"/>
    </row>
    <row r="1960">
      <c r="A1960" s="50" t="s">
        <v>1644</v>
      </c>
      <c r="B1960" s="28" t="s">
        <v>1929</v>
      </c>
      <c r="C1960" s="1"/>
      <c r="D1960" s="8" t="s">
        <v>10</v>
      </c>
      <c r="E1960" s="1"/>
      <c r="F1960" s="9"/>
      <c r="G1960" s="9"/>
    </row>
    <row r="1961">
      <c r="A1961" s="50" t="s">
        <v>1644</v>
      </c>
      <c r="B1961" s="28" t="s">
        <v>1930</v>
      </c>
      <c r="C1961" s="8" t="s">
        <v>10</v>
      </c>
      <c r="D1961" s="1"/>
      <c r="E1961" s="1"/>
      <c r="F1961" s="9"/>
      <c r="G1961" s="9"/>
    </row>
    <row r="1962">
      <c r="A1962" s="50" t="s">
        <v>1644</v>
      </c>
      <c r="B1962" s="28" t="s">
        <v>1931</v>
      </c>
      <c r="C1962" s="8" t="s">
        <v>10</v>
      </c>
      <c r="D1962" s="1"/>
      <c r="E1962" s="1"/>
      <c r="F1962" s="9"/>
      <c r="G1962" s="9"/>
    </row>
    <row r="1963">
      <c r="A1963" s="50" t="s">
        <v>1644</v>
      </c>
      <c r="B1963" s="28" t="s">
        <v>1932</v>
      </c>
      <c r="C1963" s="1"/>
      <c r="D1963" s="8" t="s">
        <v>10</v>
      </c>
      <c r="E1963" s="1"/>
      <c r="F1963" s="9"/>
      <c r="G1963" s="9"/>
    </row>
    <row r="1964">
      <c r="A1964" s="50" t="s">
        <v>1644</v>
      </c>
      <c r="B1964" s="28" t="s">
        <v>1933</v>
      </c>
      <c r="C1964" s="1"/>
      <c r="D1964" s="8" t="s">
        <v>10</v>
      </c>
      <c r="E1964" s="1"/>
      <c r="F1964" s="9"/>
      <c r="G1964" s="9"/>
    </row>
    <row r="1965">
      <c r="A1965" s="50" t="s">
        <v>1644</v>
      </c>
      <c r="B1965" s="28" t="s">
        <v>1934</v>
      </c>
      <c r="C1965" s="8" t="s">
        <v>10</v>
      </c>
      <c r="D1965" s="1"/>
      <c r="E1965" s="1"/>
      <c r="F1965" s="9"/>
      <c r="G1965" s="9"/>
    </row>
    <row r="1966">
      <c r="A1966" s="50" t="s">
        <v>1644</v>
      </c>
      <c r="B1966" s="28" t="s">
        <v>1935</v>
      </c>
      <c r="C1966" s="8" t="s">
        <v>10</v>
      </c>
      <c r="D1966" s="1"/>
      <c r="E1966" s="1"/>
      <c r="F1966" s="9"/>
      <c r="G1966" s="9"/>
    </row>
    <row r="1967">
      <c r="A1967" s="50" t="s">
        <v>1644</v>
      </c>
      <c r="B1967" s="28" t="s">
        <v>1936</v>
      </c>
      <c r="C1967" s="8" t="s">
        <v>10</v>
      </c>
      <c r="D1967" s="1"/>
      <c r="E1967" s="1"/>
      <c r="F1967" s="9"/>
      <c r="G1967" s="9"/>
    </row>
    <row r="1968">
      <c r="A1968" s="50" t="s">
        <v>1644</v>
      </c>
      <c r="B1968" s="28" t="s">
        <v>1937</v>
      </c>
      <c r="C1968" s="8" t="s">
        <v>10</v>
      </c>
      <c r="D1968" s="1"/>
      <c r="E1968" s="1"/>
      <c r="F1968" s="9"/>
      <c r="G1968" s="9"/>
    </row>
    <row r="1969">
      <c r="A1969" s="50" t="s">
        <v>1644</v>
      </c>
      <c r="B1969" s="28" t="s">
        <v>1938</v>
      </c>
      <c r="C1969" s="1"/>
      <c r="D1969" s="8" t="s">
        <v>10</v>
      </c>
      <c r="E1969" s="1"/>
      <c r="F1969" s="9"/>
      <c r="G1969" s="9"/>
    </row>
    <row r="1970">
      <c r="A1970" s="50" t="s">
        <v>1644</v>
      </c>
      <c r="B1970" s="28" t="s">
        <v>1939</v>
      </c>
      <c r="C1970" s="8" t="s">
        <v>10</v>
      </c>
      <c r="D1970" s="1"/>
      <c r="E1970" s="1"/>
      <c r="F1970" s="9"/>
      <c r="G1970" s="9"/>
    </row>
    <row r="1971">
      <c r="A1971" s="50" t="s">
        <v>1644</v>
      </c>
      <c r="B1971" s="28" t="s">
        <v>1940</v>
      </c>
      <c r="C1971" s="8" t="s">
        <v>10</v>
      </c>
      <c r="D1971" s="1"/>
      <c r="E1971" s="1"/>
      <c r="F1971" s="9"/>
      <c r="G1971" s="9"/>
    </row>
    <row r="1972">
      <c r="A1972" s="50" t="s">
        <v>1644</v>
      </c>
      <c r="B1972" s="28" t="s">
        <v>1941</v>
      </c>
      <c r="C1972" s="8"/>
      <c r="D1972" s="8" t="s">
        <v>10</v>
      </c>
      <c r="E1972" s="1"/>
      <c r="F1972" s="9"/>
      <c r="G1972" s="9"/>
    </row>
    <row r="1973">
      <c r="A1973" s="50" t="s">
        <v>1644</v>
      </c>
      <c r="B1973" s="28" t="s">
        <v>1942</v>
      </c>
      <c r="C1973" s="1"/>
      <c r="D1973" s="8" t="s">
        <v>10</v>
      </c>
      <c r="E1973" s="1"/>
      <c r="F1973" s="9"/>
      <c r="G1973" s="9"/>
    </row>
    <row r="1974">
      <c r="A1974" s="50" t="s">
        <v>1644</v>
      </c>
      <c r="B1974" s="28" t="s">
        <v>1943</v>
      </c>
      <c r="C1974" s="8" t="s">
        <v>10</v>
      </c>
      <c r="D1974" s="1"/>
      <c r="E1974" s="1"/>
      <c r="F1974" s="9"/>
      <c r="G1974" s="9"/>
    </row>
    <row r="1975">
      <c r="A1975" s="50" t="s">
        <v>1644</v>
      </c>
      <c r="B1975" s="28" t="s">
        <v>1944</v>
      </c>
      <c r="C1975" s="1"/>
      <c r="D1975" s="8" t="s">
        <v>10</v>
      </c>
      <c r="E1975" s="1"/>
      <c r="F1975" s="9"/>
      <c r="G1975" s="9"/>
    </row>
    <row r="1976">
      <c r="A1976" s="50" t="s">
        <v>1644</v>
      </c>
      <c r="B1976" s="28" t="s">
        <v>1945</v>
      </c>
      <c r="C1976" s="1"/>
      <c r="D1976" s="1"/>
      <c r="E1976" s="1"/>
      <c r="F1976" s="9"/>
      <c r="G1976" s="9"/>
    </row>
    <row r="1977">
      <c r="A1977" s="50" t="s">
        <v>1644</v>
      </c>
      <c r="B1977" s="28" t="s">
        <v>1946</v>
      </c>
      <c r="C1977" s="1"/>
      <c r="D1977" s="8" t="s">
        <v>10</v>
      </c>
      <c r="E1977" s="1"/>
      <c r="F1977" s="9"/>
      <c r="G1977" s="9"/>
    </row>
    <row r="1978">
      <c r="A1978" s="50" t="s">
        <v>1644</v>
      </c>
      <c r="B1978" s="28" t="s">
        <v>1947</v>
      </c>
      <c r="C1978" s="1"/>
      <c r="D1978" s="8" t="s">
        <v>10</v>
      </c>
      <c r="E1978" s="1"/>
      <c r="F1978" s="9"/>
      <c r="G1978" s="9"/>
    </row>
    <row r="1979">
      <c r="A1979" s="50" t="s">
        <v>1644</v>
      </c>
      <c r="B1979" s="28" t="s">
        <v>1948</v>
      </c>
      <c r="C1979" s="8" t="s">
        <v>10</v>
      </c>
      <c r="D1979" s="1"/>
      <c r="E1979" s="1"/>
      <c r="F1979" s="9"/>
      <c r="G1979" s="9"/>
    </row>
    <row r="1980">
      <c r="A1980" s="50" t="s">
        <v>1644</v>
      </c>
      <c r="B1980" s="28" t="s">
        <v>1949</v>
      </c>
      <c r="C1980" s="1"/>
      <c r="D1980" s="8" t="s">
        <v>10</v>
      </c>
      <c r="E1980" s="1"/>
      <c r="F1980" s="9"/>
      <c r="G1980" s="9"/>
    </row>
    <row r="1981">
      <c r="A1981" s="50" t="s">
        <v>1644</v>
      </c>
      <c r="B1981" s="28" t="s">
        <v>1950</v>
      </c>
      <c r="C1981" s="8" t="s">
        <v>10</v>
      </c>
      <c r="D1981" s="1"/>
      <c r="E1981" s="1"/>
      <c r="F1981" s="9"/>
      <c r="G1981" s="9"/>
    </row>
    <row r="1982">
      <c r="A1982" s="50" t="s">
        <v>1644</v>
      </c>
      <c r="B1982" s="28" t="s">
        <v>1951</v>
      </c>
      <c r="C1982" s="8"/>
      <c r="D1982" s="8" t="s">
        <v>10</v>
      </c>
      <c r="E1982" s="1"/>
      <c r="F1982" s="9"/>
      <c r="G1982" s="9"/>
    </row>
    <row r="1983">
      <c r="A1983" s="50" t="s">
        <v>1644</v>
      </c>
      <c r="B1983" s="28" t="s">
        <v>1952</v>
      </c>
      <c r="C1983" s="8"/>
      <c r="D1983" s="8" t="s">
        <v>10</v>
      </c>
      <c r="E1983" s="1"/>
      <c r="F1983" s="9"/>
      <c r="G1983" s="9"/>
    </row>
    <row r="1984">
      <c r="A1984" s="50" t="s">
        <v>1644</v>
      </c>
      <c r="B1984" s="28" t="s">
        <v>1953</v>
      </c>
      <c r="C1984" s="1"/>
      <c r="D1984" s="8" t="s">
        <v>10</v>
      </c>
      <c r="E1984" s="1"/>
      <c r="F1984" s="9"/>
      <c r="G1984" s="9"/>
    </row>
    <row r="1985">
      <c r="A1985" s="50" t="s">
        <v>1644</v>
      </c>
      <c r="B1985" s="28" t="s">
        <v>1954</v>
      </c>
      <c r="C1985" s="1"/>
      <c r="D1985" s="8" t="s">
        <v>10</v>
      </c>
      <c r="E1985" s="1"/>
      <c r="F1985" s="9"/>
      <c r="G1985" s="9"/>
    </row>
    <row r="1986">
      <c r="A1986" s="50" t="s">
        <v>1644</v>
      </c>
      <c r="B1986" s="28" t="s">
        <v>1955</v>
      </c>
      <c r="C1986" s="8"/>
      <c r="D1986" s="8" t="s">
        <v>10</v>
      </c>
      <c r="E1986" s="1"/>
      <c r="F1986" s="9"/>
      <c r="G1986" s="9"/>
    </row>
    <row r="1987">
      <c r="A1987" s="50" t="s">
        <v>1644</v>
      </c>
      <c r="B1987" s="28" t="s">
        <v>1956</v>
      </c>
      <c r="C1987" s="1"/>
      <c r="D1987" s="8" t="s">
        <v>10</v>
      </c>
      <c r="E1987" s="1"/>
      <c r="F1987" s="9"/>
      <c r="G1987" s="9"/>
    </row>
    <row r="1988">
      <c r="A1988" s="50" t="s">
        <v>1644</v>
      </c>
      <c r="B1988" s="28" t="s">
        <v>1957</v>
      </c>
      <c r="C1988" s="8" t="s">
        <v>10</v>
      </c>
      <c r="D1988" s="1"/>
      <c r="E1988" s="1"/>
      <c r="F1988" s="9"/>
      <c r="G1988" s="9"/>
    </row>
    <row r="1989">
      <c r="A1989" s="50" t="s">
        <v>1644</v>
      </c>
      <c r="B1989" s="28" t="s">
        <v>1958</v>
      </c>
      <c r="C1989" s="1"/>
      <c r="D1989" s="8" t="s">
        <v>10</v>
      </c>
      <c r="E1989" s="1"/>
      <c r="F1989" s="9"/>
      <c r="G1989" s="9"/>
    </row>
    <row r="1990">
      <c r="A1990" s="50" t="s">
        <v>1644</v>
      </c>
      <c r="B1990" s="45" t="s">
        <v>1959</v>
      </c>
      <c r="C1990" s="1"/>
      <c r="D1990" s="1"/>
      <c r="E1990" s="8" t="s">
        <v>10</v>
      </c>
      <c r="F1990" s="9"/>
      <c r="G1990" s="9"/>
    </row>
    <row r="1991">
      <c r="A1991" s="50" t="s">
        <v>1644</v>
      </c>
      <c r="B1991" s="28" t="s">
        <v>1960</v>
      </c>
      <c r="C1991" s="1"/>
      <c r="D1991" s="8" t="s">
        <v>10</v>
      </c>
      <c r="E1991" s="1"/>
      <c r="F1991" s="9"/>
      <c r="G1991" s="9"/>
    </row>
    <row r="1992">
      <c r="A1992" s="50" t="s">
        <v>1644</v>
      </c>
      <c r="B1992" s="28" t="s">
        <v>1961</v>
      </c>
      <c r="C1992" s="1"/>
      <c r="D1992" s="8" t="s">
        <v>10</v>
      </c>
      <c r="E1992" s="1"/>
      <c r="F1992" s="9"/>
      <c r="G1992" s="9"/>
    </row>
    <row r="1993">
      <c r="A1993" s="50" t="s">
        <v>1644</v>
      </c>
      <c r="B1993" s="28" t="s">
        <v>1962</v>
      </c>
      <c r="C1993" s="1"/>
      <c r="D1993" s="8" t="s">
        <v>10</v>
      </c>
      <c r="E1993" s="1"/>
      <c r="F1993" s="9"/>
      <c r="G1993" s="9"/>
    </row>
    <row r="1994">
      <c r="A1994" s="50" t="s">
        <v>1644</v>
      </c>
      <c r="B1994" s="28" t="s">
        <v>1963</v>
      </c>
      <c r="C1994" s="8" t="s">
        <v>10</v>
      </c>
      <c r="D1994" s="1"/>
      <c r="E1994" s="1"/>
      <c r="F1994" s="9"/>
      <c r="G1994" s="9"/>
    </row>
    <row r="1995">
      <c r="A1995" s="50" t="s">
        <v>1644</v>
      </c>
      <c r="B1995" s="28" t="s">
        <v>1964</v>
      </c>
      <c r="C1995" s="1"/>
      <c r="D1995" s="8" t="s">
        <v>10</v>
      </c>
      <c r="E1995" s="1"/>
      <c r="F1995" s="9"/>
      <c r="G1995" s="9"/>
    </row>
    <row r="1996">
      <c r="A1996" s="50" t="s">
        <v>1644</v>
      </c>
      <c r="B1996" s="28" t="s">
        <v>1965</v>
      </c>
      <c r="C1996" s="1"/>
      <c r="D1996" s="8" t="s">
        <v>10</v>
      </c>
      <c r="E1996" s="1"/>
      <c r="F1996" s="9"/>
      <c r="G1996" s="9"/>
    </row>
    <row r="1997">
      <c r="A1997" s="50" t="s">
        <v>1644</v>
      </c>
      <c r="B1997" s="28" t="s">
        <v>1966</v>
      </c>
      <c r="C1997" s="1"/>
      <c r="D1997" s="8" t="s">
        <v>10</v>
      </c>
      <c r="E1997" s="1"/>
      <c r="F1997" s="9"/>
      <c r="G1997" s="9"/>
    </row>
    <row r="1998">
      <c r="A1998" s="50" t="s">
        <v>1644</v>
      </c>
      <c r="B1998" s="28" t="s">
        <v>1967</v>
      </c>
      <c r="C1998" s="8" t="s">
        <v>10</v>
      </c>
      <c r="D1998" s="1"/>
      <c r="E1998" s="1"/>
      <c r="F1998" s="9"/>
      <c r="G1998" s="9"/>
    </row>
    <row r="1999">
      <c r="A1999" s="50" t="s">
        <v>1644</v>
      </c>
      <c r="B1999" s="28" t="s">
        <v>1968</v>
      </c>
      <c r="C1999" s="8" t="s">
        <v>10</v>
      </c>
      <c r="D1999" s="1"/>
      <c r="E1999" s="1"/>
      <c r="F1999" s="9"/>
      <c r="G1999" s="9"/>
    </row>
    <row r="2000">
      <c r="A2000" s="50" t="s">
        <v>1644</v>
      </c>
      <c r="B2000" s="28" t="s">
        <v>1969</v>
      </c>
      <c r="C2000" s="8" t="s">
        <v>10</v>
      </c>
      <c r="D2000" s="1"/>
      <c r="E2000" s="1"/>
      <c r="F2000" s="9"/>
      <c r="G2000" s="9"/>
    </row>
    <row r="2001">
      <c r="A2001" s="50" t="s">
        <v>1644</v>
      </c>
      <c r="B2001" s="28" t="s">
        <v>1970</v>
      </c>
      <c r="C2001" s="8" t="s">
        <v>10</v>
      </c>
      <c r="D2001" s="1"/>
      <c r="E2001" s="1"/>
      <c r="F2001" s="9"/>
      <c r="G2001" s="9"/>
    </row>
    <row r="2002">
      <c r="A2002" s="50" t="s">
        <v>1644</v>
      </c>
      <c r="B2002" s="45" t="s">
        <v>1971</v>
      </c>
      <c r="C2002" s="1"/>
      <c r="D2002" s="1"/>
      <c r="E2002" s="1"/>
      <c r="F2002" s="9"/>
      <c r="G2002" s="5" t="s">
        <v>10</v>
      </c>
    </row>
    <row r="2003">
      <c r="A2003" s="50" t="s">
        <v>1644</v>
      </c>
      <c r="B2003" s="28" t="s">
        <v>1972</v>
      </c>
      <c r="C2003" s="8" t="s">
        <v>10</v>
      </c>
      <c r="D2003" s="1"/>
      <c r="E2003" s="1"/>
      <c r="F2003" s="9"/>
      <c r="G2003" s="9"/>
    </row>
    <row r="2004">
      <c r="A2004" s="50" t="s">
        <v>1644</v>
      </c>
      <c r="B2004" s="28" t="s">
        <v>1973</v>
      </c>
      <c r="C2004" s="8" t="s">
        <v>10</v>
      </c>
      <c r="D2004" s="1"/>
      <c r="E2004" s="1"/>
      <c r="F2004" s="9"/>
      <c r="G2004" s="9"/>
    </row>
    <row r="2005">
      <c r="A2005" s="50" t="s">
        <v>1644</v>
      </c>
      <c r="B2005" s="28" t="s">
        <v>1974</v>
      </c>
      <c r="C2005" s="1"/>
      <c r="D2005" s="8" t="s">
        <v>10</v>
      </c>
      <c r="E2005" s="1"/>
      <c r="F2005" s="9"/>
      <c r="G2005" s="9"/>
    </row>
    <row r="2006">
      <c r="A2006" s="50" t="s">
        <v>1644</v>
      </c>
      <c r="B2006" s="28" t="s">
        <v>1975</v>
      </c>
      <c r="C2006" s="8" t="s">
        <v>10</v>
      </c>
      <c r="D2006" s="1"/>
      <c r="E2006" s="1"/>
      <c r="F2006" s="9"/>
      <c r="G2006" s="9"/>
    </row>
    <row r="2007">
      <c r="A2007" s="50" t="s">
        <v>1644</v>
      </c>
      <c r="B2007" s="28" t="s">
        <v>1976</v>
      </c>
      <c r="C2007" s="1"/>
      <c r="D2007" s="8" t="s">
        <v>10</v>
      </c>
      <c r="E2007" s="1"/>
      <c r="F2007" s="9"/>
      <c r="G2007" s="9"/>
    </row>
    <row r="2008">
      <c r="A2008" s="50" t="s">
        <v>1644</v>
      </c>
      <c r="B2008" s="28" t="s">
        <v>1977</v>
      </c>
      <c r="C2008" s="1"/>
      <c r="D2008" s="8" t="s">
        <v>10</v>
      </c>
      <c r="E2008" s="1"/>
      <c r="F2008" s="9"/>
      <c r="G2008" s="9"/>
    </row>
    <row r="2009">
      <c r="A2009" s="50" t="s">
        <v>1644</v>
      </c>
      <c r="B2009" s="28" t="s">
        <v>1978</v>
      </c>
      <c r="C2009" s="1"/>
      <c r="D2009" s="8" t="s">
        <v>10</v>
      </c>
      <c r="E2009" s="1"/>
      <c r="F2009" s="9"/>
      <c r="G2009" s="9"/>
    </row>
    <row r="2010">
      <c r="A2010" s="50" t="s">
        <v>1644</v>
      </c>
      <c r="B2010" s="28" t="s">
        <v>1979</v>
      </c>
      <c r="C2010" s="8" t="s">
        <v>10</v>
      </c>
      <c r="D2010" s="1"/>
      <c r="E2010" s="1"/>
      <c r="F2010" s="9"/>
      <c r="G2010" s="9"/>
    </row>
    <row r="2011">
      <c r="A2011" s="50" t="s">
        <v>1644</v>
      </c>
      <c r="B2011" s="28" t="s">
        <v>1980</v>
      </c>
      <c r="C2011" s="8" t="s">
        <v>10</v>
      </c>
      <c r="D2011" s="1"/>
      <c r="E2011" s="1"/>
      <c r="F2011" s="9"/>
      <c r="G2011" s="9"/>
    </row>
    <row r="2012">
      <c r="A2012" s="50" t="s">
        <v>1644</v>
      </c>
      <c r="B2012" s="28" t="s">
        <v>1981</v>
      </c>
      <c r="C2012" s="1"/>
      <c r="D2012" s="8" t="s">
        <v>10</v>
      </c>
      <c r="E2012" s="1"/>
      <c r="F2012" s="9"/>
      <c r="G2012" s="9"/>
    </row>
    <row r="2013">
      <c r="A2013" s="50" t="s">
        <v>1644</v>
      </c>
      <c r="B2013" s="28" t="s">
        <v>1982</v>
      </c>
      <c r="C2013" s="8" t="s">
        <v>10</v>
      </c>
      <c r="D2013" s="1"/>
      <c r="E2013" s="1"/>
      <c r="F2013" s="9"/>
      <c r="G2013" s="9"/>
    </row>
    <row r="2014">
      <c r="A2014" s="50" t="s">
        <v>1644</v>
      </c>
      <c r="B2014" s="28" t="s">
        <v>1983</v>
      </c>
      <c r="C2014" s="8" t="s">
        <v>10</v>
      </c>
      <c r="D2014" s="1"/>
      <c r="E2014" s="1"/>
      <c r="F2014" s="9"/>
      <c r="G2014" s="9"/>
    </row>
    <row r="2015">
      <c r="A2015" s="50" t="s">
        <v>1644</v>
      </c>
      <c r="B2015" s="28" t="s">
        <v>1984</v>
      </c>
      <c r="C2015" s="8" t="s">
        <v>10</v>
      </c>
      <c r="D2015" s="1"/>
      <c r="E2015" s="1"/>
      <c r="F2015" s="9"/>
      <c r="G2015" s="9"/>
    </row>
    <row r="2016">
      <c r="A2016" s="50" t="s">
        <v>1644</v>
      </c>
      <c r="B2016" s="28" t="s">
        <v>1985</v>
      </c>
      <c r="C2016" s="8" t="s">
        <v>10</v>
      </c>
      <c r="D2016" s="1"/>
      <c r="E2016" s="1"/>
      <c r="F2016" s="9"/>
      <c r="G2016" s="9"/>
    </row>
    <row r="2017">
      <c r="A2017" s="50" t="s">
        <v>1644</v>
      </c>
      <c r="B2017" s="28" t="s">
        <v>1986</v>
      </c>
      <c r="C2017" s="1"/>
      <c r="D2017" s="8" t="s">
        <v>10</v>
      </c>
      <c r="E2017" s="1"/>
      <c r="F2017" s="9"/>
      <c r="G2017" s="9"/>
    </row>
    <row r="2018">
      <c r="A2018" s="50" t="s">
        <v>1644</v>
      </c>
      <c r="B2018" s="28" t="s">
        <v>1987</v>
      </c>
      <c r="C2018" s="8" t="s">
        <v>10</v>
      </c>
      <c r="D2018" s="8"/>
      <c r="E2018" s="1"/>
      <c r="F2018" s="9"/>
      <c r="G2018" s="9"/>
    </row>
    <row r="2019">
      <c r="A2019" s="50" t="s">
        <v>1644</v>
      </c>
      <c r="B2019" s="28" t="s">
        <v>1988</v>
      </c>
      <c r="C2019" s="1"/>
      <c r="D2019" s="8" t="s">
        <v>10</v>
      </c>
      <c r="E2019" s="1"/>
      <c r="F2019" s="9"/>
      <c r="G2019" s="9"/>
    </row>
    <row r="2020">
      <c r="A2020" s="50" t="s">
        <v>1644</v>
      </c>
      <c r="B2020" s="28" t="s">
        <v>1989</v>
      </c>
      <c r="C2020" s="8" t="s">
        <v>10</v>
      </c>
      <c r="D2020" s="1"/>
      <c r="E2020" s="1"/>
      <c r="F2020" s="9"/>
      <c r="G2020" s="9"/>
    </row>
    <row r="2021">
      <c r="A2021" s="50" t="s">
        <v>1644</v>
      </c>
      <c r="B2021" s="28" t="s">
        <v>1990</v>
      </c>
      <c r="C2021" s="8" t="s">
        <v>10</v>
      </c>
      <c r="D2021" s="1"/>
      <c r="E2021" s="1"/>
      <c r="F2021" s="9"/>
      <c r="G2021" s="9"/>
    </row>
    <row r="2022">
      <c r="A2022" s="50" t="s">
        <v>1644</v>
      </c>
      <c r="B2022" s="28" t="s">
        <v>1991</v>
      </c>
      <c r="C2022" s="1"/>
      <c r="D2022" s="8" t="s">
        <v>10</v>
      </c>
      <c r="E2022" s="1"/>
      <c r="F2022" s="9"/>
      <c r="G2022" s="9"/>
    </row>
    <row r="2023">
      <c r="A2023" s="50" t="s">
        <v>1644</v>
      </c>
      <c r="B2023" s="28" t="s">
        <v>1992</v>
      </c>
      <c r="C2023" s="8" t="s">
        <v>10</v>
      </c>
      <c r="D2023" s="1"/>
      <c r="E2023" s="1"/>
      <c r="F2023" s="9"/>
      <c r="G2023" s="9"/>
    </row>
    <row r="2024">
      <c r="A2024" s="50" t="s">
        <v>1644</v>
      </c>
      <c r="B2024" s="28" t="s">
        <v>1993</v>
      </c>
      <c r="C2024" s="1"/>
      <c r="D2024" s="8" t="s">
        <v>10</v>
      </c>
      <c r="E2024" s="1"/>
      <c r="F2024" s="9"/>
      <c r="G2024" s="9"/>
    </row>
    <row r="2025">
      <c r="A2025" s="50" t="s">
        <v>1644</v>
      </c>
      <c r="B2025" s="28" t="s">
        <v>1994</v>
      </c>
      <c r="C2025" s="1"/>
      <c r="D2025" s="8" t="s">
        <v>10</v>
      </c>
      <c r="E2025" s="1"/>
      <c r="F2025" s="9"/>
      <c r="G2025" s="9"/>
    </row>
    <row r="2026">
      <c r="A2026" s="50" t="s">
        <v>1644</v>
      </c>
      <c r="B2026" s="28" t="s">
        <v>1995</v>
      </c>
      <c r="C2026" s="8" t="s">
        <v>10</v>
      </c>
      <c r="D2026" s="1"/>
      <c r="E2026" s="1"/>
      <c r="F2026" s="9"/>
      <c r="G2026" s="9"/>
    </row>
    <row r="2027">
      <c r="A2027" s="50" t="s">
        <v>1644</v>
      </c>
      <c r="B2027" s="28" t="s">
        <v>1996</v>
      </c>
      <c r="C2027" s="8" t="s">
        <v>10</v>
      </c>
      <c r="D2027" s="1"/>
      <c r="E2027" s="1"/>
      <c r="F2027" s="9"/>
      <c r="G2027" s="9"/>
    </row>
    <row r="2028">
      <c r="A2028" s="50" t="s">
        <v>1644</v>
      </c>
      <c r="B2028" s="28" t="s">
        <v>1997</v>
      </c>
      <c r="C2028" s="1"/>
      <c r="D2028" s="8" t="s">
        <v>10</v>
      </c>
      <c r="E2028" s="1"/>
      <c r="F2028" s="9"/>
      <c r="G2028" s="9"/>
    </row>
    <row r="2029">
      <c r="A2029" s="50" t="s">
        <v>1644</v>
      </c>
      <c r="B2029" s="45" t="s">
        <v>1998</v>
      </c>
      <c r="C2029" s="1"/>
      <c r="D2029" s="1"/>
      <c r="E2029" s="1"/>
      <c r="F2029" s="9"/>
      <c r="G2029" s="5" t="s">
        <v>10</v>
      </c>
    </row>
    <row r="2030">
      <c r="A2030" s="50" t="s">
        <v>1644</v>
      </c>
      <c r="B2030" s="28" t="s">
        <v>1999</v>
      </c>
      <c r="C2030" s="1"/>
      <c r="D2030" s="8" t="s">
        <v>10</v>
      </c>
      <c r="E2030" s="1"/>
      <c r="F2030" s="9"/>
      <c r="G2030" s="9"/>
    </row>
    <row r="2031">
      <c r="A2031" s="50" t="s">
        <v>1644</v>
      </c>
      <c r="B2031" s="28" t="s">
        <v>2000</v>
      </c>
      <c r="C2031" s="8" t="s">
        <v>10</v>
      </c>
      <c r="D2031" s="1"/>
      <c r="E2031" s="1"/>
      <c r="F2031" s="9"/>
      <c r="G2031" s="9"/>
    </row>
    <row r="2032">
      <c r="A2032" s="50" t="s">
        <v>1644</v>
      </c>
      <c r="B2032" s="28" t="s">
        <v>2001</v>
      </c>
      <c r="C2032" s="1"/>
      <c r="D2032" s="1"/>
      <c r="E2032" s="1"/>
      <c r="F2032" s="9"/>
      <c r="G2032" s="9"/>
    </row>
    <row r="2033">
      <c r="A2033" s="50" t="s">
        <v>1644</v>
      </c>
      <c r="B2033" s="28" t="s">
        <v>2002</v>
      </c>
      <c r="C2033" s="8"/>
      <c r="D2033" s="8" t="s">
        <v>10</v>
      </c>
      <c r="E2033" s="1"/>
      <c r="F2033" s="9"/>
      <c r="G2033" s="9"/>
    </row>
    <row r="2034">
      <c r="A2034" s="50" t="s">
        <v>1644</v>
      </c>
      <c r="B2034" s="28" t="s">
        <v>2003</v>
      </c>
      <c r="C2034" s="8" t="s">
        <v>10</v>
      </c>
      <c r="D2034" s="1"/>
      <c r="E2034" s="1"/>
      <c r="F2034" s="9"/>
      <c r="G2034" s="9"/>
    </row>
    <row r="2035">
      <c r="A2035" s="50" t="s">
        <v>1644</v>
      </c>
      <c r="B2035" s="28" t="s">
        <v>2004</v>
      </c>
      <c r="C2035" s="8" t="s">
        <v>10</v>
      </c>
      <c r="D2035" s="1"/>
      <c r="E2035" s="1"/>
      <c r="F2035" s="9"/>
      <c r="G2035" s="9"/>
    </row>
    <row r="2036">
      <c r="A2036" s="50" t="s">
        <v>1644</v>
      </c>
      <c r="B2036" s="28" t="s">
        <v>2005</v>
      </c>
      <c r="C2036" s="8" t="s">
        <v>10</v>
      </c>
      <c r="D2036" s="1"/>
      <c r="E2036" s="1"/>
      <c r="F2036" s="9"/>
      <c r="G2036" s="9"/>
    </row>
    <row r="2037">
      <c r="A2037" s="50" t="s">
        <v>1644</v>
      </c>
      <c r="B2037" s="41" t="s">
        <v>2006</v>
      </c>
      <c r="C2037" s="1"/>
      <c r="D2037" s="1"/>
      <c r="E2037" s="1"/>
      <c r="F2037" s="9"/>
      <c r="G2037" s="9"/>
    </row>
    <row r="2038">
      <c r="A2038" s="50" t="s">
        <v>1644</v>
      </c>
      <c r="B2038" s="28" t="s">
        <v>2007</v>
      </c>
      <c r="C2038" s="8" t="s">
        <v>10</v>
      </c>
      <c r="D2038" s="1"/>
      <c r="E2038" s="1"/>
      <c r="F2038" s="9"/>
      <c r="G2038" s="9"/>
    </row>
    <row r="2039">
      <c r="A2039" s="50" t="s">
        <v>1644</v>
      </c>
      <c r="B2039" s="28" t="s">
        <v>2008</v>
      </c>
      <c r="C2039" s="8" t="s">
        <v>10</v>
      </c>
      <c r="D2039" s="1"/>
      <c r="E2039" s="1"/>
      <c r="F2039" s="9"/>
      <c r="G2039" s="9"/>
    </row>
    <row r="2040">
      <c r="A2040" s="50" t="s">
        <v>1644</v>
      </c>
      <c r="B2040" s="28" t="s">
        <v>2009</v>
      </c>
      <c r="C2040" s="1"/>
      <c r="D2040" s="8" t="s">
        <v>10</v>
      </c>
      <c r="E2040" s="1"/>
      <c r="F2040" s="9"/>
      <c r="G2040" s="9"/>
    </row>
    <row r="2041">
      <c r="A2041" s="50" t="s">
        <v>1644</v>
      </c>
      <c r="B2041" s="28" t="s">
        <v>2010</v>
      </c>
      <c r="C2041" s="8"/>
      <c r="D2041" s="8" t="s">
        <v>10</v>
      </c>
      <c r="E2041" s="1"/>
      <c r="F2041" s="9"/>
      <c r="G2041" s="9"/>
    </row>
    <row r="2042">
      <c r="A2042" s="50" t="s">
        <v>1644</v>
      </c>
      <c r="B2042" s="28" t="s">
        <v>2011</v>
      </c>
      <c r="C2042" s="1"/>
      <c r="D2042" s="8" t="s">
        <v>10</v>
      </c>
      <c r="E2042" s="1"/>
      <c r="F2042" s="9"/>
      <c r="G2042" s="9"/>
    </row>
    <row r="2043">
      <c r="A2043" s="50" t="s">
        <v>1644</v>
      </c>
      <c r="B2043" s="28" t="s">
        <v>2012</v>
      </c>
      <c r="C2043" s="1"/>
      <c r="D2043" s="8" t="s">
        <v>10</v>
      </c>
      <c r="E2043" s="1"/>
      <c r="F2043" s="9"/>
      <c r="G2043" s="9"/>
    </row>
    <row r="2044">
      <c r="A2044" s="50" t="s">
        <v>1644</v>
      </c>
      <c r="B2044" s="28" t="s">
        <v>2013</v>
      </c>
      <c r="C2044" s="8" t="s">
        <v>10</v>
      </c>
      <c r="D2044" s="1"/>
      <c r="E2044" s="1"/>
      <c r="F2044" s="9"/>
      <c r="G2044" s="9"/>
    </row>
    <row r="2045">
      <c r="A2045" s="50" t="s">
        <v>1644</v>
      </c>
      <c r="B2045" s="28" t="s">
        <v>2014</v>
      </c>
      <c r="C2045" s="1"/>
      <c r="D2045" s="8" t="s">
        <v>10</v>
      </c>
      <c r="E2045" s="1"/>
      <c r="F2045" s="9"/>
      <c r="G2045" s="9"/>
    </row>
    <row r="2046">
      <c r="A2046" s="50" t="s">
        <v>1644</v>
      </c>
      <c r="B2046" s="28" t="s">
        <v>2015</v>
      </c>
      <c r="C2046" s="8" t="s">
        <v>10</v>
      </c>
      <c r="D2046" s="1"/>
      <c r="E2046" s="1"/>
      <c r="F2046" s="9"/>
      <c r="G2046" s="9"/>
    </row>
    <row r="2047">
      <c r="A2047" s="50" t="s">
        <v>1644</v>
      </c>
      <c r="B2047" s="28" t="s">
        <v>2016</v>
      </c>
      <c r="C2047" s="1"/>
      <c r="D2047" s="8" t="s">
        <v>10</v>
      </c>
      <c r="E2047" s="1"/>
      <c r="F2047" s="9"/>
      <c r="G2047" s="9"/>
    </row>
    <row r="2048">
      <c r="A2048" s="50" t="s">
        <v>1644</v>
      </c>
      <c r="B2048" s="28" t="s">
        <v>2017</v>
      </c>
      <c r="C2048" s="8" t="s">
        <v>10</v>
      </c>
      <c r="D2048" s="1"/>
      <c r="E2048" s="1"/>
      <c r="F2048" s="9"/>
      <c r="G2048" s="9"/>
    </row>
    <row r="2049">
      <c r="A2049" s="50" t="s">
        <v>1644</v>
      </c>
      <c r="B2049" s="28" t="s">
        <v>2018</v>
      </c>
      <c r="C2049" s="8" t="s">
        <v>10</v>
      </c>
      <c r="D2049" s="1"/>
      <c r="E2049" s="1"/>
      <c r="F2049" s="9"/>
      <c r="G2049" s="9"/>
    </row>
    <row r="2050">
      <c r="A2050" s="50" t="s">
        <v>1644</v>
      </c>
      <c r="B2050" s="28" t="s">
        <v>2019</v>
      </c>
      <c r="C2050" s="1"/>
      <c r="D2050" s="8" t="s">
        <v>10</v>
      </c>
      <c r="E2050" s="1"/>
      <c r="F2050" s="9"/>
      <c r="G2050" s="9"/>
    </row>
    <row r="2051">
      <c r="A2051" s="50" t="s">
        <v>1644</v>
      </c>
      <c r="B2051" s="28" t="s">
        <v>2020</v>
      </c>
      <c r="C2051" s="8" t="s">
        <v>10</v>
      </c>
      <c r="D2051" s="1"/>
      <c r="E2051" s="1"/>
      <c r="F2051" s="9"/>
      <c r="G2051" s="9"/>
    </row>
    <row r="2052">
      <c r="A2052" s="50" t="s">
        <v>1644</v>
      </c>
      <c r="B2052" s="28" t="s">
        <v>2021</v>
      </c>
      <c r="C2052" s="8"/>
      <c r="D2052" s="8" t="s">
        <v>10</v>
      </c>
      <c r="E2052" s="1"/>
      <c r="F2052" s="9"/>
      <c r="G2052" s="9"/>
    </row>
    <row r="2053">
      <c r="A2053" s="50" t="s">
        <v>1644</v>
      </c>
      <c r="B2053" s="28" t="s">
        <v>2022</v>
      </c>
      <c r="C2053" s="1"/>
      <c r="D2053" s="8" t="s">
        <v>10</v>
      </c>
      <c r="E2053" s="1"/>
      <c r="F2053" s="9"/>
      <c r="G2053" s="9"/>
    </row>
    <row r="2054">
      <c r="A2054" s="50" t="s">
        <v>1644</v>
      </c>
      <c r="B2054" s="28" t="s">
        <v>2023</v>
      </c>
      <c r="C2054" s="1"/>
      <c r="D2054" s="8" t="s">
        <v>10</v>
      </c>
      <c r="E2054" s="1"/>
      <c r="F2054" s="9"/>
      <c r="G2054" s="9"/>
    </row>
    <row r="2055">
      <c r="A2055" s="50" t="s">
        <v>1644</v>
      </c>
      <c r="B2055" s="28" t="s">
        <v>2024</v>
      </c>
      <c r="C2055" s="1"/>
      <c r="D2055" s="8" t="s">
        <v>10</v>
      </c>
      <c r="E2055" s="1"/>
      <c r="F2055" s="9"/>
      <c r="G2055" s="9"/>
    </row>
    <row r="2056">
      <c r="A2056" s="50" t="s">
        <v>1644</v>
      </c>
      <c r="B2056" s="28" t="s">
        <v>2025</v>
      </c>
      <c r="C2056" s="1"/>
      <c r="D2056" s="8"/>
      <c r="E2056" s="1"/>
      <c r="F2056" s="5" t="s">
        <v>10</v>
      </c>
      <c r="G2056" s="9"/>
    </row>
    <row r="2057">
      <c r="A2057" s="50" t="s">
        <v>1644</v>
      </c>
      <c r="B2057" s="28" t="s">
        <v>2026</v>
      </c>
      <c r="C2057" s="1"/>
      <c r="D2057" s="8" t="s">
        <v>10</v>
      </c>
      <c r="E2057" s="1"/>
      <c r="F2057" s="9"/>
      <c r="G2057" s="9"/>
    </row>
    <row r="2058">
      <c r="A2058" s="50" t="s">
        <v>1644</v>
      </c>
      <c r="B2058" s="28" t="s">
        <v>2027</v>
      </c>
      <c r="C2058" s="8" t="s">
        <v>10</v>
      </c>
      <c r="D2058" s="1"/>
      <c r="E2058" s="1"/>
      <c r="F2058" s="9"/>
      <c r="G2058" s="9"/>
    </row>
    <row r="2059">
      <c r="A2059" s="50" t="s">
        <v>1644</v>
      </c>
      <c r="B2059" s="28" t="s">
        <v>2028</v>
      </c>
      <c r="C2059" s="8" t="s">
        <v>10</v>
      </c>
      <c r="D2059" s="1"/>
      <c r="E2059" s="1"/>
      <c r="F2059" s="9"/>
      <c r="G2059" s="9"/>
    </row>
    <row r="2060">
      <c r="A2060" s="50" t="s">
        <v>1644</v>
      </c>
      <c r="B2060" s="28" t="s">
        <v>2029</v>
      </c>
      <c r="C2060" s="8" t="s">
        <v>10</v>
      </c>
      <c r="D2060" s="8"/>
      <c r="E2060" s="1"/>
      <c r="F2060" s="9"/>
      <c r="G2060" s="9"/>
    </row>
    <row r="2061">
      <c r="A2061" s="50" t="s">
        <v>1644</v>
      </c>
      <c r="B2061" s="28" t="s">
        <v>2030</v>
      </c>
      <c r="C2061" s="1"/>
      <c r="D2061" s="8" t="s">
        <v>10</v>
      </c>
      <c r="E2061" s="1"/>
      <c r="F2061" s="9"/>
      <c r="G2061" s="9"/>
    </row>
    <row r="2062">
      <c r="A2062" s="50" t="s">
        <v>1644</v>
      </c>
      <c r="B2062" s="28" t="s">
        <v>2031</v>
      </c>
      <c r="C2062" s="1"/>
      <c r="D2062" s="8" t="s">
        <v>10</v>
      </c>
      <c r="E2062" s="1"/>
      <c r="F2062" s="9"/>
      <c r="G2062" s="9"/>
    </row>
    <row r="2063">
      <c r="A2063" s="50" t="s">
        <v>1644</v>
      </c>
      <c r="B2063" s="51" t="s">
        <v>2032</v>
      </c>
      <c r="C2063" s="1"/>
      <c r="D2063" s="8"/>
      <c r="E2063" s="1"/>
      <c r="F2063" s="5" t="s">
        <v>10</v>
      </c>
      <c r="G2063" s="9"/>
    </row>
    <row r="2064">
      <c r="A2064" s="50" t="s">
        <v>1644</v>
      </c>
      <c r="B2064" s="28" t="s">
        <v>2033</v>
      </c>
      <c r="C2064" s="1"/>
      <c r="D2064" s="8" t="s">
        <v>10</v>
      </c>
      <c r="E2064" s="1"/>
      <c r="F2064" s="9"/>
      <c r="G2064" s="9"/>
    </row>
    <row r="2065">
      <c r="A2065" s="50" t="s">
        <v>1644</v>
      </c>
      <c r="B2065" s="28" t="s">
        <v>2034</v>
      </c>
      <c r="C2065" s="8" t="s">
        <v>10</v>
      </c>
      <c r="D2065" s="1"/>
      <c r="E2065" s="1"/>
      <c r="F2065" s="9"/>
      <c r="G2065" s="9"/>
    </row>
    <row r="2066">
      <c r="A2066" s="50" t="s">
        <v>1644</v>
      </c>
      <c r="B2066" s="28" t="s">
        <v>2035</v>
      </c>
      <c r="C2066" s="1"/>
      <c r="D2066" s="8" t="s">
        <v>10</v>
      </c>
      <c r="E2066" s="1"/>
      <c r="F2066" s="9"/>
      <c r="G2066" s="9"/>
    </row>
    <row r="2067">
      <c r="A2067" s="50" t="s">
        <v>1644</v>
      </c>
      <c r="B2067" s="28" t="s">
        <v>2036</v>
      </c>
      <c r="C2067" s="1"/>
      <c r="D2067" s="8"/>
      <c r="E2067" s="1"/>
      <c r="F2067" s="5" t="s">
        <v>10</v>
      </c>
      <c r="G2067" s="9"/>
    </row>
    <row r="2068">
      <c r="A2068" s="50" t="s">
        <v>1644</v>
      </c>
      <c r="B2068" s="28" t="s">
        <v>2037</v>
      </c>
      <c r="C2068" s="8" t="s">
        <v>10</v>
      </c>
      <c r="D2068" s="1"/>
      <c r="E2068" s="1"/>
      <c r="F2068" s="9"/>
      <c r="G2068" s="9"/>
    </row>
    <row r="2069">
      <c r="A2069" s="50" t="s">
        <v>1644</v>
      </c>
      <c r="B2069" s="28" t="s">
        <v>2038</v>
      </c>
      <c r="C2069" s="8" t="s">
        <v>10</v>
      </c>
      <c r="D2069" s="1"/>
      <c r="E2069" s="1"/>
      <c r="F2069" s="9"/>
      <c r="G2069" s="9"/>
    </row>
    <row r="2070">
      <c r="A2070" s="50" t="s">
        <v>1644</v>
      </c>
      <c r="B2070" s="28" t="s">
        <v>2039</v>
      </c>
      <c r="C2070" s="1"/>
      <c r="D2070" s="8" t="s">
        <v>10</v>
      </c>
      <c r="E2070" s="1"/>
      <c r="F2070" s="9"/>
      <c r="G2070" s="9"/>
    </row>
    <row r="2071">
      <c r="A2071" s="50" t="s">
        <v>1644</v>
      </c>
      <c r="B2071" s="28" t="s">
        <v>2040</v>
      </c>
      <c r="C2071" s="8" t="s">
        <v>10</v>
      </c>
      <c r="D2071" s="1"/>
      <c r="E2071" s="1"/>
      <c r="F2071" s="9"/>
      <c r="G2071" s="9"/>
    </row>
    <row r="2072">
      <c r="A2072" s="50" t="s">
        <v>1644</v>
      </c>
      <c r="B2072" s="28" t="s">
        <v>2041</v>
      </c>
      <c r="C2072" s="8" t="s">
        <v>10</v>
      </c>
      <c r="D2072" s="1"/>
      <c r="E2072" s="1"/>
      <c r="F2072" s="9"/>
      <c r="G2072" s="9"/>
    </row>
    <row r="2073">
      <c r="A2073" s="50" t="s">
        <v>1644</v>
      </c>
      <c r="B2073" s="28" t="s">
        <v>2042</v>
      </c>
      <c r="C2073" s="8" t="s">
        <v>10</v>
      </c>
      <c r="D2073" s="1"/>
      <c r="E2073" s="1"/>
      <c r="F2073" s="9"/>
      <c r="G2073" s="9"/>
    </row>
    <row r="2074">
      <c r="A2074" s="50" t="s">
        <v>1644</v>
      </c>
      <c r="B2074" s="28" t="s">
        <v>2043</v>
      </c>
      <c r="C2074" s="8" t="s">
        <v>10</v>
      </c>
      <c r="D2074" s="1"/>
      <c r="E2074" s="1"/>
      <c r="F2074" s="9"/>
      <c r="G2074" s="9"/>
    </row>
    <row r="2075">
      <c r="A2075" s="50" t="s">
        <v>1644</v>
      </c>
      <c r="B2075" s="28" t="s">
        <v>2044</v>
      </c>
      <c r="C2075" s="8" t="s">
        <v>10</v>
      </c>
      <c r="D2075" s="1"/>
      <c r="E2075" s="1"/>
      <c r="F2075" s="9"/>
      <c r="G2075" s="9"/>
    </row>
    <row r="2076">
      <c r="A2076" s="50" t="s">
        <v>1644</v>
      </c>
      <c r="B2076" s="28" t="s">
        <v>2045</v>
      </c>
      <c r="C2076" s="1"/>
      <c r="D2076" s="8" t="s">
        <v>10</v>
      </c>
      <c r="E2076" s="1"/>
      <c r="F2076" s="9"/>
      <c r="G2076" s="9"/>
    </row>
    <row r="2077">
      <c r="A2077" s="50" t="s">
        <v>1644</v>
      </c>
      <c r="B2077" s="28" t="s">
        <v>2046</v>
      </c>
      <c r="C2077" s="1"/>
      <c r="D2077" s="1"/>
      <c r="E2077" s="1"/>
      <c r="F2077" s="9"/>
      <c r="G2077" s="9"/>
    </row>
    <row r="2078">
      <c r="A2078" s="50" t="s">
        <v>1644</v>
      </c>
      <c r="B2078" s="28" t="s">
        <v>2047</v>
      </c>
      <c r="C2078" s="1"/>
      <c r="D2078" s="8" t="s">
        <v>10</v>
      </c>
      <c r="E2078" s="1"/>
      <c r="F2078" s="9"/>
      <c r="G2078" s="9"/>
    </row>
    <row r="2079">
      <c r="A2079" s="50" t="s">
        <v>1644</v>
      </c>
      <c r="B2079" s="28" t="s">
        <v>2048</v>
      </c>
      <c r="C2079" s="1"/>
      <c r="D2079" s="8" t="s">
        <v>10</v>
      </c>
      <c r="E2079" s="1"/>
      <c r="F2079" s="9"/>
      <c r="G2079" s="9"/>
    </row>
    <row r="2080">
      <c r="A2080" s="50" t="s">
        <v>1644</v>
      </c>
      <c r="B2080" s="28" t="s">
        <v>2049</v>
      </c>
      <c r="C2080" s="1"/>
      <c r="D2080" s="8" t="s">
        <v>10</v>
      </c>
      <c r="E2080" s="1"/>
      <c r="F2080" s="9"/>
      <c r="G2080" s="9"/>
    </row>
    <row r="2081">
      <c r="A2081" s="50" t="s">
        <v>1644</v>
      </c>
      <c r="B2081" s="28" t="s">
        <v>2050</v>
      </c>
      <c r="C2081" s="1"/>
      <c r="D2081" s="8" t="s">
        <v>10</v>
      </c>
      <c r="E2081" s="1"/>
      <c r="F2081" s="9"/>
      <c r="G2081" s="9"/>
    </row>
    <row r="2082">
      <c r="A2082" s="50" t="s">
        <v>1644</v>
      </c>
      <c r="B2082" s="28" t="s">
        <v>2051</v>
      </c>
      <c r="C2082" s="1"/>
      <c r="D2082" s="8" t="s">
        <v>10</v>
      </c>
      <c r="E2082" s="1"/>
      <c r="F2082" s="9"/>
      <c r="G2082" s="9"/>
    </row>
    <row r="2083">
      <c r="A2083" s="50" t="s">
        <v>1644</v>
      </c>
      <c r="B2083" s="28" t="s">
        <v>2052</v>
      </c>
      <c r="C2083" s="1"/>
      <c r="D2083" s="8" t="s">
        <v>10</v>
      </c>
      <c r="E2083" s="1"/>
      <c r="F2083" s="9"/>
      <c r="G2083" s="9"/>
    </row>
    <row r="2084">
      <c r="A2084" s="50" t="s">
        <v>1644</v>
      </c>
      <c r="B2084" s="28" t="s">
        <v>2053</v>
      </c>
      <c r="C2084" s="8" t="s">
        <v>10</v>
      </c>
      <c r="D2084" s="1"/>
      <c r="E2084" s="1"/>
      <c r="F2084" s="9"/>
      <c r="G2084" s="9"/>
    </row>
    <row r="2085">
      <c r="A2085" s="50" t="s">
        <v>1644</v>
      </c>
      <c r="B2085" s="28" t="s">
        <v>2054</v>
      </c>
      <c r="C2085" s="1"/>
      <c r="D2085" s="8" t="s">
        <v>10</v>
      </c>
      <c r="E2085" s="1"/>
      <c r="F2085" s="9"/>
      <c r="G2085" s="9"/>
    </row>
    <row r="2086">
      <c r="A2086" s="50" t="s">
        <v>1644</v>
      </c>
      <c r="B2086" s="28" t="s">
        <v>2055</v>
      </c>
      <c r="C2086" s="8" t="s">
        <v>10</v>
      </c>
      <c r="D2086" s="1"/>
      <c r="E2086" s="1"/>
      <c r="F2086" s="9"/>
      <c r="G2086" s="9"/>
    </row>
    <row r="2087">
      <c r="A2087" s="50" t="s">
        <v>1644</v>
      </c>
      <c r="B2087" s="28" t="s">
        <v>2056</v>
      </c>
      <c r="C2087" s="8" t="s">
        <v>10</v>
      </c>
      <c r="D2087" s="1"/>
      <c r="E2087" s="1"/>
      <c r="F2087" s="9"/>
      <c r="G2087" s="9"/>
    </row>
    <row r="2088">
      <c r="A2088" s="50" t="s">
        <v>1644</v>
      </c>
      <c r="B2088" s="28" t="s">
        <v>2057</v>
      </c>
      <c r="C2088" s="1"/>
      <c r="D2088" s="8" t="s">
        <v>10</v>
      </c>
      <c r="E2088" s="1"/>
      <c r="F2088" s="9"/>
      <c r="G2088" s="9"/>
    </row>
    <row r="2089">
      <c r="A2089" s="50" t="s">
        <v>1644</v>
      </c>
      <c r="B2089" s="28" t="s">
        <v>2058</v>
      </c>
      <c r="C2089" s="1"/>
      <c r="D2089" s="8" t="s">
        <v>10</v>
      </c>
      <c r="E2089" s="1"/>
      <c r="F2089" s="9"/>
      <c r="G2089" s="9"/>
    </row>
    <row r="2090">
      <c r="A2090" s="50" t="s">
        <v>1644</v>
      </c>
      <c r="B2090" s="28" t="s">
        <v>2059</v>
      </c>
      <c r="C2090" s="8" t="s">
        <v>10</v>
      </c>
      <c r="D2090" s="1"/>
      <c r="E2090" s="1"/>
      <c r="F2090" s="9"/>
      <c r="G2090" s="9"/>
    </row>
    <row r="2091">
      <c r="A2091" s="50" t="s">
        <v>1644</v>
      </c>
      <c r="B2091" s="28" t="s">
        <v>2060</v>
      </c>
      <c r="C2091" s="1"/>
      <c r="D2091" s="8" t="s">
        <v>10</v>
      </c>
      <c r="E2091" s="1"/>
      <c r="F2091" s="9"/>
      <c r="G2091" s="9"/>
    </row>
    <row r="2092">
      <c r="A2092" s="50" t="s">
        <v>1644</v>
      </c>
      <c r="B2092" s="28" t="s">
        <v>2061</v>
      </c>
      <c r="C2092" s="1"/>
      <c r="D2092" s="8" t="s">
        <v>10</v>
      </c>
      <c r="E2092" s="1"/>
      <c r="F2092" s="9"/>
      <c r="G2092" s="9"/>
    </row>
    <row r="2093">
      <c r="A2093" s="50" t="s">
        <v>1644</v>
      </c>
      <c r="B2093" s="28" t="s">
        <v>2062</v>
      </c>
      <c r="C2093" s="8" t="s">
        <v>10</v>
      </c>
      <c r="D2093" s="1"/>
      <c r="E2093" s="1"/>
      <c r="F2093" s="9"/>
      <c r="G2093" s="9"/>
    </row>
    <row r="2094">
      <c r="A2094" s="50" t="s">
        <v>1644</v>
      </c>
      <c r="B2094" s="28" t="s">
        <v>2063</v>
      </c>
      <c r="C2094" s="1"/>
      <c r="D2094" s="8" t="s">
        <v>10</v>
      </c>
      <c r="E2094" s="1"/>
      <c r="F2094" s="9"/>
      <c r="G2094" s="9"/>
    </row>
    <row r="2095">
      <c r="A2095" s="50" t="s">
        <v>1644</v>
      </c>
      <c r="B2095" s="28" t="s">
        <v>2064</v>
      </c>
      <c r="C2095" s="1"/>
      <c r="D2095" s="8" t="s">
        <v>10</v>
      </c>
      <c r="E2095" s="1"/>
      <c r="F2095" s="9"/>
      <c r="G2095" s="9"/>
    </row>
    <row r="2096">
      <c r="A2096" s="50" t="s">
        <v>1644</v>
      </c>
      <c r="B2096" s="28" t="s">
        <v>2065</v>
      </c>
      <c r="C2096" s="8" t="s">
        <v>10</v>
      </c>
      <c r="D2096" s="1"/>
      <c r="E2096" s="1"/>
      <c r="F2096" s="9"/>
      <c r="G2096" s="9"/>
    </row>
    <row r="2097">
      <c r="A2097" s="50" t="s">
        <v>1644</v>
      </c>
      <c r="B2097" s="28" t="s">
        <v>2066</v>
      </c>
      <c r="C2097" s="1"/>
      <c r="D2097" s="8" t="s">
        <v>10</v>
      </c>
      <c r="E2097" s="1"/>
      <c r="F2097" s="9"/>
      <c r="G2097" s="9"/>
    </row>
    <row r="2098">
      <c r="A2098" s="50" t="s">
        <v>1644</v>
      </c>
      <c r="B2098" s="28" t="s">
        <v>2067</v>
      </c>
      <c r="C2098" s="8" t="s">
        <v>10</v>
      </c>
      <c r="D2098" s="1"/>
      <c r="E2098" s="1"/>
      <c r="F2098" s="9"/>
      <c r="G2098" s="9"/>
    </row>
    <row r="2099">
      <c r="A2099" s="50" t="s">
        <v>1644</v>
      </c>
      <c r="B2099" s="28" t="s">
        <v>2068</v>
      </c>
      <c r="C2099" s="8" t="s">
        <v>10</v>
      </c>
      <c r="D2099" s="1"/>
      <c r="E2099" s="1"/>
      <c r="F2099" s="9"/>
      <c r="G2099" s="9"/>
    </row>
    <row r="2100">
      <c r="A2100" s="50" t="s">
        <v>1644</v>
      </c>
      <c r="B2100" s="28" t="s">
        <v>2069</v>
      </c>
      <c r="C2100" s="8" t="s">
        <v>10</v>
      </c>
      <c r="D2100" s="1"/>
      <c r="E2100" s="1"/>
      <c r="F2100" s="9"/>
      <c r="G2100" s="9"/>
    </row>
    <row r="2101">
      <c r="A2101" s="50" t="s">
        <v>1644</v>
      </c>
      <c r="B2101" s="28" t="s">
        <v>2070</v>
      </c>
      <c r="C2101" s="1"/>
      <c r="D2101" s="8" t="s">
        <v>10</v>
      </c>
      <c r="E2101" s="1"/>
      <c r="F2101" s="9"/>
      <c r="G2101" s="9"/>
    </row>
    <row r="2102">
      <c r="A2102" s="50" t="s">
        <v>1644</v>
      </c>
      <c r="B2102" s="28" t="s">
        <v>2071</v>
      </c>
      <c r="C2102" s="1"/>
      <c r="D2102" s="8" t="s">
        <v>10</v>
      </c>
      <c r="E2102" s="1"/>
      <c r="F2102" s="9"/>
      <c r="G2102" s="9"/>
    </row>
    <row r="2103">
      <c r="A2103" s="50" t="s">
        <v>1644</v>
      </c>
      <c r="B2103" s="28" t="s">
        <v>2072</v>
      </c>
      <c r="C2103" s="1"/>
      <c r="D2103" s="8" t="s">
        <v>10</v>
      </c>
      <c r="E2103" s="1"/>
      <c r="F2103" s="9"/>
      <c r="G2103" s="9"/>
    </row>
    <row r="2104">
      <c r="A2104" s="50" t="s">
        <v>1644</v>
      </c>
      <c r="B2104" s="28" t="s">
        <v>2073</v>
      </c>
      <c r="C2104" s="1"/>
      <c r="D2104" s="8" t="s">
        <v>10</v>
      </c>
      <c r="E2104" s="1"/>
      <c r="F2104" s="9"/>
      <c r="G2104" s="9"/>
    </row>
    <row r="2105">
      <c r="A2105" s="50" t="s">
        <v>1644</v>
      </c>
      <c r="B2105" s="28" t="s">
        <v>2074</v>
      </c>
      <c r="C2105" s="8" t="s">
        <v>10</v>
      </c>
      <c r="D2105" s="1"/>
      <c r="E2105" s="1"/>
      <c r="F2105" s="9"/>
      <c r="G2105" s="9"/>
    </row>
    <row r="2106">
      <c r="A2106" s="50" t="s">
        <v>1644</v>
      </c>
      <c r="B2106" s="28" t="s">
        <v>2075</v>
      </c>
      <c r="C2106" s="1"/>
      <c r="D2106" s="8"/>
      <c r="E2106" s="1"/>
      <c r="F2106" s="5" t="s">
        <v>10</v>
      </c>
      <c r="G2106" s="9"/>
    </row>
    <row r="2107">
      <c r="A2107" s="50" t="s">
        <v>1644</v>
      </c>
      <c r="B2107" s="28" t="s">
        <v>2076</v>
      </c>
      <c r="C2107" s="1"/>
      <c r="D2107" s="8" t="s">
        <v>10</v>
      </c>
      <c r="E2107" s="1"/>
      <c r="F2107" s="9"/>
      <c r="G2107" s="9"/>
    </row>
    <row r="2108">
      <c r="A2108" s="50" t="s">
        <v>1644</v>
      </c>
      <c r="B2108" s="28" t="s">
        <v>2077</v>
      </c>
      <c r="C2108" s="1"/>
      <c r="D2108" s="8" t="s">
        <v>10</v>
      </c>
      <c r="E2108" s="1"/>
      <c r="F2108" s="9"/>
      <c r="G2108" s="9"/>
    </row>
    <row r="2109">
      <c r="A2109" s="50" t="s">
        <v>1644</v>
      </c>
      <c r="B2109" s="28" t="s">
        <v>2078</v>
      </c>
      <c r="C2109" s="1"/>
      <c r="D2109" s="8" t="s">
        <v>10</v>
      </c>
      <c r="E2109" s="1"/>
      <c r="F2109" s="9"/>
      <c r="G2109" s="9"/>
    </row>
    <row r="2110">
      <c r="A2110" s="50" t="s">
        <v>1644</v>
      </c>
      <c r="B2110" s="28" t="s">
        <v>2079</v>
      </c>
      <c r="C2110" s="1"/>
      <c r="D2110" s="8" t="s">
        <v>10</v>
      </c>
      <c r="E2110" s="1"/>
      <c r="F2110" s="9"/>
      <c r="G2110" s="9"/>
    </row>
    <row r="2111">
      <c r="A2111" s="50" t="s">
        <v>1644</v>
      </c>
      <c r="B2111" s="28" t="s">
        <v>2080</v>
      </c>
      <c r="C2111" s="1"/>
      <c r="D2111" s="8" t="s">
        <v>10</v>
      </c>
      <c r="E2111" s="1"/>
      <c r="F2111" s="9"/>
      <c r="G2111" s="9"/>
    </row>
    <row r="2112">
      <c r="A2112" s="50" t="s">
        <v>1644</v>
      </c>
      <c r="B2112" s="28" t="s">
        <v>2081</v>
      </c>
      <c r="C2112" s="1"/>
      <c r="D2112" s="8" t="s">
        <v>10</v>
      </c>
      <c r="E2112" s="1"/>
      <c r="F2112" s="9"/>
      <c r="G2112" s="9"/>
    </row>
    <row r="2113">
      <c r="A2113" s="50" t="s">
        <v>1644</v>
      </c>
      <c r="B2113" s="28" t="s">
        <v>2082</v>
      </c>
      <c r="C2113" s="8" t="s">
        <v>10</v>
      </c>
      <c r="D2113" s="1"/>
      <c r="E2113" s="1"/>
      <c r="F2113" s="9"/>
      <c r="G2113" s="9"/>
    </row>
    <row r="2114">
      <c r="A2114" s="50" t="s">
        <v>1644</v>
      </c>
      <c r="B2114" s="28" t="s">
        <v>2083</v>
      </c>
      <c r="C2114" s="8" t="s">
        <v>10</v>
      </c>
      <c r="D2114" s="1"/>
      <c r="E2114" s="1"/>
      <c r="F2114" s="9"/>
      <c r="G2114" s="9"/>
    </row>
    <row r="2115">
      <c r="A2115" s="50" t="s">
        <v>1644</v>
      </c>
      <c r="B2115" s="28" t="s">
        <v>2084</v>
      </c>
      <c r="C2115" s="8" t="s">
        <v>10</v>
      </c>
      <c r="D2115" s="1"/>
      <c r="E2115" s="1"/>
      <c r="F2115" s="9"/>
      <c r="G2115" s="9"/>
    </row>
    <row r="2116">
      <c r="A2116" s="50" t="s">
        <v>1644</v>
      </c>
      <c r="B2116" s="45" t="s">
        <v>2085</v>
      </c>
      <c r="C2116" s="1"/>
      <c r="D2116" s="1"/>
      <c r="E2116" s="1"/>
      <c r="F2116" s="9"/>
      <c r="G2116" s="9"/>
    </row>
    <row r="2117">
      <c r="A2117" s="50" t="s">
        <v>1644</v>
      </c>
      <c r="B2117" s="28" t="s">
        <v>2086</v>
      </c>
      <c r="C2117" s="1"/>
      <c r="D2117" s="8" t="s">
        <v>10</v>
      </c>
      <c r="E2117" s="1"/>
      <c r="F2117" s="9"/>
      <c r="G2117" s="9"/>
    </row>
    <row r="2118">
      <c r="A2118" s="50" t="s">
        <v>1644</v>
      </c>
      <c r="B2118" s="28" t="s">
        <v>2087</v>
      </c>
      <c r="C2118" s="8" t="s">
        <v>10</v>
      </c>
      <c r="D2118" s="1"/>
      <c r="E2118" s="1"/>
      <c r="F2118" s="9"/>
      <c r="G2118" s="9"/>
    </row>
    <row r="2119">
      <c r="A2119" s="50" t="s">
        <v>1644</v>
      </c>
      <c r="B2119" s="28" t="s">
        <v>2088</v>
      </c>
      <c r="C2119" s="1"/>
      <c r="D2119" s="1"/>
      <c r="E2119" s="1"/>
      <c r="F2119" s="5" t="s">
        <v>10</v>
      </c>
      <c r="G2119" s="9"/>
    </row>
    <row r="2120">
      <c r="A2120" s="50" t="s">
        <v>1644</v>
      </c>
      <c r="B2120" s="28" t="s">
        <v>2089</v>
      </c>
      <c r="C2120" s="1"/>
      <c r="D2120" s="1"/>
      <c r="E2120" s="1"/>
      <c r="F2120" s="9"/>
      <c r="G2120" s="9"/>
    </row>
    <row r="2121">
      <c r="A2121" s="50" t="s">
        <v>1644</v>
      </c>
      <c r="B2121" s="28" t="s">
        <v>2090</v>
      </c>
      <c r="C2121" s="1"/>
      <c r="D2121" s="8"/>
      <c r="E2121" s="1"/>
      <c r="F2121" s="5" t="s">
        <v>10</v>
      </c>
      <c r="G2121" s="9"/>
    </row>
    <row r="2122">
      <c r="A2122" s="50" t="s">
        <v>1644</v>
      </c>
      <c r="B2122" s="28" t="s">
        <v>2091</v>
      </c>
      <c r="C2122" s="8" t="s">
        <v>10</v>
      </c>
      <c r="D2122" s="1"/>
      <c r="E2122" s="1"/>
      <c r="F2122" s="9"/>
      <c r="G2122" s="9"/>
    </row>
    <row r="2123">
      <c r="A2123" s="50" t="s">
        <v>1644</v>
      </c>
      <c r="B2123" s="28" t="s">
        <v>2092</v>
      </c>
      <c r="C2123" s="8" t="s">
        <v>10</v>
      </c>
      <c r="D2123" s="1"/>
      <c r="E2123" s="1"/>
      <c r="F2123" s="9"/>
      <c r="G2123" s="9"/>
    </row>
    <row r="2124">
      <c r="A2124" s="50" t="s">
        <v>1644</v>
      </c>
      <c r="B2124" s="28" t="s">
        <v>2093</v>
      </c>
      <c r="C2124" s="1"/>
      <c r="D2124" s="8" t="s">
        <v>10</v>
      </c>
      <c r="E2124" s="1"/>
      <c r="F2124" s="9"/>
      <c r="G2124" s="9"/>
    </row>
    <row r="2125">
      <c r="A2125" s="50" t="s">
        <v>1644</v>
      </c>
      <c r="B2125" s="28" t="s">
        <v>2094</v>
      </c>
      <c r="C2125" s="8" t="s">
        <v>10</v>
      </c>
      <c r="D2125" s="1"/>
      <c r="E2125" s="1"/>
      <c r="F2125" s="9"/>
      <c r="G2125" s="9"/>
    </row>
    <row r="2126">
      <c r="A2126" s="50" t="s">
        <v>1644</v>
      </c>
      <c r="B2126" s="28" t="s">
        <v>2095</v>
      </c>
      <c r="C2126" s="1"/>
      <c r="D2126" s="8"/>
      <c r="E2126" s="1"/>
      <c r="F2126" s="5" t="s">
        <v>10</v>
      </c>
      <c r="G2126" s="9"/>
    </row>
    <row r="2127">
      <c r="A2127" s="50" t="s">
        <v>1644</v>
      </c>
      <c r="B2127" s="28" t="s">
        <v>2096</v>
      </c>
      <c r="C2127" s="1"/>
      <c r="D2127" s="1"/>
      <c r="E2127" s="1"/>
      <c r="F2127" s="5" t="s">
        <v>10</v>
      </c>
      <c r="G2127" s="9"/>
    </row>
    <row r="2128">
      <c r="A2128" s="50" t="s">
        <v>1644</v>
      </c>
      <c r="B2128" s="45" t="s">
        <v>2097</v>
      </c>
      <c r="C2128" s="1"/>
      <c r="D2128" s="1"/>
      <c r="E2128" s="1"/>
      <c r="F2128" s="5" t="s">
        <v>10</v>
      </c>
      <c r="G2128" s="9"/>
    </row>
    <row r="2129">
      <c r="A2129" s="50" t="s">
        <v>1644</v>
      </c>
      <c r="B2129" s="28" t="s">
        <v>2098</v>
      </c>
      <c r="C2129" s="8" t="s">
        <v>10</v>
      </c>
      <c r="D2129" s="1"/>
      <c r="E2129" s="1"/>
      <c r="F2129" s="9"/>
      <c r="G2129" s="9"/>
    </row>
    <row r="2130">
      <c r="A2130" s="50" t="s">
        <v>1644</v>
      </c>
      <c r="B2130" s="28" t="s">
        <v>2099</v>
      </c>
      <c r="C2130" s="1"/>
      <c r="D2130" s="8" t="s">
        <v>10</v>
      </c>
      <c r="E2130" s="1"/>
      <c r="F2130" s="9"/>
      <c r="G2130" s="9"/>
    </row>
    <row r="2131">
      <c r="A2131" s="50" t="s">
        <v>1644</v>
      </c>
      <c r="B2131" s="28" t="s">
        <v>2100</v>
      </c>
      <c r="C2131" s="8" t="s">
        <v>10</v>
      </c>
      <c r="D2131" s="8"/>
      <c r="E2131" s="1"/>
      <c r="F2131" s="9"/>
      <c r="G2131" s="9"/>
    </row>
    <row r="2132">
      <c r="A2132" s="50" t="s">
        <v>1644</v>
      </c>
      <c r="B2132" s="28" t="s">
        <v>2101</v>
      </c>
      <c r="C2132" s="8" t="s">
        <v>10</v>
      </c>
      <c r="D2132" s="1"/>
      <c r="E2132" s="1"/>
      <c r="F2132" s="9"/>
      <c r="G2132" s="9"/>
    </row>
    <row r="2133">
      <c r="A2133" s="50" t="s">
        <v>1644</v>
      </c>
      <c r="B2133" s="28" t="s">
        <v>2102</v>
      </c>
      <c r="C2133" s="8" t="s">
        <v>10</v>
      </c>
      <c r="D2133" s="1"/>
      <c r="E2133" s="1"/>
      <c r="F2133" s="9"/>
      <c r="G2133" s="9"/>
    </row>
    <row r="2134">
      <c r="A2134" s="50" t="s">
        <v>1644</v>
      </c>
      <c r="B2134" s="28" t="s">
        <v>2103</v>
      </c>
      <c r="C2134" s="8" t="s">
        <v>10</v>
      </c>
      <c r="D2134" s="1"/>
      <c r="E2134" s="1"/>
      <c r="F2134" s="9"/>
      <c r="G2134" s="9"/>
    </row>
    <row r="2135">
      <c r="A2135" s="50" t="s">
        <v>1644</v>
      </c>
      <c r="B2135" s="28" t="s">
        <v>2104</v>
      </c>
      <c r="C2135" s="8" t="s">
        <v>10</v>
      </c>
      <c r="D2135" s="1"/>
      <c r="E2135" s="1"/>
      <c r="F2135" s="9"/>
      <c r="G2135" s="9"/>
    </row>
    <row r="2136">
      <c r="A2136" s="50" t="s">
        <v>1644</v>
      </c>
      <c r="B2136" s="28" t="s">
        <v>2105</v>
      </c>
      <c r="C2136" s="8" t="s">
        <v>10</v>
      </c>
      <c r="D2136" s="1"/>
      <c r="E2136" s="1"/>
      <c r="F2136" s="9"/>
      <c r="G2136" s="9"/>
    </row>
    <row r="2137">
      <c r="A2137" s="50" t="s">
        <v>1644</v>
      </c>
      <c r="B2137" s="28" t="s">
        <v>2106</v>
      </c>
      <c r="C2137" s="1"/>
      <c r="D2137" s="1"/>
      <c r="E2137" s="1"/>
      <c r="F2137" s="9"/>
      <c r="G2137" s="5" t="s">
        <v>10</v>
      </c>
    </row>
    <row r="2138">
      <c r="A2138" s="50" t="s">
        <v>1644</v>
      </c>
      <c r="B2138" s="28" t="s">
        <v>2107</v>
      </c>
      <c r="C2138" s="8" t="s">
        <v>10</v>
      </c>
      <c r="D2138" s="1"/>
      <c r="E2138" s="1"/>
      <c r="F2138" s="9"/>
      <c r="G2138" s="9"/>
    </row>
    <row r="2139">
      <c r="A2139" s="50" t="s">
        <v>1644</v>
      </c>
      <c r="B2139" s="28" t="s">
        <v>2108</v>
      </c>
      <c r="C2139" s="1"/>
      <c r="D2139" s="1"/>
      <c r="E2139" s="1"/>
      <c r="F2139" s="9"/>
      <c r="G2139" s="5" t="s">
        <v>10</v>
      </c>
    </row>
    <row r="2140">
      <c r="A2140" s="50" t="s">
        <v>1644</v>
      </c>
      <c r="B2140" s="28" t="s">
        <v>2109</v>
      </c>
      <c r="C2140" s="8" t="s">
        <v>10</v>
      </c>
      <c r="D2140" s="1"/>
      <c r="E2140" s="1"/>
      <c r="F2140" s="9"/>
      <c r="G2140" s="9"/>
    </row>
    <row r="2141">
      <c r="A2141" s="50" t="s">
        <v>1644</v>
      </c>
      <c r="B2141" s="28" t="s">
        <v>2110</v>
      </c>
      <c r="C2141" s="8" t="s">
        <v>10</v>
      </c>
      <c r="D2141" s="1"/>
      <c r="E2141" s="1"/>
      <c r="F2141" s="9"/>
      <c r="G2141" s="9"/>
    </row>
    <row r="2142">
      <c r="A2142" s="50" t="s">
        <v>1644</v>
      </c>
      <c r="B2142" s="28" t="s">
        <v>2111</v>
      </c>
      <c r="C2142" s="1"/>
      <c r="D2142" s="1"/>
      <c r="E2142" s="1"/>
      <c r="F2142" s="5" t="s">
        <v>10</v>
      </c>
      <c r="G2142" s="9"/>
    </row>
    <row r="2143">
      <c r="A2143" s="50" t="s">
        <v>1644</v>
      </c>
      <c r="B2143" s="28" t="s">
        <v>2112</v>
      </c>
      <c r="C2143" s="8" t="s">
        <v>10</v>
      </c>
      <c r="D2143" s="1"/>
      <c r="E2143" s="1"/>
      <c r="F2143" s="9"/>
      <c r="G2143" s="9"/>
    </row>
    <row r="2144">
      <c r="A2144" s="50" t="s">
        <v>1644</v>
      </c>
      <c r="B2144" s="28" t="s">
        <v>2113</v>
      </c>
      <c r="C2144" s="1"/>
      <c r="D2144" s="8" t="s">
        <v>10</v>
      </c>
      <c r="E2144" s="1"/>
      <c r="F2144" s="9"/>
      <c r="G2144" s="9"/>
    </row>
    <row r="2145">
      <c r="A2145" s="50" t="s">
        <v>1644</v>
      </c>
      <c r="B2145" s="28" t="s">
        <v>2114</v>
      </c>
      <c r="C2145" s="8" t="s">
        <v>10</v>
      </c>
      <c r="D2145" s="1"/>
      <c r="E2145" s="1"/>
      <c r="F2145" s="9"/>
      <c r="G2145" s="9"/>
    </row>
    <row r="2146">
      <c r="A2146" s="50" t="s">
        <v>1644</v>
      </c>
      <c r="B2146" s="28" t="s">
        <v>2115</v>
      </c>
      <c r="C2146" s="8" t="s">
        <v>10</v>
      </c>
      <c r="D2146" s="1"/>
      <c r="E2146" s="1"/>
      <c r="F2146" s="9"/>
      <c r="G2146" s="9"/>
    </row>
    <row r="2147">
      <c r="A2147" s="50" t="s">
        <v>1644</v>
      </c>
      <c r="B2147" s="28" t="s">
        <v>2116</v>
      </c>
      <c r="C2147" s="8" t="s">
        <v>10</v>
      </c>
      <c r="D2147" s="1"/>
      <c r="E2147" s="1"/>
      <c r="F2147" s="9"/>
      <c r="G2147" s="9"/>
    </row>
    <row r="2148">
      <c r="A2148" s="50" t="s">
        <v>1644</v>
      </c>
      <c r="B2148" s="45" t="s">
        <v>2117</v>
      </c>
      <c r="C2148" s="1"/>
      <c r="D2148" s="1"/>
      <c r="E2148" s="1"/>
      <c r="F2148" s="5" t="s">
        <v>10</v>
      </c>
      <c r="G2148" s="9"/>
    </row>
    <row r="2149">
      <c r="A2149" s="50" t="s">
        <v>1644</v>
      </c>
      <c r="B2149" s="28" t="s">
        <v>2118</v>
      </c>
      <c r="C2149" s="1"/>
      <c r="D2149" s="1"/>
      <c r="E2149" s="1"/>
      <c r="F2149" s="9"/>
      <c r="G2149" s="9"/>
    </row>
    <row r="2150">
      <c r="A2150" s="50" t="s">
        <v>1644</v>
      </c>
      <c r="B2150" s="28" t="s">
        <v>2119</v>
      </c>
      <c r="C2150" s="8" t="s">
        <v>10</v>
      </c>
      <c r="D2150" s="1"/>
      <c r="E2150" s="1"/>
      <c r="F2150" s="9"/>
      <c r="G2150" s="9"/>
    </row>
    <row r="2151">
      <c r="A2151" s="50" t="s">
        <v>1644</v>
      </c>
      <c r="B2151" s="28" t="s">
        <v>2120</v>
      </c>
      <c r="C2151" s="8" t="s">
        <v>10</v>
      </c>
      <c r="D2151" s="1"/>
      <c r="E2151" s="1"/>
      <c r="F2151" s="9"/>
      <c r="G2151" s="9"/>
    </row>
    <row r="2152">
      <c r="A2152" s="50" t="s">
        <v>1644</v>
      </c>
      <c r="B2152" s="28" t="s">
        <v>2121</v>
      </c>
      <c r="C2152" s="8" t="s">
        <v>10</v>
      </c>
      <c r="D2152" s="1"/>
      <c r="E2152" s="1"/>
      <c r="F2152" s="9"/>
      <c r="G2152" s="9"/>
    </row>
    <row r="2153">
      <c r="A2153" s="50" t="s">
        <v>1644</v>
      </c>
      <c r="B2153" s="28" t="s">
        <v>2122</v>
      </c>
      <c r="C2153" s="8" t="s">
        <v>10</v>
      </c>
      <c r="D2153" s="1"/>
      <c r="E2153" s="1"/>
      <c r="F2153" s="9"/>
      <c r="G2153" s="9"/>
    </row>
    <row r="2154">
      <c r="A2154" s="50" t="s">
        <v>1644</v>
      </c>
      <c r="B2154" s="28" t="s">
        <v>2123</v>
      </c>
      <c r="C2154" s="1"/>
      <c r="D2154" s="8" t="s">
        <v>10</v>
      </c>
      <c r="E2154" s="1"/>
      <c r="F2154" s="9"/>
      <c r="G2154" s="9"/>
    </row>
    <row r="2155">
      <c r="A2155" s="50" t="s">
        <v>1644</v>
      </c>
      <c r="B2155" s="28" t="s">
        <v>2124</v>
      </c>
      <c r="C2155" s="1"/>
      <c r="D2155" s="8" t="s">
        <v>10</v>
      </c>
      <c r="E2155" s="1"/>
      <c r="F2155" s="9"/>
      <c r="G2155" s="9"/>
    </row>
    <row r="2156">
      <c r="A2156" s="50" t="s">
        <v>1644</v>
      </c>
      <c r="B2156" s="28" t="s">
        <v>2125</v>
      </c>
      <c r="C2156" s="1"/>
      <c r="D2156" s="8" t="s">
        <v>10</v>
      </c>
      <c r="E2156" s="1"/>
      <c r="F2156" s="9"/>
      <c r="G2156" s="9"/>
    </row>
    <row r="2157">
      <c r="A2157" s="50" t="s">
        <v>1644</v>
      </c>
      <c r="B2157" s="28" t="s">
        <v>2126</v>
      </c>
      <c r="C2157" s="1"/>
      <c r="D2157" s="8" t="s">
        <v>10</v>
      </c>
      <c r="E2157" s="1"/>
      <c r="F2157" s="9"/>
      <c r="G2157" s="9"/>
    </row>
    <row r="2158">
      <c r="A2158" s="50" t="s">
        <v>1644</v>
      </c>
      <c r="B2158" s="28" t="s">
        <v>2127</v>
      </c>
      <c r="C2158" s="1"/>
      <c r="D2158" s="8" t="s">
        <v>10</v>
      </c>
      <c r="E2158" s="1"/>
      <c r="F2158" s="9"/>
      <c r="G2158" s="9"/>
    </row>
    <row r="2159">
      <c r="A2159" s="50" t="s">
        <v>1644</v>
      </c>
      <c r="B2159" s="28" t="s">
        <v>2128</v>
      </c>
      <c r="C2159" s="8" t="s">
        <v>10</v>
      </c>
      <c r="D2159" s="1"/>
      <c r="E2159" s="1"/>
      <c r="F2159" s="9"/>
      <c r="G2159" s="9"/>
    </row>
    <row r="2160">
      <c r="A2160" s="50" t="s">
        <v>1644</v>
      </c>
      <c r="B2160" s="41" t="s">
        <v>2129</v>
      </c>
      <c r="C2160" s="1"/>
      <c r="D2160" s="1"/>
      <c r="E2160" s="1"/>
      <c r="F2160" s="5" t="s">
        <v>10</v>
      </c>
      <c r="G2160" s="9"/>
    </row>
    <row r="2161">
      <c r="A2161" s="50" t="s">
        <v>1644</v>
      </c>
      <c r="B2161" s="28" t="s">
        <v>2130</v>
      </c>
      <c r="C2161" s="8" t="s">
        <v>10</v>
      </c>
      <c r="D2161" s="1"/>
      <c r="E2161" s="1"/>
      <c r="F2161" s="9"/>
      <c r="G2161" s="9"/>
    </row>
    <row r="2162">
      <c r="A2162" s="50" t="s">
        <v>1644</v>
      </c>
      <c r="B2162" s="28" t="s">
        <v>2131</v>
      </c>
      <c r="C2162" s="1"/>
      <c r="D2162" s="8" t="s">
        <v>10</v>
      </c>
      <c r="E2162" s="1"/>
      <c r="F2162" s="9"/>
      <c r="G2162" s="9"/>
    </row>
    <row r="2163">
      <c r="A2163" s="50" t="s">
        <v>1644</v>
      </c>
      <c r="B2163" s="28" t="s">
        <v>2132</v>
      </c>
      <c r="C2163" s="1"/>
      <c r="D2163" s="8" t="s">
        <v>10</v>
      </c>
      <c r="E2163" s="1"/>
      <c r="F2163" s="9"/>
      <c r="G2163" s="9"/>
    </row>
    <row r="2164">
      <c r="A2164" s="50" t="s">
        <v>1644</v>
      </c>
      <c r="B2164" s="28" t="s">
        <v>2133</v>
      </c>
      <c r="C2164" s="8" t="s">
        <v>10</v>
      </c>
      <c r="D2164" s="1"/>
      <c r="E2164" s="1"/>
      <c r="F2164" s="9"/>
      <c r="G2164" s="9"/>
    </row>
    <row r="2165">
      <c r="A2165" s="50" t="s">
        <v>1644</v>
      </c>
      <c r="B2165" s="28" t="s">
        <v>2134</v>
      </c>
      <c r="C2165" s="8" t="s">
        <v>10</v>
      </c>
      <c r="D2165" s="1"/>
      <c r="E2165" s="1"/>
      <c r="F2165" s="9"/>
      <c r="G2165" s="9"/>
    </row>
    <row r="2166">
      <c r="A2166" s="50" t="s">
        <v>1644</v>
      </c>
      <c r="B2166" s="28" t="s">
        <v>2135</v>
      </c>
      <c r="C2166" s="8" t="s">
        <v>10</v>
      </c>
      <c r="D2166" s="1"/>
      <c r="E2166" s="1"/>
      <c r="F2166" s="9"/>
      <c r="G2166" s="9"/>
    </row>
    <row r="2167">
      <c r="A2167" s="50" t="s">
        <v>1644</v>
      </c>
      <c r="B2167" s="28" t="s">
        <v>2136</v>
      </c>
      <c r="C2167" s="8" t="s">
        <v>10</v>
      </c>
      <c r="D2167" s="1"/>
      <c r="E2167" s="1"/>
      <c r="F2167" s="9"/>
      <c r="G2167" s="9"/>
    </row>
    <row r="2168">
      <c r="A2168" s="50" t="s">
        <v>1644</v>
      </c>
      <c r="B2168" s="28" t="s">
        <v>2137</v>
      </c>
      <c r="C2168" s="1"/>
      <c r="D2168" s="8" t="s">
        <v>10</v>
      </c>
      <c r="E2168" s="1"/>
      <c r="F2168" s="9"/>
      <c r="G2168" s="9"/>
    </row>
    <row r="2169">
      <c r="A2169" s="50" t="s">
        <v>1644</v>
      </c>
      <c r="B2169" s="28" t="s">
        <v>2138</v>
      </c>
      <c r="C2169" s="1"/>
      <c r="D2169" s="8" t="s">
        <v>10</v>
      </c>
      <c r="E2169" s="1"/>
      <c r="F2169" s="9"/>
      <c r="G2169" s="9"/>
    </row>
    <row r="2170">
      <c r="A2170" s="50" t="s">
        <v>1644</v>
      </c>
      <c r="B2170" s="28" t="s">
        <v>2139</v>
      </c>
      <c r="C2170" s="8" t="s">
        <v>10</v>
      </c>
      <c r="D2170" s="1"/>
      <c r="E2170" s="1"/>
      <c r="F2170" s="9"/>
      <c r="G2170" s="9"/>
    </row>
    <row r="2171">
      <c r="A2171" s="50" t="s">
        <v>1644</v>
      </c>
      <c r="B2171" s="28" t="s">
        <v>2140</v>
      </c>
      <c r="C2171" s="8" t="s">
        <v>10</v>
      </c>
      <c r="D2171" s="1"/>
      <c r="E2171" s="1"/>
      <c r="F2171" s="9"/>
      <c r="G2171" s="9"/>
    </row>
    <row r="2172">
      <c r="A2172" s="50" t="s">
        <v>1644</v>
      </c>
      <c r="B2172" s="28" t="s">
        <v>2141</v>
      </c>
      <c r="C2172" s="8" t="s">
        <v>10</v>
      </c>
      <c r="D2172" s="1"/>
      <c r="E2172" s="1"/>
      <c r="F2172" s="9"/>
      <c r="G2172" s="9"/>
    </row>
    <row r="2173">
      <c r="A2173" s="50" t="s">
        <v>1644</v>
      </c>
      <c r="B2173" s="28" t="s">
        <v>2142</v>
      </c>
      <c r="C2173" s="1"/>
      <c r="D2173" s="8" t="s">
        <v>10</v>
      </c>
      <c r="E2173" s="1"/>
      <c r="F2173" s="9"/>
      <c r="G2173" s="9"/>
    </row>
    <row r="2174">
      <c r="A2174" s="50" t="s">
        <v>1644</v>
      </c>
      <c r="B2174" s="28" t="s">
        <v>2143</v>
      </c>
      <c r="C2174" s="1"/>
      <c r="D2174" s="8" t="s">
        <v>10</v>
      </c>
      <c r="E2174" s="1"/>
      <c r="F2174" s="9"/>
      <c r="G2174" s="9"/>
    </row>
    <row r="2175">
      <c r="A2175" s="50" t="s">
        <v>1644</v>
      </c>
      <c r="B2175" s="28" t="s">
        <v>2144</v>
      </c>
      <c r="C2175" s="1"/>
      <c r="D2175" s="8" t="s">
        <v>10</v>
      </c>
      <c r="E2175" s="1"/>
      <c r="F2175" s="9"/>
      <c r="G2175" s="9"/>
    </row>
    <row r="2176">
      <c r="A2176" s="50" t="s">
        <v>1644</v>
      </c>
      <c r="B2176" s="28" t="s">
        <v>2145</v>
      </c>
      <c r="C2176" s="8" t="s">
        <v>10</v>
      </c>
      <c r="D2176" s="1"/>
      <c r="E2176" s="1"/>
      <c r="F2176" s="9"/>
      <c r="G2176" s="9"/>
    </row>
    <row r="2177">
      <c r="A2177" s="50" t="s">
        <v>1644</v>
      </c>
      <c r="B2177" s="28" t="s">
        <v>2146</v>
      </c>
      <c r="C2177" s="8" t="s">
        <v>10</v>
      </c>
      <c r="D2177" s="1"/>
      <c r="E2177" s="1"/>
      <c r="F2177" s="9"/>
      <c r="G2177" s="9"/>
    </row>
    <row r="2178">
      <c r="A2178" s="50" t="s">
        <v>1644</v>
      </c>
      <c r="B2178" s="28" t="s">
        <v>2147</v>
      </c>
      <c r="C2178" s="8" t="s">
        <v>10</v>
      </c>
      <c r="D2178" s="8"/>
      <c r="E2178" s="1"/>
      <c r="F2178" s="9"/>
      <c r="G2178" s="9"/>
    </row>
    <row r="2179">
      <c r="A2179" s="50" t="s">
        <v>1644</v>
      </c>
      <c r="B2179" s="28" t="s">
        <v>2148</v>
      </c>
      <c r="C2179" s="8"/>
      <c r="D2179" s="8" t="s">
        <v>10</v>
      </c>
      <c r="E2179" s="1"/>
      <c r="F2179" s="9"/>
      <c r="G2179" s="9"/>
    </row>
    <row r="2180">
      <c r="A2180" s="50" t="s">
        <v>1644</v>
      </c>
      <c r="B2180" s="28" t="s">
        <v>2149</v>
      </c>
      <c r="C2180" s="8" t="s">
        <v>10</v>
      </c>
      <c r="D2180" s="1"/>
      <c r="E2180" s="1"/>
      <c r="F2180" s="9"/>
      <c r="G2180" s="9"/>
    </row>
    <row r="2181">
      <c r="A2181" s="50" t="s">
        <v>1644</v>
      </c>
      <c r="B2181" s="28" t="s">
        <v>2150</v>
      </c>
      <c r="C2181" s="8" t="s">
        <v>10</v>
      </c>
      <c r="D2181" s="8"/>
      <c r="E2181" s="1"/>
      <c r="F2181" s="9"/>
      <c r="G2181" s="9"/>
    </row>
    <row r="2182">
      <c r="A2182" s="50" t="s">
        <v>1644</v>
      </c>
      <c r="B2182" s="28" t="s">
        <v>2151</v>
      </c>
      <c r="C2182" s="1"/>
      <c r="D2182" s="8" t="s">
        <v>10</v>
      </c>
      <c r="E2182" s="1"/>
      <c r="F2182" s="9"/>
      <c r="G2182" s="9"/>
    </row>
    <row r="2183">
      <c r="A2183" s="50" t="s">
        <v>1644</v>
      </c>
      <c r="B2183" s="28" t="s">
        <v>2152</v>
      </c>
      <c r="C2183" s="1"/>
      <c r="D2183" s="8" t="s">
        <v>10</v>
      </c>
      <c r="E2183" s="1"/>
      <c r="F2183" s="9"/>
      <c r="G2183" s="9"/>
    </row>
    <row r="2184">
      <c r="A2184" s="50" t="s">
        <v>1644</v>
      </c>
      <c r="B2184" s="28" t="s">
        <v>2153</v>
      </c>
      <c r="C2184" s="8" t="s">
        <v>10</v>
      </c>
      <c r="D2184" s="1"/>
      <c r="E2184" s="1"/>
      <c r="F2184" s="9"/>
      <c r="G2184" s="9"/>
    </row>
    <row r="2185">
      <c r="A2185" s="50" t="s">
        <v>1644</v>
      </c>
      <c r="B2185" s="28" t="s">
        <v>2154</v>
      </c>
      <c r="C2185" s="8" t="s">
        <v>10</v>
      </c>
      <c r="D2185" s="1"/>
      <c r="E2185" s="1"/>
      <c r="F2185" s="9"/>
      <c r="G2185" s="9"/>
    </row>
    <row r="2186">
      <c r="A2186" s="50" t="s">
        <v>1644</v>
      </c>
      <c r="B2186" s="28" t="s">
        <v>2155</v>
      </c>
      <c r="C2186" s="8" t="s">
        <v>10</v>
      </c>
      <c r="D2186" s="1"/>
      <c r="E2186" s="1"/>
      <c r="F2186" s="9"/>
      <c r="G2186" s="9"/>
    </row>
    <row r="2187">
      <c r="A2187" s="50" t="s">
        <v>1644</v>
      </c>
      <c r="B2187" s="28" t="s">
        <v>2156</v>
      </c>
      <c r="C2187" s="1"/>
      <c r="D2187" s="8" t="s">
        <v>10</v>
      </c>
      <c r="E2187" s="1"/>
      <c r="F2187" s="9"/>
      <c r="G2187" s="9"/>
    </row>
    <row r="2188">
      <c r="A2188" s="50" t="s">
        <v>1644</v>
      </c>
      <c r="B2188" s="28" t="s">
        <v>2157</v>
      </c>
      <c r="C2188" s="8" t="s">
        <v>10</v>
      </c>
      <c r="D2188" s="1"/>
      <c r="E2188" s="1"/>
      <c r="F2188" s="9"/>
      <c r="G2188" s="9"/>
    </row>
    <row r="2189">
      <c r="A2189" s="50" t="s">
        <v>1644</v>
      </c>
      <c r="B2189" s="28" t="s">
        <v>2158</v>
      </c>
      <c r="C2189" s="1"/>
      <c r="D2189" s="8"/>
      <c r="E2189" s="1"/>
      <c r="F2189" s="5" t="s">
        <v>10</v>
      </c>
      <c r="G2189" s="9"/>
    </row>
    <row r="2190">
      <c r="A2190" s="50" t="s">
        <v>1644</v>
      </c>
      <c r="B2190" s="28" t="s">
        <v>2159</v>
      </c>
      <c r="C2190" s="8" t="s">
        <v>10</v>
      </c>
      <c r="D2190" s="1"/>
      <c r="E2190" s="1"/>
      <c r="F2190" s="9"/>
      <c r="G2190" s="9"/>
    </row>
    <row r="2191">
      <c r="A2191" s="50" t="s">
        <v>1644</v>
      </c>
      <c r="B2191" s="28" t="s">
        <v>2160</v>
      </c>
      <c r="C2191" s="1"/>
      <c r="D2191" s="1"/>
      <c r="E2191" s="1"/>
      <c r="F2191" s="5" t="s">
        <v>10</v>
      </c>
      <c r="G2191" s="9"/>
    </row>
    <row r="2192">
      <c r="A2192" s="50" t="s">
        <v>1644</v>
      </c>
      <c r="B2192" s="28" t="s">
        <v>2161</v>
      </c>
      <c r="C2192" s="1"/>
      <c r="D2192" s="8" t="s">
        <v>10</v>
      </c>
      <c r="E2192" s="1"/>
      <c r="F2192" s="9"/>
      <c r="G2192" s="9"/>
    </row>
    <row r="2193">
      <c r="A2193" s="50" t="s">
        <v>1644</v>
      </c>
      <c r="B2193" s="28" t="s">
        <v>2162</v>
      </c>
      <c r="C2193" s="8" t="s">
        <v>10</v>
      </c>
      <c r="D2193" s="1"/>
      <c r="E2193" s="1"/>
      <c r="F2193" s="9"/>
      <c r="G2193" s="9"/>
    </row>
    <row r="2194">
      <c r="A2194" s="50" t="s">
        <v>1644</v>
      </c>
      <c r="B2194" s="28" t="s">
        <v>2163</v>
      </c>
      <c r="C2194" s="8" t="s">
        <v>10</v>
      </c>
      <c r="D2194" s="1"/>
      <c r="E2194" s="1"/>
      <c r="F2194" s="9"/>
      <c r="G2194" s="9"/>
    </row>
    <row r="2195">
      <c r="A2195" s="50" t="s">
        <v>1644</v>
      </c>
      <c r="B2195" s="28" t="s">
        <v>2164</v>
      </c>
      <c r="C2195" s="1"/>
      <c r="D2195" s="8" t="s">
        <v>10</v>
      </c>
      <c r="E2195" s="1"/>
      <c r="F2195" s="9"/>
      <c r="G2195" s="9"/>
    </row>
    <row r="2196">
      <c r="A2196" s="50" t="s">
        <v>1644</v>
      </c>
      <c r="B2196" s="28" t="s">
        <v>2165</v>
      </c>
      <c r="C2196" s="8" t="s">
        <v>10</v>
      </c>
      <c r="D2196" s="1"/>
      <c r="E2196" s="1"/>
      <c r="F2196" s="9"/>
      <c r="G2196" s="9"/>
    </row>
    <row r="2197">
      <c r="A2197" s="50" t="s">
        <v>1644</v>
      </c>
      <c r="B2197" s="28" t="s">
        <v>2166</v>
      </c>
      <c r="C2197" s="8" t="s">
        <v>10</v>
      </c>
      <c r="D2197" s="1"/>
      <c r="E2197" s="1"/>
      <c r="F2197" s="9"/>
      <c r="G2197" s="9"/>
    </row>
    <row r="2198">
      <c r="A2198" s="50" t="s">
        <v>1644</v>
      </c>
      <c r="B2198" s="28" t="s">
        <v>2167</v>
      </c>
      <c r="C2198" s="8" t="s">
        <v>10</v>
      </c>
      <c r="D2198" s="1"/>
      <c r="E2198" s="1"/>
      <c r="F2198" s="9"/>
      <c r="G2198" s="9"/>
    </row>
    <row r="2199">
      <c r="A2199" s="50" t="s">
        <v>1644</v>
      </c>
      <c r="B2199" s="28" t="s">
        <v>2168</v>
      </c>
      <c r="C2199" s="8" t="s">
        <v>10</v>
      </c>
      <c r="D2199" s="1"/>
      <c r="E2199" s="1"/>
      <c r="F2199" s="9"/>
      <c r="G2199" s="9"/>
    </row>
    <row r="2200">
      <c r="A2200" s="50" t="s">
        <v>1644</v>
      </c>
      <c r="B2200" s="28" t="s">
        <v>2169</v>
      </c>
      <c r="C2200" s="8" t="s">
        <v>10</v>
      </c>
      <c r="D2200" s="1"/>
      <c r="E2200" s="1"/>
      <c r="F2200" s="9"/>
      <c r="G2200" s="9"/>
    </row>
    <row r="2201">
      <c r="A2201" s="50" t="s">
        <v>1644</v>
      </c>
      <c r="B2201" s="28" t="s">
        <v>2170</v>
      </c>
      <c r="C2201" s="8" t="s">
        <v>10</v>
      </c>
      <c r="D2201" s="1"/>
      <c r="E2201" s="1"/>
      <c r="F2201" s="9"/>
      <c r="G2201" s="9"/>
    </row>
    <row r="2202">
      <c r="A2202" s="50" t="s">
        <v>1644</v>
      </c>
      <c r="B2202" s="28" t="s">
        <v>2171</v>
      </c>
      <c r="C2202" s="1"/>
      <c r="D2202" s="8" t="s">
        <v>10</v>
      </c>
      <c r="E2202" s="1"/>
      <c r="F2202" s="9"/>
      <c r="G2202" s="9"/>
    </row>
    <row r="2203">
      <c r="A2203" s="50" t="s">
        <v>1644</v>
      </c>
      <c r="B2203" s="28" t="s">
        <v>2172</v>
      </c>
      <c r="C2203" s="1"/>
      <c r="D2203" s="8" t="s">
        <v>10</v>
      </c>
      <c r="E2203" s="1"/>
      <c r="F2203" s="9"/>
      <c r="G2203" s="9"/>
    </row>
    <row r="2204">
      <c r="A2204" s="50" t="s">
        <v>1644</v>
      </c>
      <c r="B2204" s="28" t="s">
        <v>2173</v>
      </c>
      <c r="C2204" s="1"/>
      <c r="D2204" s="8" t="s">
        <v>10</v>
      </c>
      <c r="E2204" s="1"/>
      <c r="F2204" s="9"/>
      <c r="G2204" s="9"/>
    </row>
    <row r="2205">
      <c r="A2205" s="50" t="s">
        <v>1644</v>
      </c>
      <c r="B2205" s="28" t="s">
        <v>2174</v>
      </c>
      <c r="C2205" s="1"/>
      <c r="D2205" s="8" t="s">
        <v>10</v>
      </c>
      <c r="E2205" s="1"/>
      <c r="F2205" s="9"/>
      <c r="G2205" s="9"/>
    </row>
    <row r="2206">
      <c r="A2206" s="50" t="s">
        <v>1644</v>
      </c>
      <c r="B2206" s="28" t="s">
        <v>2175</v>
      </c>
      <c r="C2206" s="1"/>
      <c r="D2206" s="8"/>
      <c r="E2206" s="1"/>
      <c r="F2206" s="5" t="s">
        <v>10</v>
      </c>
      <c r="G2206" s="9"/>
    </row>
    <row r="2207">
      <c r="A2207" s="50" t="s">
        <v>1644</v>
      </c>
      <c r="B2207" s="28" t="s">
        <v>2176</v>
      </c>
      <c r="C2207" s="8" t="s">
        <v>10</v>
      </c>
      <c r="D2207" s="1"/>
      <c r="E2207" s="1"/>
      <c r="F2207" s="9"/>
      <c r="G2207" s="9"/>
    </row>
    <row r="2208">
      <c r="A2208" s="50" t="s">
        <v>1644</v>
      </c>
      <c r="B2208" s="28" t="s">
        <v>2177</v>
      </c>
      <c r="C2208" s="1"/>
      <c r="D2208" s="8" t="s">
        <v>10</v>
      </c>
      <c r="E2208" s="1"/>
      <c r="F2208" s="9"/>
      <c r="G2208" s="9"/>
    </row>
    <row r="2209">
      <c r="A2209" s="50" t="s">
        <v>1644</v>
      </c>
      <c r="B2209" s="28" t="s">
        <v>2178</v>
      </c>
      <c r="C2209" s="8" t="s">
        <v>10</v>
      </c>
      <c r="D2209" s="1"/>
      <c r="E2209" s="1"/>
      <c r="F2209" s="9"/>
      <c r="G2209" s="9"/>
    </row>
    <row r="2210">
      <c r="A2210" s="50" t="s">
        <v>1644</v>
      </c>
      <c r="B2210" s="28" t="s">
        <v>2179</v>
      </c>
      <c r="C2210" s="1"/>
      <c r="D2210" s="8" t="s">
        <v>10</v>
      </c>
      <c r="E2210" s="1"/>
      <c r="F2210" s="9"/>
      <c r="G2210" s="9"/>
    </row>
    <row r="2211">
      <c r="A2211" s="50" t="s">
        <v>1644</v>
      </c>
      <c r="B2211" s="28" t="s">
        <v>2180</v>
      </c>
      <c r="C2211" s="8" t="s">
        <v>10</v>
      </c>
      <c r="D2211" s="1"/>
      <c r="E2211" s="1"/>
      <c r="F2211" s="9"/>
      <c r="G2211" s="9"/>
    </row>
    <row r="2212">
      <c r="A2212" s="50" t="s">
        <v>1644</v>
      </c>
      <c r="B2212" s="28" t="s">
        <v>2181</v>
      </c>
      <c r="C2212" s="1"/>
      <c r="D2212" s="8" t="s">
        <v>10</v>
      </c>
      <c r="E2212" s="1"/>
      <c r="F2212" s="9"/>
      <c r="G2212" s="9"/>
    </row>
    <row r="2213">
      <c r="A2213" s="50" t="s">
        <v>1644</v>
      </c>
      <c r="B2213" s="28" t="s">
        <v>2182</v>
      </c>
      <c r="C2213" s="8" t="s">
        <v>10</v>
      </c>
      <c r="D2213" s="1"/>
      <c r="E2213" s="1"/>
      <c r="F2213" s="9"/>
      <c r="G2213" s="9"/>
    </row>
    <row r="2214">
      <c r="A2214" s="50" t="s">
        <v>1644</v>
      </c>
      <c r="B2214" s="28" t="s">
        <v>2183</v>
      </c>
      <c r="C2214" s="8" t="s">
        <v>10</v>
      </c>
      <c r="D2214" s="1"/>
      <c r="E2214" s="1"/>
      <c r="F2214" s="9"/>
      <c r="G2214" s="9"/>
    </row>
    <row r="2215">
      <c r="A2215" s="50" t="s">
        <v>1644</v>
      </c>
      <c r="B2215" s="28" t="s">
        <v>2184</v>
      </c>
      <c r="C2215" s="8" t="s">
        <v>10</v>
      </c>
      <c r="D2215" s="1"/>
      <c r="E2215" s="1"/>
      <c r="F2215" s="9"/>
      <c r="G2215" s="9"/>
    </row>
    <row r="2216">
      <c r="A2216" s="50" t="s">
        <v>1644</v>
      </c>
      <c r="B2216" s="28" t="s">
        <v>2185</v>
      </c>
      <c r="C2216" s="1"/>
      <c r="D2216" s="8" t="s">
        <v>10</v>
      </c>
      <c r="E2216" s="1"/>
      <c r="F2216" s="9"/>
      <c r="G2216" s="9"/>
    </row>
    <row r="2217">
      <c r="A2217" s="50" t="s">
        <v>1644</v>
      </c>
      <c r="B2217" s="28" t="s">
        <v>2186</v>
      </c>
      <c r="C2217" s="1"/>
      <c r="D2217" s="8" t="s">
        <v>10</v>
      </c>
      <c r="E2217" s="1"/>
      <c r="F2217" s="9"/>
      <c r="G2217" s="9"/>
    </row>
    <row r="2218">
      <c r="A2218" s="50" t="s">
        <v>1644</v>
      </c>
      <c r="B2218" s="28" t="s">
        <v>2187</v>
      </c>
      <c r="C2218" s="8" t="s">
        <v>10</v>
      </c>
      <c r="D2218" s="1"/>
      <c r="E2218" s="1"/>
      <c r="F2218" s="9"/>
      <c r="G2218" s="9"/>
    </row>
    <row r="2219">
      <c r="A2219" s="50" t="s">
        <v>1644</v>
      </c>
      <c r="B2219" s="28" t="s">
        <v>2188</v>
      </c>
      <c r="C2219" s="1"/>
      <c r="D2219" s="1"/>
      <c r="E2219" s="1"/>
      <c r="F2219" s="9"/>
      <c r="G2219" s="5" t="s">
        <v>10</v>
      </c>
    </row>
    <row r="2220">
      <c r="A2220" s="50" t="s">
        <v>1644</v>
      </c>
      <c r="B2220" s="28" t="s">
        <v>2189</v>
      </c>
      <c r="C2220" s="1"/>
      <c r="D2220" s="8" t="s">
        <v>10</v>
      </c>
      <c r="E2220" s="1"/>
      <c r="F2220" s="9"/>
      <c r="G2220" s="9"/>
    </row>
    <row r="2221">
      <c r="A2221" s="50" t="s">
        <v>1644</v>
      </c>
      <c r="B2221" s="28" t="s">
        <v>2190</v>
      </c>
      <c r="C2221" s="8" t="s">
        <v>10</v>
      </c>
      <c r="D2221" s="1"/>
      <c r="E2221" s="1"/>
      <c r="F2221" s="9"/>
      <c r="G2221" s="9"/>
    </row>
    <row r="2222">
      <c r="A2222" s="50" t="s">
        <v>1644</v>
      </c>
      <c r="B2222" s="28" t="s">
        <v>2191</v>
      </c>
      <c r="C2222" s="1"/>
      <c r="D2222" s="1"/>
      <c r="E2222" s="1"/>
      <c r="F2222" s="9"/>
      <c r="G2222" s="5" t="s">
        <v>10</v>
      </c>
    </row>
    <row r="2223">
      <c r="A2223" s="50" t="s">
        <v>1644</v>
      </c>
      <c r="B2223" s="28" t="s">
        <v>2192</v>
      </c>
      <c r="C2223" s="8" t="s">
        <v>10</v>
      </c>
      <c r="D2223" s="1"/>
      <c r="E2223" s="1"/>
      <c r="F2223" s="9"/>
      <c r="G2223" s="9"/>
    </row>
    <row r="2224">
      <c r="A2224" s="50" t="s">
        <v>1644</v>
      </c>
      <c r="B2224" s="28" t="s">
        <v>2193</v>
      </c>
      <c r="C2224" s="8" t="s">
        <v>10</v>
      </c>
      <c r="D2224" s="1"/>
      <c r="E2224" s="1"/>
      <c r="F2224" s="9"/>
      <c r="G2224" s="9"/>
    </row>
    <row r="2225">
      <c r="A2225" s="50" t="s">
        <v>1644</v>
      </c>
      <c r="B2225" s="28" t="s">
        <v>2194</v>
      </c>
      <c r="C2225" s="8" t="s">
        <v>10</v>
      </c>
      <c r="D2225" s="1"/>
      <c r="E2225" s="1"/>
      <c r="F2225" s="9"/>
      <c r="G2225" s="9"/>
    </row>
    <row r="2226">
      <c r="A2226" s="50" t="s">
        <v>1644</v>
      </c>
      <c r="B2226" s="28" t="s">
        <v>2195</v>
      </c>
      <c r="C2226" s="1"/>
      <c r="D2226" s="8" t="s">
        <v>10</v>
      </c>
      <c r="E2226" s="1"/>
      <c r="F2226" s="9"/>
      <c r="G2226" s="9"/>
    </row>
    <row r="2227">
      <c r="A2227" s="50" t="s">
        <v>1644</v>
      </c>
      <c r="B2227" s="28" t="s">
        <v>2196</v>
      </c>
      <c r="C2227" s="1"/>
      <c r="D2227" s="8" t="s">
        <v>10</v>
      </c>
      <c r="E2227" s="1"/>
      <c r="F2227" s="9"/>
      <c r="G2227" s="9"/>
    </row>
    <row r="2228">
      <c r="A2228" s="50" t="s">
        <v>1644</v>
      </c>
      <c r="B2228" s="28" t="s">
        <v>2197</v>
      </c>
      <c r="C2228" s="8" t="s">
        <v>10</v>
      </c>
      <c r="D2228" s="1"/>
      <c r="E2228" s="1"/>
      <c r="F2228" s="9"/>
      <c r="G2228" s="9"/>
    </row>
    <row r="2229">
      <c r="A2229" s="50" t="s">
        <v>1644</v>
      </c>
      <c r="B2229" s="28" t="s">
        <v>2198</v>
      </c>
      <c r="C2229" s="8" t="s">
        <v>10</v>
      </c>
      <c r="D2229" s="1"/>
      <c r="E2229" s="1"/>
      <c r="F2229" s="9"/>
      <c r="G2229" s="9"/>
    </row>
    <row r="2230">
      <c r="A2230" s="50" t="s">
        <v>1644</v>
      </c>
      <c r="B2230" s="28" t="s">
        <v>2199</v>
      </c>
      <c r="C2230" s="8" t="s">
        <v>10</v>
      </c>
      <c r="D2230" s="1"/>
      <c r="E2230" s="1"/>
      <c r="F2230" s="9"/>
      <c r="G2230" s="9"/>
    </row>
    <row r="2231">
      <c r="A2231" s="50" t="s">
        <v>1644</v>
      </c>
      <c r="B2231" s="28" t="s">
        <v>2200</v>
      </c>
      <c r="C2231" s="1"/>
      <c r="D2231" s="8" t="s">
        <v>10</v>
      </c>
      <c r="E2231" s="1"/>
      <c r="F2231" s="9"/>
      <c r="G2231" s="9"/>
    </row>
    <row r="2232">
      <c r="A2232" s="50" t="s">
        <v>1644</v>
      </c>
      <c r="B2232" s="28" t="s">
        <v>2201</v>
      </c>
      <c r="C2232" s="1"/>
      <c r="D2232" s="8" t="s">
        <v>10</v>
      </c>
      <c r="E2232" s="1"/>
      <c r="F2232" s="9"/>
      <c r="G2232" s="9"/>
    </row>
    <row r="2233">
      <c r="A2233" s="50" t="s">
        <v>1644</v>
      </c>
      <c r="B2233" s="28" t="s">
        <v>2202</v>
      </c>
      <c r="C2233" s="1"/>
      <c r="D2233" s="8" t="s">
        <v>10</v>
      </c>
      <c r="E2233" s="1"/>
      <c r="F2233" s="9"/>
      <c r="G2233" s="9"/>
    </row>
    <row r="2234">
      <c r="A2234" s="50" t="s">
        <v>1644</v>
      </c>
      <c r="B2234" s="28" t="s">
        <v>2203</v>
      </c>
      <c r="C2234" s="8" t="s">
        <v>10</v>
      </c>
      <c r="D2234" s="1"/>
      <c r="E2234" s="1"/>
      <c r="F2234" s="9"/>
      <c r="G2234" s="9"/>
    </row>
    <row r="2235">
      <c r="A2235" s="50" t="s">
        <v>1644</v>
      </c>
      <c r="B2235" s="28" t="s">
        <v>2204</v>
      </c>
      <c r="C2235" s="1"/>
      <c r="D2235" s="1"/>
      <c r="E2235" s="1"/>
      <c r="F2235" s="9"/>
      <c r="G2235" s="5" t="s">
        <v>10</v>
      </c>
    </row>
    <row r="2236">
      <c r="A2236" s="50" t="s">
        <v>1644</v>
      </c>
      <c r="B2236" s="28" t="s">
        <v>2205</v>
      </c>
      <c r="C2236" s="1"/>
      <c r="D2236" s="8" t="s">
        <v>10</v>
      </c>
      <c r="E2236" s="1"/>
      <c r="F2236" s="9"/>
      <c r="G2236" s="9"/>
    </row>
    <row r="2237">
      <c r="A2237" s="50" t="s">
        <v>1644</v>
      </c>
      <c r="B2237" s="28" t="s">
        <v>2206</v>
      </c>
      <c r="C2237" s="1"/>
      <c r="D2237" s="8" t="s">
        <v>10</v>
      </c>
      <c r="E2237" s="1"/>
      <c r="F2237" s="9"/>
      <c r="G2237" s="9"/>
    </row>
    <row r="2238">
      <c r="A2238" s="50" t="s">
        <v>1644</v>
      </c>
      <c r="B2238" s="28" t="s">
        <v>2207</v>
      </c>
      <c r="C2238" s="8" t="s">
        <v>10</v>
      </c>
      <c r="D2238" s="8"/>
      <c r="E2238" s="1"/>
      <c r="F2238" s="9"/>
      <c r="G2238" s="9"/>
    </row>
    <row r="2239">
      <c r="A2239" s="50" t="s">
        <v>1644</v>
      </c>
      <c r="B2239" s="28" t="s">
        <v>2208</v>
      </c>
      <c r="C2239" s="1"/>
      <c r="D2239" s="1"/>
      <c r="E2239" s="1"/>
      <c r="F2239" s="9"/>
      <c r="G2239" s="5" t="s">
        <v>10</v>
      </c>
    </row>
    <row r="2240">
      <c r="A2240" s="50" t="s">
        <v>1644</v>
      </c>
      <c r="B2240" s="28" t="s">
        <v>2209</v>
      </c>
      <c r="C2240" s="1"/>
      <c r="D2240" s="8" t="s">
        <v>10</v>
      </c>
      <c r="E2240" s="1"/>
      <c r="F2240" s="9"/>
      <c r="G2240" s="9"/>
    </row>
    <row r="2241">
      <c r="A2241" s="50" t="s">
        <v>1644</v>
      </c>
      <c r="B2241" s="28" t="s">
        <v>2210</v>
      </c>
      <c r="C2241" s="1"/>
      <c r="D2241" s="8" t="s">
        <v>10</v>
      </c>
      <c r="E2241" s="1"/>
      <c r="F2241" s="9"/>
      <c r="G2241" s="9"/>
    </row>
    <row r="2242">
      <c r="A2242" s="50" t="s">
        <v>1644</v>
      </c>
      <c r="B2242" s="28" t="s">
        <v>2211</v>
      </c>
      <c r="C2242" s="8" t="s">
        <v>10</v>
      </c>
      <c r="D2242" s="1"/>
      <c r="E2242" s="1"/>
      <c r="F2242" s="9"/>
      <c r="G2242" s="9"/>
    </row>
    <row r="2243">
      <c r="A2243" s="50" t="s">
        <v>1644</v>
      </c>
      <c r="B2243" s="28" t="s">
        <v>2212</v>
      </c>
      <c r="C2243" s="8" t="s">
        <v>10</v>
      </c>
      <c r="D2243" s="1"/>
      <c r="E2243" s="1"/>
      <c r="F2243" s="9"/>
      <c r="G2243" s="9"/>
    </row>
    <row r="2244">
      <c r="A2244" s="50" t="s">
        <v>1644</v>
      </c>
      <c r="B2244" s="45" t="s">
        <v>2213</v>
      </c>
      <c r="C2244" s="1"/>
      <c r="D2244" s="1"/>
      <c r="E2244" s="8" t="s">
        <v>10</v>
      </c>
      <c r="F2244" s="9"/>
      <c r="G2244" s="9"/>
    </row>
    <row r="2245">
      <c r="A2245" s="50" t="s">
        <v>1644</v>
      </c>
      <c r="B2245" s="28" t="s">
        <v>2214</v>
      </c>
      <c r="C2245" s="1"/>
      <c r="D2245" s="8" t="s">
        <v>10</v>
      </c>
      <c r="E2245" s="1"/>
      <c r="F2245" s="9"/>
      <c r="G2245" s="9"/>
    </row>
    <row r="2246">
      <c r="A2246" s="50" t="s">
        <v>1644</v>
      </c>
      <c r="B2246" s="28" t="s">
        <v>2215</v>
      </c>
      <c r="C2246" s="1"/>
      <c r="D2246" s="8" t="s">
        <v>10</v>
      </c>
      <c r="E2246" s="1"/>
      <c r="F2246" s="9"/>
      <c r="G2246" s="9"/>
    </row>
    <row r="2247">
      <c r="A2247" s="50" t="s">
        <v>1644</v>
      </c>
      <c r="B2247" s="28" t="s">
        <v>2216</v>
      </c>
      <c r="C2247" s="8" t="s">
        <v>10</v>
      </c>
      <c r="D2247" s="1"/>
      <c r="E2247" s="1"/>
      <c r="F2247" s="9"/>
      <c r="G2247" s="9"/>
    </row>
    <row r="2248">
      <c r="A2248" s="50" t="s">
        <v>1644</v>
      </c>
      <c r="B2248" s="28" t="s">
        <v>2217</v>
      </c>
      <c r="C2248" s="1"/>
      <c r="D2248" s="8" t="s">
        <v>10</v>
      </c>
      <c r="E2248" s="1"/>
      <c r="F2248" s="9"/>
      <c r="G2248" s="9"/>
    </row>
    <row r="2249">
      <c r="A2249" s="50" t="s">
        <v>1644</v>
      </c>
      <c r="B2249" s="28" t="s">
        <v>2218</v>
      </c>
      <c r="C2249" s="8" t="s">
        <v>10</v>
      </c>
      <c r="D2249" s="1"/>
      <c r="E2249" s="1"/>
      <c r="F2249" s="9"/>
      <c r="G2249" s="9"/>
    </row>
    <row r="2250">
      <c r="A2250" s="50" t="s">
        <v>1644</v>
      </c>
      <c r="B2250" s="41" t="s">
        <v>2219</v>
      </c>
      <c r="C2250" s="8"/>
      <c r="D2250" s="1"/>
      <c r="E2250" s="1"/>
      <c r="F2250" s="9"/>
      <c r="G2250" s="9"/>
    </row>
    <row r="2251">
      <c r="A2251" s="50" t="s">
        <v>1644</v>
      </c>
      <c r="B2251" s="41" t="s">
        <v>2220</v>
      </c>
      <c r="C2251" s="1"/>
      <c r="D2251" s="1"/>
      <c r="E2251" s="1"/>
      <c r="F2251" s="9"/>
      <c r="G2251" s="9"/>
    </row>
    <row r="2252">
      <c r="A2252" s="50" t="s">
        <v>1644</v>
      </c>
      <c r="B2252" s="28" t="s">
        <v>2221</v>
      </c>
      <c r="C2252" s="1"/>
      <c r="D2252" s="8"/>
      <c r="E2252" s="1"/>
      <c r="F2252" s="5" t="s">
        <v>10</v>
      </c>
      <c r="G2252" s="9"/>
    </row>
    <row r="2253">
      <c r="A2253" s="50" t="s">
        <v>1644</v>
      </c>
      <c r="B2253" s="28" t="s">
        <v>2222</v>
      </c>
      <c r="C2253" s="1"/>
      <c r="D2253" s="8"/>
      <c r="E2253" s="1"/>
      <c r="F2253" s="5" t="s">
        <v>10</v>
      </c>
      <c r="G2253" s="9"/>
    </row>
    <row r="2254">
      <c r="A2254" s="50" t="s">
        <v>1644</v>
      </c>
      <c r="B2254" s="28" t="s">
        <v>2223</v>
      </c>
      <c r="C2254" s="1"/>
      <c r="D2254" s="8" t="s">
        <v>10</v>
      </c>
      <c r="E2254" s="1"/>
      <c r="F2254" s="9"/>
      <c r="G2254" s="9"/>
    </row>
    <row r="2255">
      <c r="A2255" s="50" t="s">
        <v>1644</v>
      </c>
      <c r="B2255" s="28" t="s">
        <v>2224</v>
      </c>
      <c r="C2255" s="1"/>
      <c r="D2255" s="8" t="s">
        <v>10</v>
      </c>
      <c r="E2255" s="1"/>
      <c r="F2255" s="9"/>
      <c r="G2255" s="9"/>
    </row>
    <row r="2256">
      <c r="A2256" s="50" t="s">
        <v>1644</v>
      </c>
      <c r="B2256" s="28" t="s">
        <v>2225</v>
      </c>
      <c r="C2256" s="1"/>
      <c r="D2256" s="8" t="s">
        <v>10</v>
      </c>
      <c r="E2256" s="1"/>
      <c r="F2256" s="9"/>
      <c r="G2256" s="9"/>
    </row>
    <row r="2257">
      <c r="A2257" s="50" t="s">
        <v>1644</v>
      </c>
      <c r="B2257" s="41" t="s">
        <v>2226</v>
      </c>
      <c r="C2257" s="8"/>
      <c r="D2257" s="8" t="s">
        <v>10</v>
      </c>
      <c r="E2257" s="1"/>
      <c r="F2257" s="9"/>
      <c r="G2257" s="9"/>
    </row>
    <row r="2258">
      <c r="A2258" s="50" t="s">
        <v>1644</v>
      </c>
      <c r="B2258" s="28" t="s">
        <v>2227</v>
      </c>
      <c r="C2258" s="8" t="s">
        <v>10</v>
      </c>
      <c r="D2258" s="1"/>
      <c r="E2258" s="1"/>
      <c r="F2258" s="9"/>
      <c r="G2258" s="9"/>
    </row>
    <row r="2259">
      <c r="A2259" s="50" t="s">
        <v>1644</v>
      </c>
      <c r="B2259" s="28" t="s">
        <v>2228</v>
      </c>
      <c r="C2259" s="1"/>
      <c r="D2259" s="8" t="s">
        <v>10</v>
      </c>
      <c r="E2259" s="1"/>
      <c r="F2259" s="9"/>
      <c r="G2259" s="9"/>
    </row>
    <row r="2260">
      <c r="A2260" s="50" t="s">
        <v>1644</v>
      </c>
      <c r="B2260" s="28" t="s">
        <v>2229</v>
      </c>
      <c r="C2260" s="1"/>
      <c r="D2260" s="8" t="s">
        <v>10</v>
      </c>
      <c r="E2260" s="1"/>
      <c r="F2260" s="9"/>
      <c r="G2260" s="9"/>
    </row>
    <row r="2261">
      <c r="A2261" s="50" t="s">
        <v>1644</v>
      </c>
      <c r="B2261" s="28" t="s">
        <v>2230</v>
      </c>
      <c r="C2261" s="1"/>
      <c r="D2261" s="1"/>
      <c r="E2261" s="1"/>
      <c r="F2261" s="5" t="s">
        <v>10</v>
      </c>
      <c r="G2261" s="9"/>
    </row>
    <row r="2262">
      <c r="A2262" s="50" t="s">
        <v>1644</v>
      </c>
      <c r="B2262" s="28" t="s">
        <v>2231</v>
      </c>
      <c r="C2262" s="8" t="s">
        <v>10</v>
      </c>
      <c r="D2262" s="1"/>
      <c r="E2262" s="1"/>
      <c r="F2262" s="9"/>
      <c r="G2262" s="9"/>
    </row>
    <row r="2263">
      <c r="A2263" s="50" t="s">
        <v>1644</v>
      </c>
      <c r="B2263" s="28" t="s">
        <v>2232</v>
      </c>
      <c r="C2263" s="8" t="s">
        <v>10</v>
      </c>
      <c r="D2263" s="1"/>
      <c r="E2263" s="1"/>
      <c r="F2263" s="9"/>
      <c r="G2263" s="9"/>
    </row>
    <row r="2264">
      <c r="A2264" s="50" t="s">
        <v>1644</v>
      </c>
      <c r="B2264" s="28" t="s">
        <v>2233</v>
      </c>
      <c r="C2264" s="8" t="s">
        <v>10</v>
      </c>
      <c r="D2264" s="1"/>
      <c r="E2264" s="1"/>
      <c r="F2264" s="9"/>
      <c r="G2264" s="9"/>
    </row>
    <row r="2265">
      <c r="A2265" s="50" t="s">
        <v>1644</v>
      </c>
      <c r="B2265" s="28" t="s">
        <v>2234</v>
      </c>
      <c r="C2265" s="1"/>
      <c r="D2265" s="1"/>
      <c r="E2265" s="1"/>
      <c r="F2265" s="5" t="s">
        <v>10</v>
      </c>
      <c r="G2265" s="9"/>
    </row>
    <row r="2266">
      <c r="A2266" s="50" t="s">
        <v>1644</v>
      </c>
      <c r="B2266" s="28" t="s">
        <v>2235</v>
      </c>
      <c r="C2266" s="8" t="s">
        <v>10</v>
      </c>
      <c r="D2266" s="1"/>
      <c r="E2266" s="1"/>
      <c r="F2266" s="9"/>
      <c r="G2266" s="9"/>
    </row>
    <row r="2267">
      <c r="A2267" s="50" t="s">
        <v>1644</v>
      </c>
      <c r="B2267" s="28" t="s">
        <v>2236</v>
      </c>
      <c r="C2267" s="1"/>
      <c r="D2267" s="8" t="s">
        <v>10</v>
      </c>
      <c r="E2267" s="1"/>
      <c r="F2267" s="9"/>
      <c r="G2267" s="9"/>
    </row>
    <row r="2268">
      <c r="A2268" s="50" t="s">
        <v>1644</v>
      </c>
      <c r="B2268" s="28" t="s">
        <v>2237</v>
      </c>
      <c r="C2268" s="8" t="s">
        <v>10</v>
      </c>
      <c r="D2268" s="1"/>
      <c r="E2268" s="1"/>
      <c r="F2268" s="9"/>
      <c r="G2268" s="9"/>
    </row>
    <row r="2269">
      <c r="A2269" s="50" t="s">
        <v>1644</v>
      </c>
      <c r="B2269" s="28" t="s">
        <v>2238</v>
      </c>
      <c r="C2269" s="1"/>
      <c r="D2269" s="8" t="s">
        <v>10</v>
      </c>
      <c r="E2269" s="1"/>
      <c r="F2269" s="9"/>
      <c r="G2269" s="9"/>
    </row>
    <row r="2270">
      <c r="A2270" s="50" t="s">
        <v>1644</v>
      </c>
      <c r="B2270" s="28" t="s">
        <v>2239</v>
      </c>
      <c r="C2270" s="1"/>
      <c r="D2270" s="8" t="s">
        <v>10</v>
      </c>
      <c r="E2270" s="1"/>
      <c r="F2270" s="9"/>
      <c r="G2270" s="9"/>
    </row>
    <row r="2271">
      <c r="A2271" s="50" t="s">
        <v>1644</v>
      </c>
      <c r="B2271" s="45" t="s">
        <v>2240</v>
      </c>
      <c r="C2271" s="1"/>
      <c r="D2271" s="1"/>
      <c r="E2271" s="8" t="s">
        <v>10</v>
      </c>
      <c r="F2271" s="9"/>
      <c r="G2271" s="9"/>
    </row>
    <row r="2272">
      <c r="A2272" s="50" t="s">
        <v>1644</v>
      </c>
      <c r="B2272" s="28" t="s">
        <v>2241</v>
      </c>
      <c r="C2272" s="8" t="s">
        <v>10</v>
      </c>
      <c r="D2272" s="1"/>
      <c r="E2272" s="1"/>
      <c r="F2272" s="9"/>
      <c r="G2272" s="9"/>
    </row>
    <row r="2273">
      <c r="A2273" s="50" t="s">
        <v>1644</v>
      </c>
      <c r="B2273" s="45" t="s">
        <v>2242</v>
      </c>
      <c r="C2273" s="1"/>
      <c r="D2273" s="1"/>
      <c r="E2273" s="1"/>
      <c r="F2273" s="9"/>
      <c r="G2273" s="5" t="s">
        <v>10</v>
      </c>
    </row>
    <row r="2274">
      <c r="A2274" s="50" t="s">
        <v>1644</v>
      </c>
      <c r="B2274" s="28" t="s">
        <v>2243</v>
      </c>
      <c r="C2274" s="8" t="s">
        <v>10</v>
      </c>
      <c r="D2274" s="1"/>
      <c r="E2274" s="1"/>
      <c r="F2274" s="9"/>
      <c r="G2274" s="9"/>
    </row>
    <row r="2275">
      <c r="A2275" s="50" t="s">
        <v>1644</v>
      </c>
      <c r="B2275" s="28" t="s">
        <v>2244</v>
      </c>
      <c r="C2275" s="8" t="s">
        <v>10</v>
      </c>
      <c r="D2275" s="1"/>
      <c r="E2275" s="1"/>
      <c r="F2275" s="9"/>
      <c r="G2275" s="9"/>
    </row>
    <row r="2276">
      <c r="A2276" s="50" t="s">
        <v>1644</v>
      </c>
      <c r="B2276" s="28" t="s">
        <v>2245</v>
      </c>
      <c r="C2276" s="8" t="s">
        <v>10</v>
      </c>
      <c r="D2276" s="1"/>
      <c r="E2276" s="1"/>
      <c r="F2276" s="9"/>
      <c r="G2276" s="9"/>
    </row>
    <row r="2277">
      <c r="A2277" s="50" t="s">
        <v>1644</v>
      </c>
      <c r="B2277" s="28" t="s">
        <v>2246</v>
      </c>
      <c r="C2277" s="8"/>
      <c r="D2277" s="8" t="s">
        <v>10</v>
      </c>
      <c r="E2277" s="1"/>
      <c r="F2277" s="9"/>
      <c r="G2277" s="9"/>
    </row>
    <row r="2278">
      <c r="A2278" s="50" t="s">
        <v>1644</v>
      </c>
      <c r="B2278" s="28" t="s">
        <v>2247</v>
      </c>
      <c r="C2278" s="8" t="s">
        <v>10</v>
      </c>
      <c r="D2278" s="1"/>
      <c r="E2278" s="1"/>
      <c r="F2278" s="9"/>
      <c r="G2278" s="9"/>
    </row>
    <row r="2279">
      <c r="A2279" s="50" t="s">
        <v>1644</v>
      </c>
      <c r="B2279" s="28" t="s">
        <v>2248</v>
      </c>
      <c r="C2279" s="8" t="s">
        <v>10</v>
      </c>
      <c r="D2279" s="1"/>
      <c r="E2279" s="1"/>
      <c r="F2279" s="9"/>
      <c r="G2279" s="9"/>
    </row>
    <row r="2280">
      <c r="A2280" s="50" t="s">
        <v>1644</v>
      </c>
      <c r="B2280" s="28" t="s">
        <v>2249</v>
      </c>
      <c r="C2280" s="8" t="s">
        <v>10</v>
      </c>
      <c r="D2280" s="1"/>
      <c r="E2280" s="1"/>
      <c r="F2280" s="9"/>
      <c r="G2280" s="9"/>
    </row>
    <row r="2281">
      <c r="A2281" s="50" t="s">
        <v>1644</v>
      </c>
      <c r="B2281" s="45" t="s">
        <v>2250</v>
      </c>
      <c r="C2281" s="1"/>
      <c r="D2281" s="1"/>
      <c r="E2281" s="1"/>
      <c r="F2281" s="5" t="s">
        <v>10</v>
      </c>
      <c r="G2281" s="9"/>
    </row>
    <row r="2282">
      <c r="A2282" s="50" t="s">
        <v>1644</v>
      </c>
      <c r="B2282" s="28" t="s">
        <v>2251</v>
      </c>
      <c r="C2282" s="1"/>
      <c r="D2282" s="8" t="s">
        <v>10</v>
      </c>
      <c r="E2282" s="1"/>
      <c r="F2282" s="9"/>
      <c r="G2282" s="9"/>
    </row>
    <row r="2283">
      <c r="A2283" s="50" t="s">
        <v>1644</v>
      </c>
      <c r="B2283" s="28" t="s">
        <v>2252</v>
      </c>
      <c r="C2283" s="1"/>
      <c r="D2283" s="8" t="s">
        <v>10</v>
      </c>
      <c r="E2283" s="1"/>
      <c r="F2283" s="9"/>
      <c r="G2283" s="9"/>
    </row>
    <row r="2284">
      <c r="A2284" s="50" t="s">
        <v>1644</v>
      </c>
      <c r="B2284" s="28" t="s">
        <v>2253</v>
      </c>
      <c r="C2284" s="8" t="s">
        <v>10</v>
      </c>
      <c r="D2284" s="8"/>
      <c r="E2284" s="1"/>
      <c r="F2284" s="9"/>
      <c r="G2284" s="9"/>
    </row>
    <row r="2285">
      <c r="A2285" s="50" t="s">
        <v>1644</v>
      </c>
      <c r="B2285" s="28" t="s">
        <v>2254</v>
      </c>
      <c r="C2285" s="1"/>
      <c r="D2285" s="8" t="s">
        <v>10</v>
      </c>
      <c r="E2285" s="1"/>
      <c r="F2285" s="9"/>
      <c r="G2285" s="9"/>
    </row>
    <row r="2286">
      <c r="A2286" s="50" t="s">
        <v>1644</v>
      </c>
      <c r="B2286" s="28" t="s">
        <v>2255</v>
      </c>
      <c r="C2286" s="1"/>
      <c r="D2286" s="8" t="s">
        <v>10</v>
      </c>
      <c r="E2286" s="1"/>
      <c r="F2286" s="9"/>
      <c r="G2286" s="9"/>
    </row>
    <row r="2287">
      <c r="A2287" s="50" t="s">
        <v>1644</v>
      </c>
      <c r="B2287" s="28" t="s">
        <v>2256</v>
      </c>
      <c r="C2287" s="8" t="s">
        <v>10</v>
      </c>
      <c r="D2287" s="8"/>
      <c r="E2287" s="1"/>
      <c r="F2287" s="9"/>
      <c r="G2287" s="9"/>
    </row>
    <row r="2288">
      <c r="A2288" s="50" t="s">
        <v>1644</v>
      </c>
      <c r="B2288" s="28" t="s">
        <v>2257</v>
      </c>
      <c r="C2288" s="8" t="s">
        <v>10</v>
      </c>
      <c r="D2288" s="1"/>
      <c r="E2288" s="1"/>
      <c r="F2288" s="9"/>
      <c r="G2288" s="9"/>
    </row>
    <row r="2289">
      <c r="A2289" s="50" t="s">
        <v>1644</v>
      </c>
      <c r="B2289" s="28" t="s">
        <v>2258</v>
      </c>
      <c r="C2289" s="1"/>
      <c r="D2289" s="8" t="s">
        <v>10</v>
      </c>
      <c r="E2289" s="1"/>
      <c r="F2289" s="9"/>
      <c r="G2289" s="9"/>
    </row>
    <row r="2290">
      <c r="A2290" s="50" t="s">
        <v>1644</v>
      </c>
      <c r="B2290" s="28" t="s">
        <v>2259</v>
      </c>
      <c r="C2290" s="1"/>
      <c r="D2290" s="8" t="s">
        <v>10</v>
      </c>
      <c r="E2290" s="1"/>
      <c r="F2290" s="9"/>
      <c r="G2290" s="9"/>
    </row>
    <row r="2291">
      <c r="A2291" s="50" t="s">
        <v>1644</v>
      </c>
      <c r="B2291" s="28" t="s">
        <v>2260</v>
      </c>
      <c r="C2291" s="1"/>
      <c r="D2291" s="8" t="s">
        <v>10</v>
      </c>
      <c r="E2291" s="1"/>
      <c r="F2291" s="9"/>
      <c r="G2291" s="9"/>
    </row>
    <row r="2292">
      <c r="A2292" s="50" t="s">
        <v>1644</v>
      </c>
      <c r="B2292" s="28" t="s">
        <v>2261</v>
      </c>
      <c r="C2292" s="8" t="s">
        <v>10</v>
      </c>
      <c r="D2292" s="1"/>
      <c r="E2292" s="1"/>
      <c r="F2292" s="9"/>
      <c r="G2292" s="9"/>
    </row>
    <row r="2293">
      <c r="A2293" s="50" t="s">
        <v>1644</v>
      </c>
      <c r="B2293" s="28" t="s">
        <v>2262</v>
      </c>
      <c r="C2293" s="1"/>
      <c r="D2293" s="8" t="s">
        <v>10</v>
      </c>
      <c r="E2293" s="1"/>
      <c r="F2293" s="9"/>
      <c r="G2293" s="9"/>
    </row>
    <row r="2294">
      <c r="A2294" s="50" t="s">
        <v>1644</v>
      </c>
      <c r="B2294" s="28" t="s">
        <v>2263</v>
      </c>
      <c r="C2294" s="1"/>
      <c r="D2294" s="8" t="s">
        <v>10</v>
      </c>
      <c r="E2294" s="1"/>
      <c r="F2294" s="9"/>
      <c r="G2294" s="9"/>
    </row>
    <row r="2295">
      <c r="A2295" s="50" t="s">
        <v>1644</v>
      </c>
      <c r="B2295" s="28" t="s">
        <v>2264</v>
      </c>
      <c r="C2295" s="1"/>
      <c r="D2295" s="8" t="s">
        <v>10</v>
      </c>
      <c r="E2295" s="1"/>
      <c r="F2295" s="9"/>
      <c r="G2295" s="9"/>
    </row>
    <row r="2296">
      <c r="A2296" s="50" t="s">
        <v>1644</v>
      </c>
      <c r="B2296" s="41" t="s">
        <v>2265</v>
      </c>
      <c r="C2296" s="8" t="s">
        <v>10</v>
      </c>
      <c r="D2296" s="1"/>
      <c r="E2296" s="1"/>
      <c r="F2296" s="9"/>
      <c r="G2296" s="9"/>
    </row>
    <row r="2297">
      <c r="A2297" s="50" t="s">
        <v>1644</v>
      </c>
      <c r="B2297" s="28" t="s">
        <v>2266</v>
      </c>
      <c r="C2297" s="1"/>
      <c r="D2297" s="8" t="s">
        <v>10</v>
      </c>
      <c r="E2297" s="1"/>
      <c r="F2297" s="9"/>
      <c r="G2297" s="9"/>
    </row>
    <row r="2298">
      <c r="A2298" s="50" t="s">
        <v>1644</v>
      </c>
      <c r="B2298" s="28" t="s">
        <v>2267</v>
      </c>
      <c r="C2298" s="1"/>
      <c r="D2298" s="8" t="s">
        <v>10</v>
      </c>
      <c r="E2298" s="1"/>
      <c r="F2298" s="9"/>
      <c r="G2298" s="9"/>
    </row>
    <row r="2299">
      <c r="A2299" s="50" t="s">
        <v>1644</v>
      </c>
      <c r="B2299" s="28" t="s">
        <v>2268</v>
      </c>
      <c r="C2299" s="8" t="s">
        <v>10</v>
      </c>
      <c r="D2299" s="1"/>
      <c r="E2299" s="1"/>
      <c r="F2299" s="9"/>
      <c r="G2299" s="9"/>
    </row>
    <row r="2300">
      <c r="A2300" s="50" t="s">
        <v>1644</v>
      </c>
      <c r="B2300" s="28" t="s">
        <v>2269</v>
      </c>
      <c r="C2300" s="1"/>
      <c r="D2300" s="8" t="s">
        <v>10</v>
      </c>
      <c r="E2300" s="1"/>
      <c r="F2300" s="9"/>
      <c r="G2300" s="9"/>
    </row>
    <row r="2301">
      <c r="A2301" s="50" t="s">
        <v>1644</v>
      </c>
      <c r="B2301" s="45" t="s">
        <v>2270</v>
      </c>
      <c r="C2301" s="1"/>
      <c r="D2301" s="1"/>
      <c r="E2301" s="1"/>
      <c r="F2301" s="5" t="s">
        <v>10</v>
      </c>
      <c r="G2301" s="9"/>
    </row>
    <row r="2302">
      <c r="A2302" s="50" t="s">
        <v>1644</v>
      </c>
      <c r="B2302" s="28" t="s">
        <v>2271</v>
      </c>
      <c r="C2302" s="1"/>
      <c r="D2302" s="8" t="s">
        <v>10</v>
      </c>
      <c r="E2302" s="1"/>
      <c r="F2302" s="9"/>
      <c r="G2302" s="9"/>
    </row>
    <row r="2303">
      <c r="A2303" s="50" t="s">
        <v>1644</v>
      </c>
      <c r="B2303" s="28" t="s">
        <v>2272</v>
      </c>
      <c r="C2303" s="1"/>
      <c r="D2303" s="8" t="s">
        <v>10</v>
      </c>
      <c r="E2303" s="1"/>
      <c r="F2303" s="9"/>
      <c r="G2303" s="9"/>
    </row>
    <row r="2304">
      <c r="A2304" s="50" t="s">
        <v>1644</v>
      </c>
      <c r="B2304" s="28" t="s">
        <v>2273</v>
      </c>
      <c r="C2304" s="1"/>
      <c r="D2304" s="1"/>
      <c r="E2304" s="1"/>
      <c r="F2304" s="9"/>
      <c r="G2304" s="9"/>
    </row>
    <row r="2305">
      <c r="A2305" s="50" t="s">
        <v>1644</v>
      </c>
      <c r="B2305" s="28" t="s">
        <v>2274</v>
      </c>
      <c r="C2305" s="1"/>
      <c r="D2305" s="8" t="s">
        <v>10</v>
      </c>
      <c r="E2305" s="1"/>
      <c r="F2305" s="9"/>
      <c r="G2305" s="9"/>
    </row>
    <row r="2306">
      <c r="A2306" s="50" t="s">
        <v>1644</v>
      </c>
      <c r="B2306" s="28" t="s">
        <v>2275</v>
      </c>
      <c r="C2306" s="1"/>
      <c r="D2306" s="8" t="s">
        <v>10</v>
      </c>
      <c r="E2306" s="1"/>
      <c r="F2306" s="9"/>
      <c r="G2306" s="9"/>
    </row>
    <row r="2307">
      <c r="A2307" s="50" t="s">
        <v>1644</v>
      </c>
      <c r="B2307" s="28" t="s">
        <v>2276</v>
      </c>
      <c r="C2307" s="1"/>
      <c r="D2307" s="8" t="s">
        <v>10</v>
      </c>
      <c r="E2307" s="1"/>
      <c r="F2307" s="9"/>
      <c r="G2307" s="9"/>
    </row>
    <row r="2308">
      <c r="A2308" s="50" t="s">
        <v>1644</v>
      </c>
      <c r="B2308" s="28" t="s">
        <v>2277</v>
      </c>
      <c r="C2308" s="1"/>
      <c r="D2308" s="8" t="s">
        <v>10</v>
      </c>
      <c r="E2308" s="1"/>
      <c r="F2308" s="9"/>
      <c r="G2308" s="9"/>
    </row>
    <row r="2309">
      <c r="A2309" s="50" t="s">
        <v>1644</v>
      </c>
      <c r="B2309" s="28" t="s">
        <v>2278</v>
      </c>
      <c r="C2309" s="8" t="s">
        <v>10</v>
      </c>
      <c r="D2309" s="1"/>
      <c r="E2309" s="1"/>
      <c r="F2309" s="9"/>
      <c r="G2309" s="9"/>
    </row>
    <row r="2310">
      <c r="A2310" s="50" t="s">
        <v>1644</v>
      </c>
      <c r="B2310" s="41" t="s">
        <v>2279</v>
      </c>
      <c r="C2310" s="1"/>
      <c r="D2310" s="1"/>
      <c r="E2310" s="1"/>
      <c r="F2310" s="9"/>
      <c r="G2310" s="9"/>
    </row>
    <row r="2311">
      <c r="A2311" s="50" t="s">
        <v>1644</v>
      </c>
      <c r="B2311" s="28" t="s">
        <v>2280</v>
      </c>
      <c r="C2311" s="8" t="s">
        <v>10</v>
      </c>
      <c r="D2311" s="1"/>
      <c r="E2311" s="1"/>
      <c r="F2311" s="9"/>
      <c r="G2311" s="9"/>
    </row>
    <row r="2312">
      <c r="A2312" s="50" t="s">
        <v>1644</v>
      </c>
      <c r="B2312" s="28" t="s">
        <v>2281</v>
      </c>
      <c r="C2312" s="1"/>
      <c r="D2312" s="8"/>
      <c r="E2312" s="1"/>
      <c r="F2312" s="5" t="s">
        <v>10</v>
      </c>
      <c r="G2312" s="9"/>
    </row>
    <row r="2313">
      <c r="A2313" s="50" t="s">
        <v>1644</v>
      </c>
      <c r="B2313" s="28" t="s">
        <v>2282</v>
      </c>
      <c r="C2313" s="1"/>
      <c r="D2313" s="8" t="s">
        <v>10</v>
      </c>
      <c r="E2313" s="1"/>
      <c r="F2313" s="9"/>
      <c r="G2313" s="9"/>
    </row>
    <row r="2314">
      <c r="A2314" s="50" t="s">
        <v>1644</v>
      </c>
      <c r="B2314" s="41" t="s">
        <v>2283</v>
      </c>
      <c r="C2314" s="8" t="s">
        <v>10</v>
      </c>
      <c r="D2314" s="1"/>
      <c r="E2314" s="1"/>
      <c r="F2314" s="9"/>
      <c r="G2314" s="9"/>
    </row>
    <row r="2315">
      <c r="A2315" s="50" t="s">
        <v>1644</v>
      </c>
      <c r="B2315" s="28" t="s">
        <v>2284</v>
      </c>
      <c r="C2315" s="1"/>
      <c r="D2315" s="8" t="s">
        <v>10</v>
      </c>
      <c r="E2315" s="1"/>
      <c r="F2315" s="9"/>
      <c r="G2315" s="9"/>
    </row>
    <row r="2316">
      <c r="A2316" s="50" t="s">
        <v>1644</v>
      </c>
      <c r="B2316" s="28" t="s">
        <v>2285</v>
      </c>
      <c r="C2316" s="1"/>
      <c r="D2316" s="1"/>
      <c r="E2316" s="1"/>
      <c r="F2316" s="9"/>
      <c r="G2316" s="5" t="s">
        <v>10</v>
      </c>
    </row>
    <row r="2317">
      <c r="A2317" s="52" t="s">
        <v>1644</v>
      </c>
      <c r="B2317" s="28" t="s">
        <v>2286</v>
      </c>
      <c r="C2317" s="8" t="s">
        <v>10</v>
      </c>
      <c r="D2317" s="1"/>
      <c r="E2317" s="1"/>
      <c r="F2317" s="9"/>
      <c r="G2317" s="9"/>
    </row>
  </sheetData>
  <autoFilter ref="$A$2:$W$2317"/>
  <dataValidations>
    <dataValidation type="list" allowBlank="1" showErrorMessage="1" sqref="C3:G2317">
      <formula1>"Sim"</formula1>
    </dataValidation>
  </dataValidations>
  <hyperlinks>
    <hyperlink r:id="rId2" ref="B566"/>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25"/>
  </cols>
  <sheetData>
    <row r="1">
      <c r="A1" s="9" t="str">
        <f>IFERROR(__xludf.DUMMYFUNCTION("UNIQUE('Página1'!B1676:B2317)"),"Parabéns tem que fazer sim essas mulheres não nos representa são barraqueiras só tumultua as seções querem ganhar no grito desrespeitosas ,depois usam só porque somos mulheres.")</f>
        <v>Parabéns tem que fazer sim essas mulheres não nos representa são barraqueiras só tumultua as seções querem ganhar no grito desrespeitosas ,depois usam só porque somos mulheres.</v>
      </c>
    </row>
    <row r="2">
      <c r="A2" s="28" t="str">
        <f>IFERROR(__xludf.DUMMYFUNCTION("""COMPUTED_VALUE"""),"A esquerda precisa aprender a serem mais educadas , polidas, parar de fazer barraco, a terem princípios de família , barraqueiras !")</f>
        <v>A esquerda precisa aprender a serem mais educadas , polidas, parar de fazer barraco, a terem princípios de família , barraqueiras !</v>
      </c>
    </row>
    <row r="3">
      <c r="A3" s="28" t="str">
        <f>IFERROR(__xludf.DUMMYFUNCTION("""COMPUTED_VALUE"""),"Essas deputadas Comunismo no Brasil não queremos mais homens desonestos no Cenário político brasileiro e não queremos mais homens desonestos do STF Alexandre de Moraes, que não respeita a Democracia Brasileira Liberdade de Expressão e Liberdade da Imprens"&amp;"a no Brasil.")</f>
        <v>Essas deputadas Comunismo no Brasil não queremos mais homens desonestos no Cenário político brasileiro e não queremos mais homens desonestos do STF Alexandre de Moraes, que não respeita a Democracia Brasileira Liberdade de Expressão e Liberdade da Imprensa no Brasil.</v>
      </c>
    </row>
    <row r="4">
      <c r="A4" s="28" t="str">
        <f>IFERROR(__xludf.DUMMYFUNCTION("""COMPUTED_VALUE"""),"OS ESQUERDISTAS DECLAMAR DE DOIS PESOS E DUAS MEDIDAS E POR ISSO O GOLPISTA LULA E PRESIDENTE HOJE")</f>
        <v>OS ESQUERDISTAS DECLAMAR DE DOIS PESOS E DUAS MEDIDAS E POR ISSO O GOLPISTA LULA E PRESIDENTE HOJE</v>
      </c>
    </row>
    <row r="5">
      <c r="A5" s="28" t="str">
        <f>IFERROR(__xludf.DUMMYFUNCTION("""COMPUTED_VALUE"""),"Cambada de mulheres rasteiras")</f>
        <v>Cambada de mulheres rasteiras</v>
      </c>
    </row>
    <row r="6">
      <c r="A6" s="28" t="str">
        <f>IFERROR(__xludf.DUMMYFUNCTION("""COMPUTED_VALUE"""),"Faliria,Melquiona,Samia deviam estar em outro lugar,e não no congresso Nenhuma tem classe")</f>
        <v>Faliria,Melquiona,Samia deviam estar em outro lugar,e não no congresso Nenhuma tem classe</v>
      </c>
    </row>
    <row r="7">
      <c r="A7" s="28" t="str">
        <f>IFERROR(__xludf.DUMMYFUNCTION("""COMPUTED_VALUE"""),"Parabéns pela coragem de enfrentar essas barraqueiras sem noção e vergonha na cara con narrativas absurdas. Esse tipo de postura é inadimissível elas podem se vitimizar, agredir colegas")</f>
        <v>Parabéns pela coragem de enfrentar essas barraqueiras sem noção e vergonha na cara con narrativas absurdas. Esse tipo de postura é inadimissível elas podem se vitimizar, agredir colegas</v>
      </c>
    </row>
    <row r="8">
      <c r="A8" s="28" t="str">
        <f>IFERROR(__xludf.DUMMYFUNCTION("""COMPUTED_VALUE"""),"Está 6 não merece ser parlamentar e um lixo")</f>
        <v>Está 6 não merece ser parlamentar e um lixo</v>
      </c>
    </row>
    <row r="9">
      <c r="A9" s="28" t="str">
        <f>IFERROR(__xludf.DUMMYFUNCTION("""COMPUTED_VALUE"""),"Está deputada não representa ais mulher seria deste paiz")</f>
        <v>Está deputada não representa ais mulher seria deste paiz</v>
      </c>
    </row>
    <row r="10">
      <c r="A10" s="28" t="str">
        <f>IFERROR(__xludf.DUMMYFUNCTION("""COMPUTED_VALUE"""),"Só gente ruim que nos conhece carater desta que invergonha todas mulher um lixo")</f>
        <v>Só gente ruim que nos conhece carater desta que invergonha todas mulher um lixo</v>
      </c>
    </row>
    <row r="11">
      <c r="A11" s="28" t="str">
        <f>IFERROR(__xludf.DUMMYFUNCTION("""COMPUTED_VALUE"""),"DEPUTADA QUE FUMA MACONHA SÃO CONHECIDAS PELOS DENTES...,. KKKKKKKKKKKK")</f>
        <v>DEPUTADA QUE FUMA MACONHA SÃO CONHECIDAS PELOS DENTES...,. KKKKKKKKKKKK</v>
      </c>
    </row>
    <row r="12">
      <c r="A12" s="28" t="str">
        <f>IFERROR(__xludf.DUMMYFUNCTION("""COMPUTED_VALUE"""),"Essa mulherada da esquerda todas são amebas adestrados")</f>
        <v>Essa mulherada da esquerda todas são amebas adestrados</v>
      </c>
    </row>
    <row r="13">
      <c r="A13" s="28" t="str">
        <f>IFERROR(__xludf.DUMMYFUNCTION("""COMPUTED_VALUE"""),"Fora ratazanas inúteis parasitas tem que ser cassadas sim já.")</f>
        <v>Fora ratazanas inúteis parasitas tem que ser cassadas sim já.</v>
      </c>
    </row>
    <row r="14">
      <c r="A14" s="28" t="str">
        <f>IFERROR(__xludf.DUMMYFUNCTION("""COMPUTED_VALUE"""),"Qual é o problema de ser homem ou mulher? São políticas e pelo jeito umas cretinas")</f>
        <v>Qual é o problema de ser homem ou mulher? São políticas e pelo jeito umas cretinas</v>
      </c>
    </row>
    <row r="15">
      <c r="A15" s="28" t="str">
        <f>IFERROR(__xludf.DUMMYFUNCTION("""COMPUTED_VALUE"""),"ESQUERDISTAS BARRAQUEIRAS")</f>
        <v>ESQUERDISTAS BARRAQUEIRAS</v>
      </c>
    </row>
    <row r="16">
      <c r="A16" s="28" t="str">
        <f>IFERROR(__xludf.DUMMYFUNCTION("""COMPUTED_VALUE"""),"NÃO É PORQ É MULHER Q PODE DEFECAR NA MESA E ACUSAR SEM PROVAS!! MIMIMI E VITIMISMO PARA FAZER O Q QUISER COMO SE CONGRESSO FOSSE CASA DE GENTE RETARDADA")</f>
        <v>NÃO É PORQ É MULHER Q PODE DEFECAR NA MESA E ACUSAR SEM PROVAS!! MIMIMI E VITIMISMO PARA FAZER O Q QUISER COMO SE CONGRESSO FOSSE CASA DE GENTE RETARDADA</v>
      </c>
    </row>
    <row r="17">
      <c r="A17" s="28" t="str">
        <f>IFERROR(__xludf.DUMMYFUNCTION("""COMPUTED_VALUE"""),"Sequeladas pela erva maldita.🌿🌿")</f>
        <v>Sequeladas pela erva maldita.🌿🌿</v>
      </c>
    </row>
    <row r="18">
      <c r="A18" s="28" t="str">
        <f>IFERROR(__xludf.DUMMYFUNCTION("""COMPUTED_VALUE"""),"Xora mulheres imundas")</f>
        <v>Xora mulheres imundas</v>
      </c>
    </row>
    <row r="19">
      <c r="A19" s="28" t="str">
        <f>IFERROR(__xludf.DUMMYFUNCTION("""COMPUTED_VALUE"""),"6 trubufus")</f>
        <v>6 trubufus</v>
      </c>
    </row>
    <row r="20">
      <c r="A20" s="28" t="str">
        <f>IFERROR(__xludf.DUMMYFUNCTION("""COMPUTED_VALUE"""),"Eita mulherada feia 🤣🤣🤣🤣🤣🤣🤣🤣🤣")</f>
        <v>Eita mulherada feia 🤣🤣🤣🤣🤣🤣🤣🤣🤣</v>
      </c>
    </row>
    <row r="21">
      <c r="A21" s="28" t="str">
        <f>IFERROR(__xludf.DUMMYFUNCTION("""COMPUTED_VALUE"""),"Parabéns, tem que caçar as deputadas elas são agitadoras .")</f>
        <v>Parabéns, tem que caçar as deputadas elas são agitadoras .</v>
      </c>
    </row>
    <row r="22">
      <c r="A22" s="28" t="str">
        <f>IFERROR(__xludf.DUMMYFUNCTION("""COMPUTED_VALUE"""),"Kkkkkk...ridiculo este politicos ..começa com esta histerica fantasiada de índio....outra uma professora analfabeta....só dando gargalhadas..kkk")</f>
        <v>Kkkkkk...ridiculo este politicos ..começa com esta histerica fantasiada de índio....outra uma professora analfabeta....só dando gargalhadas..kkk</v>
      </c>
    </row>
    <row r="23">
      <c r="A23" s="28" t="str">
        <f>IFERROR(__xludf.DUMMYFUNCTION("""COMPUTED_VALUE"""),"Seis picaretas...")</f>
        <v>Seis picaretas...</v>
      </c>
    </row>
    <row r="24">
      <c r="A24" s="28" t="str">
        <f>IFERROR(__xludf.DUMMYFUNCTION("""COMPUTED_VALUE"""),"Aí as mulheres faltam com respeito. E não respeita ou se dá o respeito")</f>
        <v>Aí as mulheres faltam com respeito. E não respeita ou se dá o respeito</v>
      </c>
    </row>
    <row r="25">
      <c r="A25" s="28" t="str">
        <f>IFERROR(__xludf.DUMMYFUNCTION("""COMPUTED_VALUE"""),"Só por que é &amp;quot;MULHER&amp;quot;")</f>
        <v>Só por que é &amp;quot;MULHER&amp;quot;</v>
      </c>
    </row>
    <row r="26">
      <c r="A26" s="28" t="str">
        <f>IFERROR(__xludf.DUMMYFUNCTION("""COMPUTED_VALUE"""),"Aí que dó de vces mulheres chamadas de deputadas.kkkkkkk, vão pra casa cuidar de suas famílias, pois vces não servem pra nada Aí. &lt;br&gt;Só atrapalham.")</f>
        <v>Aí que dó de vces mulheres chamadas de deputadas.kkkkkkk, vão pra casa cuidar de suas famílias, pois vces não servem pra nada Aí. &lt;br&gt;Só atrapalham.</v>
      </c>
    </row>
    <row r="27">
      <c r="A27" s="28" t="str">
        <f>IFERROR(__xludf.DUMMYFUNCTION("""COMPUTED_VALUE"""),"Prende estas inúteis!")</f>
        <v>Prende estas inúteis!</v>
      </c>
    </row>
    <row r="28">
      <c r="A28" s="28" t="str">
        <f>IFERROR(__xludf.DUMMYFUNCTION("""COMPUTED_VALUE"""),"Galinhas")</f>
        <v>Galinhas</v>
      </c>
    </row>
    <row r="29">
      <c r="A29" s="28" t="str">
        <f>IFERROR(__xludf.DUMMYFUNCTION("""COMPUTED_VALUE"""),"Essa mulher do PT só falar besteira ela tem que carta latinha e melhor pra elas")</f>
        <v>Essa mulher do PT só falar besteira ela tem que carta latinha e melhor pra elas</v>
      </c>
    </row>
    <row r="30">
      <c r="A30" s="28" t="str">
        <f>IFERROR(__xludf.DUMMYFUNCTION("""COMPUTED_VALUE"""),"Deviam fazer a convenção das bruxas 2 afffff")</f>
        <v>Deviam fazer a convenção das bruxas 2 afffff</v>
      </c>
    </row>
    <row r="31">
      <c r="A31" s="28" t="str">
        <f>IFERROR(__xludf.DUMMYFUNCTION("""COMPUTED_VALUE"""),"Só lixo! Até os nomes são horrorosos!&lt;br&gt;Que vergonha para as mulheres de verdade!&lt;br&gt;Vcs não nos representam!&lt;br&gt;Tá indignada? Chora no travesseiro idiota!")</f>
        <v>Só lixo! Até os nomes são horrorosos!&lt;br&gt;Que vergonha para as mulheres de verdade!&lt;br&gt;Vcs não nos representam!&lt;br&gt;Tá indignada? Chora no travesseiro idiota!</v>
      </c>
    </row>
    <row r="32">
      <c r="A32" s="28" t="str">
        <f>IFERROR(__xludf.DUMMYFUNCTION("""COMPUTED_VALUE"""),"HA É? SO PORQUE SAO MULHERES? SÃO BBANDIDAS DA ESQUERDA QUE SO QUEREM TUMULTAR E PREJUDICAR O PAIS..")</f>
        <v>HA É? SO PORQUE SAO MULHERES? SÃO BBANDIDAS DA ESQUERDA QUE SO QUEREM TUMULTAR E PREJUDICAR O PAIS..</v>
      </c>
    </row>
    <row r="33">
      <c r="A33" s="28" t="str">
        <f>IFERROR(__xludf.DUMMYFUNCTION("""COMPUTED_VALUE"""),"Certíssimo … sou mulher e fico indignada com a baixaria delas e mais algumas da esquerda.")</f>
        <v>Certíssimo … sou mulher e fico indignada com a baixaria delas e mais algumas da esquerda.</v>
      </c>
    </row>
    <row r="34">
      <c r="A34" s="28" t="str">
        <f>IFERROR(__xludf.DUMMYFUNCTION("""COMPUTED_VALUE"""),"Essas ogras são a nata da sujeira, da imundícia &lt;br&gt;Mulherada nojenta, asquerosa essas Talita um então dá nojo!")</f>
        <v>Essas ogras são a nata da sujeira, da imundícia &lt;br&gt;Mulherada nojenta, asquerosa essas Talita um então dá nojo!</v>
      </c>
    </row>
    <row r="35">
      <c r="A35" s="28" t="str">
        <f>IFERROR(__xludf.DUMMYFUNCTION("""COMPUTED_VALUE"""),"Estas deputadas aí, são grossas, histéricas, gritam, esbravejam, parece que estão incorporando o espírito da pomba gira, tudo em prol do chefão delas, o belzebu presidente.")</f>
        <v>Estas deputadas aí, são grossas, histéricas, gritam, esbravejam, parece que estão incorporando o espírito da pomba gira, tudo em prol do chefão delas, o belzebu presidente.</v>
      </c>
    </row>
    <row r="36">
      <c r="A36" s="28" t="str">
        <f>IFERROR(__xludf.DUMMYFUNCTION("""COMPUTED_VALUE"""),"Esse pessoal quer dizer sem medir as palavras e quando são enquadradas, recorrem ao vitimismo de serem &amp;quot;mulheres&amp;quot; ou &amp;quot;perseguição política&amp;quot;. São cínicos.")</f>
        <v>Esse pessoal quer dizer sem medir as palavras e quando são enquadradas, recorrem ao vitimismo de serem &amp;quot;mulheres&amp;quot; ou &amp;quot;perseguição política&amp;quot;. São cínicos.</v>
      </c>
    </row>
    <row r="37">
      <c r="A37" s="28" t="str">
        <f>IFERROR(__xludf.DUMMYFUNCTION("""COMPUTED_VALUE"""),"Vamos remover esses LIXOS SATÂNICO do poder que não pertence a nenhum deles. Só estão aí ganhando o nosso dinheiro pra tumultuar o trabalho dos que o melhor para nosso país.")</f>
        <v>Vamos remover esses LIXOS SATÂNICO do poder que não pertence a nenhum deles. Só estão aí ganhando o nosso dinheiro pra tumultuar o trabalho dos que o melhor para nosso país.</v>
      </c>
    </row>
    <row r="38">
      <c r="A38" s="28" t="str">
        <f>IFERROR(__xludf.DUMMYFUNCTION("""COMPUTED_VALUE"""),"As ANALFABETAS ESQUERDISTAS&lt;br&gt;100%. INCOMPETENTES")</f>
        <v>As ANALFABETAS ESQUERDISTAS&lt;br&gt;100%. INCOMPETENTES</v>
      </c>
    </row>
    <row r="39">
      <c r="A39" s="28" t="str">
        <f>IFERROR(__xludf.DUMMYFUNCTION("""COMPUTED_VALUE"""),"TEM É QUE CAÇAR ESSAS BANDIDAS")</f>
        <v>TEM É QUE CAÇAR ESSAS BANDIDAS</v>
      </c>
    </row>
    <row r="40">
      <c r="A40" s="28" t="str">
        <f>IFERROR(__xludf.DUMMYFUNCTION("""COMPUTED_VALUE"""),"Essas mulheres de fazes e um grande retrocesso")</f>
        <v>Essas mulheres de fazes e um grande retrocesso</v>
      </c>
    </row>
    <row r="41">
      <c r="A41" s="9" t="str">
        <f>IFERROR(__xludf.DUMMYFUNCTION("""COMPUTED_VALUE"""),"Essa falsa india, não sabe de nada!")</f>
        <v>Essa falsa india, não sabe de nada!</v>
      </c>
    </row>
    <row r="42">
      <c r="A42" s="9" t="str">
        <f>IFERROR(__xludf.DUMMYFUNCTION("""COMPUTED_VALUE"""),"Taliria foi carregada bêbada desmaiada e a colocaram num lugar deserto no carro dela.")</f>
        <v>Taliria foi carregada bêbada desmaiada e a colocaram num lugar deserto no carro dela.</v>
      </c>
    </row>
    <row r="43">
      <c r="A43" s="9" t="str">
        <f>IFERROR(__xludf.DUMMYFUNCTION("""COMPUTED_VALUE"""),"Esse negócio de Vítimismo. É Ridículo. É porquê é mulher.kkkkkk")</f>
        <v>Esse negócio de Vítimismo. É Ridículo. É porquê é mulher.kkkkkk</v>
      </c>
    </row>
    <row r="44">
      <c r="A44" s="9" t="str">
        <f>IFERROR(__xludf.DUMMYFUNCTION("""COMPUTED_VALUE"""),"já que a câmara machista ok vocês estão fazendo aí suas incompetente e mentirosas")</f>
        <v>já que a câmara machista ok vocês estão fazendo aí suas incompetente e mentirosas</v>
      </c>
    </row>
    <row r="45">
      <c r="A45" s="9" t="str">
        <f>IFERROR(__xludf.DUMMYFUNCTION("""COMPUTED_VALUE"""),"eu teria vergonha de ser deputada porque querem o poder mais todas tem que serem julgadas mesmo só prestam fazerem confusão")</f>
        <v>eu teria vergonha de ser deputada porque querem o poder mais todas tem que serem julgadas mesmo só prestam fazerem confusão</v>
      </c>
    </row>
    <row r="46">
      <c r="A46" s="9" t="str">
        <f>IFERROR(__xludf.DUMMYFUNCTION("""COMPUTED_VALUE"""),"Bolovregonhaforanojobolomitiroso")</f>
        <v>Bolovregonhaforanojobolomitiroso</v>
      </c>
    </row>
    <row r="47">
      <c r="A47" s="9" t="str">
        <f>IFERROR(__xludf.DUMMYFUNCTION("""COMPUTED_VALUE"""),"Cinco mulheres..... e um periquito.")</f>
        <v>Cinco mulheres..... e um periquito.</v>
      </c>
    </row>
    <row r="48">
      <c r="A48" s="9" t="str">
        <f>IFERROR(__xludf.DUMMYFUNCTION("""COMPUTED_VALUE"""),"Eu só mulher tenho vergonha de essa turma do mimimimimi xingar a outro e depois de vitimiza porque são mulheres que nojo 🤮")</f>
        <v>Eu só mulher tenho vergonha de essa turma do mimimimimi xingar a outro e depois de vitimiza porque são mulheres que nojo 🤮</v>
      </c>
    </row>
    <row r="49">
      <c r="A49" s="9" t="str">
        <f>IFERROR(__xludf.DUMMYFUNCTION("""COMPUTED_VALUE"""),"Não é por serem mulheres,mais sim por serem hipócritas nas atitudes tomadas por elas. Agora se fazem de vítimas.")</f>
        <v>Não é por serem mulheres,mais sim por serem hipócritas nas atitudes tomadas por elas. Agora se fazem de vítimas.</v>
      </c>
    </row>
    <row r="50">
      <c r="A50" s="9" t="str">
        <f>IFERROR(__xludf.DUMMYFUNCTION("""COMPUTED_VALUE"""),"Estas mulheres ESQUERDISTAS acham que são donas do &amp;quot;&amp;quot;&amp;quot;pedaço &amp;quot;&amp;quot;&amp;quot;&amp;quot;")</f>
        <v>Estas mulheres ESQUERDISTAS acham que são donas do &amp;quot;&amp;quot;&amp;quot;pedaço &amp;quot;&amp;quot;&amp;quot;&amp;quot;</v>
      </c>
    </row>
    <row r="51">
      <c r="A51" s="9" t="str">
        <f>IFERROR(__xludf.DUMMYFUNCTION("""COMPUTED_VALUE"""),"Essas deputadas da esquerda podem falar o que quiser? São uma verdadeira piada .Não cansam de passar vergonha kkk")</f>
        <v>Essas deputadas da esquerda podem falar o que quiser? São uma verdadeira piada .Não cansam de passar vergonha kkk</v>
      </c>
    </row>
    <row r="52">
      <c r="A52" s="9" t="str">
        <f>IFERROR(__xludf.DUMMYFUNCTION("""COMPUTED_VALUE"""),"Não sei como esses povo vota nessa Esquerdista não faz nada são barraqueira não trabalha pelo povo")</f>
        <v>Não sei como esses povo vota nessa Esquerdista não faz nada são barraqueira não trabalha pelo povo</v>
      </c>
    </row>
    <row r="53">
      <c r="A53" s="9" t="str">
        <f>IFERROR(__xludf.DUMMYFUNCTION("""COMPUTED_VALUE"""),"Essa moça do PSOL e chata p caramba fala dimais se acha no direito de falar o qui pensa tem qui ser punida sim todas as seis tinha qui ser mais pós si acham as poderosas")</f>
        <v>Essa moça do PSOL e chata p caramba fala dimais se acha no direito de falar o qui pensa tem qui ser punida sim todas as seis tinha qui ser mais pós si acham as poderosas</v>
      </c>
    </row>
    <row r="54">
      <c r="A54" s="9" t="str">
        <f>IFERROR(__xludf.DUMMYFUNCTION("""COMPUTED_VALUE"""),"Essas deputadas da esquerda são todas pilantra.")</f>
        <v>Essas deputadas da esquerda são todas pilantra.</v>
      </c>
    </row>
    <row r="55">
      <c r="A55" s="9" t="str">
        <f>IFERROR(__xludf.DUMMYFUNCTION("""COMPUTED_VALUE"""),"Que sejam casadas, só porque é mulher PSOL pt tem tudo que se fude")</f>
        <v>Que sejam casadas, só porque é mulher PSOL pt tem tudo que se fude</v>
      </c>
    </row>
    <row r="56">
      <c r="A56" s="9" t="str">
        <f>IFERROR(__xludf.DUMMYFUNCTION("""COMPUTED_VALUE"""),"Essas deputadas de esquerda não servem pra nada")</f>
        <v>Essas deputadas de esquerda não servem pra nada</v>
      </c>
    </row>
    <row r="57">
      <c r="A57" s="9" t="str">
        <f>IFERROR(__xludf.DUMMYFUNCTION("""COMPUTED_VALUE"""),"Falam o que quer respondam agora e acusando e mulheres horríveis sem educação nivel baixo.")</f>
        <v>Falam o que quer respondam agora e acusando e mulheres horríveis sem educação nivel baixo.</v>
      </c>
    </row>
    <row r="58">
      <c r="A58" s="9" t="str">
        <f>IFERROR(__xludf.DUMMYFUNCTION("""COMPUTED_VALUE"""),"Paú n😊stas doídas, malucas, transtornadas....... Kkkkkkk")</f>
        <v>Paú n😊stas doídas, malucas, transtornadas....... Kkkkkkk</v>
      </c>
    </row>
    <row r="59">
      <c r="A59" s="9" t="str">
        <f>IFERROR(__xludf.DUMMYFUNCTION("""COMPUTED_VALUE"""),"A pepa Fica doida")</f>
        <v>A pepa Fica doida</v>
      </c>
    </row>
    <row r="60">
      <c r="A60" s="9" t="str">
        <f>IFERROR(__xludf.DUMMYFUNCTION("""COMPUTED_VALUE"""),"Essas deputadas do PT psol e")</f>
        <v>Essas deputadas do PT psol e</v>
      </c>
    </row>
    <row r="61">
      <c r="A61" s="9" t="str">
        <f>IFERROR(__xludf.DUMMYFUNCTION("""COMPUTED_VALUE"""),"Esse partido lixo chamado PSOL,eu fico pensando,que tipo de gente vota nessas tranqueiras do PSOL,PT e outros.")</f>
        <v>Esse partido lixo chamado PSOL,eu fico pensando,que tipo de gente vota nessas tranqueiras do PSOL,PT e outros.</v>
      </c>
    </row>
    <row r="62">
      <c r="A62" s="9" t="str">
        <f>IFERROR(__xludf.DUMMYFUNCTION("""COMPUTED_VALUE"""),"Essa maluca fantasiada de INDIA coisa que ela não tem ideia do que é vivem como indigina")</f>
        <v>Essa maluca fantasiada de INDIA coisa que ela não tem ideia do que é vivem como indigina</v>
      </c>
    </row>
    <row r="63">
      <c r="A63" s="9" t="str">
        <f>IFERROR(__xludf.DUMMYFUNCTION("""COMPUTED_VALUE"""),"tem votos pra todos os tipo de político essas não são deputadas e sim baderneiras")</f>
        <v>tem votos pra todos os tipo de político essas não são deputadas e sim baderneiras</v>
      </c>
    </row>
    <row r="64">
      <c r="A64" s="9" t="str">
        <f>IFERROR(__xludf.DUMMYFUNCTION("""COMPUTED_VALUE"""),"Estas múmias nem poderiam estar deputadas! Mas infelizmente tem gente pior que vermes que viram nestas pessoas!")</f>
        <v>Estas múmias nem poderiam estar deputadas! Mas infelizmente tem gente pior que vermes que viram nestas pessoas!</v>
      </c>
    </row>
    <row r="65">
      <c r="A65" s="9" t="str">
        <f>IFERROR(__xludf.DUMMYFUNCTION("""COMPUTED_VALUE"""),"Tem que ser assim mesmo,mal educadas,desrespeitosas, muito confiantes,tem que responder pelo seus atos !")</f>
        <v>Tem que ser assim mesmo,mal educadas,desrespeitosas, muito confiantes,tem que responder pelo seus atos !</v>
      </c>
    </row>
    <row r="66">
      <c r="A66" s="9" t="str">
        <f>IFERROR(__xludf.DUMMYFUNCTION("""COMPUTED_VALUE"""),"&amp;quot;Partidos&amp;quot; de esquerda é só lixos e retrocessos no Brasil")</f>
        <v>&amp;quot;Partidos&amp;quot; de esquerda é só lixos e retrocessos no Brasil</v>
      </c>
    </row>
    <row r="67">
      <c r="A67" s="9" t="str">
        <f>IFERROR(__xludf.DUMMYFUNCTION("""COMPUTED_VALUE"""),"Eta mulherada feia....")</f>
        <v>Eta mulherada feia....</v>
      </c>
    </row>
    <row r="68">
      <c r="A68" s="9" t="str">
        <f>IFERROR(__xludf.DUMMYFUNCTION("""COMPUTED_VALUE"""),"Como pode esses seres abjetos representar uma nação!! O que pensam esses eleitores elegendo essas idiotas.")</f>
        <v>Como pode esses seres abjetos representar uma nação!! O que pensam esses eleitores elegendo essas idiotas.</v>
      </c>
    </row>
    <row r="69">
      <c r="A69" s="9" t="str">
        <f>IFERROR(__xludf.DUMMYFUNCTION("""COMPUTED_VALUE"""),"Suas mulherada nojenta")</f>
        <v>Suas mulherada nojenta</v>
      </c>
    </row>
    <row r="70">
      <c r="A70" s="9" t="str">
        <f>IFERROR(__xludf.DUMMYFUNCTION("""COMPUTED_VALUE"""),"cambada de petralhas da nojo")</f>
        <v>cambada de petralhas da nojo</v>
      </c>
    </row>
    <row r="71">
      <c r="A71" s="9" t="str">
        <f>IFERROR(__xludf.DUMMYFUNCTION("""COMPUTED_VALUE"""),"Estas mulheres envergonha as mulheres.")</f>
        <v>Estas mulheres envergonha as mulheres.</v>
      </c>
    </row>
    <row r="72">
      <c r="A72" s="9" t="str">
        <f>IFERROR(__xludf.DUMMYFUNCTION("""COMPUTED_VALUE"""),"Querem igualdade, mas se colocam como 6 MULHERES...&lt;br&gt;Mi mi mi.")</f>
        <v>Querem igualdade, mas se colocam como 6 MULHERES...&lt;br&gt;Mi mi mi.</v>
      </c>
    </row>
    <row r="73">
      <c r="A73" s="28" t="str">
        <f>IFERROR(__xludf.DUMMYFUNCTION("""COMPUTED_VALUE"""),"Deputadas esquerdistas são a versão feminina do Randolfinho Rodrigues, só que piorada.")</f>
        <v>Deputadas esquerdistas são a versão feminina do Randolfinho Rodrigues, só que piorada.</v>
      </c>
    </row>
    <row r="74">
      <c r="A74" s="28" t="str">
        <f>IFERROR(__xludf.DUMMYFUNCTION("""COMPUTED_VALUE"""),"Não voto em mulher um bando de histéricas")</f>
        <v>Não voto em mulher um bando de histéricas</v>
      </c>
    </row>
    <row r="75">
      <c r="A75" s="28" t="str">
        <f>IFERROR(__xludf.DUMMYFUNCTION("""COMPUTED_VALUE"""),"Ganham dinheiro para fazer barraco e prejudicar o povo.")</f>
        <v>Ganham dinheiro para fazer barraco e prejudicar o povo.</v>
      </c>
    </row>
    <row r="76">
      <c r="A76" s="28" t="str">
        <f>IFERROR(__xludf.DUMMYFUNCTION("""COMPUTED_VALUE"""),"Sou mulher mãe e avô e nenhuma dessas deputadas me representam")</f>
        <v>Sou mulher mãe e avô e nenhuma dessas deputadas me representam</v>
      </c>
    </row>
    <row r="77">
      <c r="A77" s="28" t="str">
        <f>IFERROR(__xludf.DUMMYFUNCTION("""COMPUTED_VALUE"""),"Três pragas pg com nosso dinheiro!&lt;br&gt;Vão p Cuba, Venezuela e parem de encher o saco de quem trabalha!!.&lt;br&gt;Isso não faz falta nem no cemitério!!")</f>
        <v>Três pragas pg com nosso dinheiro!&lt;br&gt;Vão p Cuba, Venezuela e parem de encher o saco de quem trabalha!!.&lt;br&gt;Isso não faz falta nem no cemitério!!</v>
      </c>
    </row>
    <row r="78">
      <c r="A78" s="28" t="str">
        <f>IFERROR(__xludf.DUMMYFUNCTION("""COMPUTED_VALUE"""),"Fernanda Fiona está sempre contra o povo honesto. Vergonha dessa gaúcha")</f>
        <v>Fernanda Fiona está sempre contra o povo honesto. Vergonha dessa gaúcha</v>
      </c>
    </row>
    <row r="79">
      <c r="A79" s="28" t="str">
        <f>IFERROR(__xludf.DUMMYFUNCTION("""COMPUTED_VALUE"""),"a deputada Julia zanatta falou tudo é muito mais. &lt;br&gt;essas ariranhas mal amadas se juntam pra ofender os colegas e querem sair ilesas")</f>
        <v>a deputada Julia zanatta falou tudo é muito mais. &lt;br&gt;essas ariranhas mal amadas se juntam pra ofender os colegas e querem sair ilesas</v>
      </c>
    </row>
    <row r="80">
      <c r="A80" s="28" t="str">
        <f>IFERROR(__xludf.DUMMYFUNCTION("""COMPUTED_VALUE"""),"essas lambisgoias esquerdistas e feias precisam ser punidas. não adianta usar o sexo feminino pra saírem ilesas")</f>
        <v>essas lambisgoias esquerdistas e feias precisam ser punidas. não adianta usar o sexo feminino pra saírem ilesas</v>
      </c>
    </row>
    <row r="81">
      <c r="A81" s="28" t="str">
        <f>IFERROR(__xludf.DUMMYFUNCTION("""COMPUTED_VALUE"""),"Mulherada feia")</f>
        <v>Mulherada feia</v>
      </c>
    </row>
    <row r="82">
      <c r="A82" s="28" t="str">
        <f>IFERROR(__xludf.DUMMYFUNCTION("""COMPUTED_VALUE"""),"DEPUTADAS???? Essas drogadas coitadas são escravas do narcotráfico internacional")</f>
        <v>DEPUTADAS???? Essas drogadas coitadas são escravas do narcotráfico internacional</v>
      </c>
    </row>
    <row r="83">
      <c r="A83" s="28" t="str">
        <f>IFERROR(__xludf.DUMMYFUNCTION("""COMPUTED_VALUE"""),"Mas e normal 6 deputadas totalmente incapazes e sem argumentos vindo tambem de quais partidos pt e psol kkkkk")</f>
        <v>Mas e normal 6 deputadas totalmente incapazes e sem argumentos vindo tambem de quais partidos pt e psol kkkkk</v>
      </c>
    </row>
    <row r="84">
      <c r="A84" s="28" t="str">
        <f>IFERROR(__xludf.DUMMYFUNCTION("""COMPUTED_VALUE"""),"Agora na responsabilização são &amp;quot;mulheres, mas na hora de cometerem crimes são iguais.&lt;br&gt;Queria ver se um deputado bolsonarista, chamasse eelas de PROSTITUTAS, que nem é crime.")</f>
        <v>Agora na responsabilização são &amp;quot;mulheres, mas na hora de cometerem crimes são iguais.&lt;br&gt;Queria ver se um deputado bolsonarista, chamasse eelas de PROSTITUTAS, que nem é crime.</v>
      </c>
    </row>
    <row r="85">
      <c r="A85" s="28" t="str">
        <f>IFERROR(__xludf.DUMMYFUNCTION("""COMPUTED_VALUE"""),"Já está na hora de limpar o lixo no congresso")</f>
        <v>Já está na hora de limpar o lixo no congresso</v>
      </c>
    </row>
    <row r="86">
      <c r="A86" s="28" t="str">
        <f>IFERROR(__xludf.DUMMYFUNCTION("""COMPUTED_VALUE"""),"Deputatas.&lt;br&gt;Barraqueiras, militantes sem crrebro e muito vulgar.&lt;br&gt;Quem vota nesse tipo de aproveitadoras ???")</f>
        <v>Deputatas.&lt;br&gt;Barraqueiras, militantes sem crrebro e muito vulgar.&lt;br&gt;Quem vota nesse tipo de aproveitadoras ???</v>
      </c>
    </row>
    <row r="87">
      <c r="A87" s="28" t="str">
        <f>IFERROR(__xludf.DUMMYFUNCTION("""COMPUTED_VALUE"""),"As mulheres da esqyerdalha têm que parar de mi-mi-mi. Têm que ter responsabilidade do que fala. Assumam as consequências.")</f>
        <v>As mulheres da esqyerdalha têm que parar de mi-mi-mi. Têm que ter responsabilidade do que fala. Assumam as consequências.</v>
      </c>
    </row>
    <row r="88">
      <c r="A88" s="28" t="str">
        <f>IFERROR(__xludf.DUMMYFUNCTION("""COMPUTED_VALUE"""),"Esses esquerdistas! São todos mal educados. Não sabem ouvir. Só querem serem ouvidos.")</f>
        <v>Esses esquerdistas! São todos mal educados. Não sabem ouvir. Só querem serem ouvidos.</v>
      </c>
    </row>
    <row r="89">
      <c r="A89" s="28" t="str">
        <f>IFERROR(__xludf.DUMMYFUNCTION("""COMPUTED_VALUE"""),"Ser mulher não dá esse direito.")</f>
        <v>Ser mulher não dá esse direito.</v>
      </c>
    </row>
    <row r="90">
      <c r="A90" s="28" t="str">
        <f>IFERROR(__xludf.DUMMYFUNCTION("""COMPUTED_VALUE"""),"Parabéns Sra. Deputada Julia. Fala equilibrada.")</f>
        <v>Parabéns Sra. Deputada Julia. Fala equilibrada.</v>
      </c>
    </row>
    <row r="91">
      <c r="A91" s="28" t="str">
        <f>IFERROR(__xludf.DUMMYFUNCTION("""COMPUTED_VALUE"""),"Será uma glória, nos livrarmos dessa quadrilha feminista!")</f>
        <v>Será uma glória, nos livrarmos dessa quadrilha feminista!</v>
      </c>
    </row>
    <row r="92">
      <c r="A92" s="28" t="str">
        <f>IFERROR(__xludf.DUMMYFUNCTION("""COMPUTED_VALUE"""),"Nuh a samia ta gigantesca")</f>
        <v>Nuh a samia ta gigantesca</v>
      </c>
    </row>
    <row r="93">
      <c r="A93" s="28" t="str">
        <f>IFERROR(__xludf.DUMMYFUNCTION("""COMPUTED_VALUE"""),"Não é contra maritacas que só sabe tumultuar")</f>
        <v>Não é contra maritacas que só sabe tumultuar</v>
      </c>
    </row>
    <row r="94">
      <c r="A94" s="28" t="str">
        <f>IFERROR(__xludf.DUMMYFUNCTION("""COMPUTED_VALUE"""),"Eliminar 6 pragas sem vergonhas. Defensoras de vagabadundo.&lt;br&gt;Só servem para sugar o dinheiro do contribuinte.")</f>
        <v>Eliminar 6 pragas sem vergonhas. Defensoras de vagabadundo.&lt;br&gt;Só servem para sugar o dinheiro do contribuinte.</v>
      </c>
    </row>
    <row r="95">
      <c r="A95" s="28" t="str">
        <f>IFERROR(__xludf.DUMMYFUNCTION("""COMPUTED_VALUE"""),"E um bando de desqualificadas. Nao trabalham para o bem da nossa nacao. Usam somente o dinheiro os quais o povo pagam os impostos. Mesmo assim, os pobres sacrificados, ganhando uma misseria de salario, pagam impostos, para manterem estas inuteis, corrupto"&amp;"s, mentirosas, comunistas, sem educacao. So vao para a camara para fazerem ABROBRINHAS. Barulhos, gritarem, e falarem sem sentido.&lt;br&gt;Que tristeza. Quem votaram nestas desqualificadas, sao piores que elas.&lt;br&gt;Deus tenha pidade de nos.&lt;br&gt;Deus ver tudo.")</f>
        <v>E um bando de desqualificadas. Nao trabalham para o bem da nossa nacao. Usam somente o dinheiro os quais o povo pagam os impostos. Mesmo assim, os pobres sacrificados, ganhando uma misseria de salario, pagam impostos, para manterem estas inuteis, corruptos, mentirosas, comunistas, sem educacao. So vao para a camara para fazerem ABROBRINHAS. Barulhos, gritarem, e falarem sem sentido.&lt;br&gt;Que tristeza. Quem votaram nestas desqualificadas, sao piores que elas.&lt;br&gt;Deus tenha pidade de nos.&lt;br&gt;Deus ver tudo.</v>
      </c>
    </row>
    <row r="96">
      <c r="A96" s="28" t="str">
        <f>IFERROR(__xludf.DUMMYFUNCTION("""COMPUTED_VALUE"""),"Lixo da pior espece")</f>
        <v>Lixo da pior espece</v>
      </c>
    </row>
    <row r="97">
      <c r="A97" s="28" t="str">
        <f>IFERROR(__xludf.DUMMYFUNCTION("""COMPUTED_VALUE"""),"Essa esquerda dá nojo pela sua hipocrisia")</f>
        <v>Essa esquerda dá nojo pela sua hipocrisia</v>
      </c>
    </row>
    <row r="98">
      <c r="A98" s="28" t="str">
        <f>IFERROR(__xludf.DUMMYFUNCTION("""COMPUTED_VALUE"""),"A melhor parte foi a fala final da deputada julia .")</f>
        <v>A melhor parte foi a fala final da deputada julia .</v>
      </c>
    </row>
    <row r="99">
      <c r="A99" s="28" t="str">
        <f>IFERROR(__xludf.DUMMYFUNCTION("""COMPUTED_VALUE"""),"Que 💩 ser comunista. Todes vítimas 🎃🎃🎃🎃")</f>
        <v>Que 💩 ser comunista. Todes vítimas 🎃🎃🎃🎃</v>
      </c>
    </row>
    <row r="100">
      <c r="A100" s="28" t="str">
        <f>IFERROR(__xludf.DUMMYFUNCTION("""COMPUTED_VALUE"""),"Essas deputadas não me representa!")</f>
        <v>Essas deputadas não me representa!</v>
      </c>
    </row>
    <row r="101">
      <c r="A101" s="28" t="str">
        <f>IFERROR(__xludf.DUMMYFUNCTION("""COMPUTED_VALUE"""),"Comentários poucos em defesa , então elas são barraqueiras, feias , e indesejáveis")</f>
        <v>Comentários poucos em defesa , então elas são barraqueiras, feias , e indesejáveis</v>
      </c>
    </row>
    <row r="102">
      <c r="A102" s="28" t="str">
        <f>IFERROR(__xludf.DUMMYFUNCTION("""COMPUTED_VALUE"""),"Porque a petista tem que ser feia cabelo oleoso ou desalinhado é tremendamente agressivas")</f>
        <v>Porque a petista tem que ser feia cabelo oleoso ou desalinhado é tremendamente agressivas</v>
      </c>
    </row>
    <row r="103">
      <c r="A103" s="28" t="str">
        <f>IFERROR(__xludf.DUMMYFUNCTION("""COMPUTED_VALUE"""),"Esta CPI, parece uma gaiola daa loucas com esta turma do PSOL. Muito horrivel estas comunistas. Falam mentem, calúniam, ofende a moral dos outros e depois ficam dizendo “ Só porque só mulher” “negras” “ Pobres”. Esta turma são um lixos")</f>
        <v>Esta CPI, parece uma gaiola daa loucas com esta turma do PSOL. Muito horrivel estas comunistas. Falam mentem, calúniam, ofende a moral dos outros e depois ficam dizendo “ Só porque só mulher” “negras” “ Pobres”. Esta turma são um lixos</v>
      </c>
    </row>
    <row r="104">
      <c r="A104" s="28" t="str">
        <f>IFERROR(__xludf.DUMMYFUNCTION("""COMPUTED_VALUE"""),"Elas nāo têm mesmo argumentos e ai coloca no meio sempre o preconceito. Nāo sāo competentes e dignas e nāo me representam Como mulher..")</f>
        <v>Elas nāo têm mesmo argumentos e ai coloca no meio sempre o preconceito. Nāo sāo competentes e dignas e nāo me representam Como mulher..</v>
      </c>
    </row>
    <row r="105">
      <c r="A105" s="28" t="str">
        <f>IFERROR(__xludf.DUMMYFUNCTION("""COMPUTED_VALUE"""),"Mulheres cara de pau que querem fazer e acontecer e depois vem as consequências. Aguentem e assumam suas responsabilidades. Chamaram os deputados de assasinos então provem suas palavras. Não se façam de vítimas feministas do psol. A câmara não é machista "&amp;"é realista. Assumam suas broncas.")</f>
        <v>Mulheres cara de pau que querem fazer e acontecer e depois vem as consequências. Aguentem e assumam suas responsabilidades. Chamaram os deputados de assasinos então provem suas palavras. Não se façam de vítimas feministas do psol. A câmara não é machista é realista. Assumam suas broncas.</v>
      </c>
    </row>
    <row r="106">
      <c r="A106" s="28" t="str">
        <f>IFERROR(__xludf.DUMMYFUNCTION("""COMPUTED_VALUE"""),"TEM QUE TIRAR ESSAS MULHERES DAI , NAO SERVEM PRA NADA, A NAO SER FICAR CRIANDO CONFUSAO, BARRAQUEIRAS DO PT PSOL PCDOB")</f>
        <v>TEM QUE TIRAR ESSAS MULHERES DAI , NAO SERVEM PRA NADA, A NAO SER FICAR CRIANDO CONFUSAO, BARRAQUEIRAS DO PT PSOL PCDOB</v>
      </c>
    </row>
    <row r="107">
      <c r="A107" s="28" t="str">
        <f>IFERROR(__xludf.DUMMYFUNCTION("""COMPUTED_VALUE"""),"Tem que limpar o congresso destes lixos🤷🏻‍♂️🤷🏻‍♂️🤷🏻‍♂️🤷🏻‍♂️ e ainda tem uma índia trans, sou mais índio do que ela🤔agora a Samia Pepa fica pianinha😁😁😁")</f>
        <v>Tem que limpar o congresso destes lixos🤷🏻‍♂️🤷🏻‍♂️🤷🏻‍♂️🤷🏻‍♂️ e ainda tem uma índia trans, sou mais índio do que ela🤔agora a Samia Pepa fica pianinha😁😁😁</v>
      </c>
    </row>
    <row r="108">
      <c r="A108" s="28" t="str">
        <f>IFERROR(__xludf.DUMMYFUNCTION("""COMPUTED_VALUE"""),"É preciso moralizar. Essas mulheres não nos representam. Se acham as donas do pedaço e não o são.")</f>
        <v>É preciso moralizar. Essas mulheres não nos representam. Se acham as donas do pedaço e não o são.</v>
      </c>
    </row>
    <row r="109">
      <c r="A109" s="28" t="str">
        <f>IFERROR(__xludf.DUMMYFUNCTION("""COMPUTED_VALUE"""),"Deputadas &amp;quot;Barraqueiras&amp;quot;")</f>
        <v>Deputadas &amp;quot;Barraqueiras&amp;quot;</v>
      </c>
    </row>
    <row r="110">
      <c r="A110" s="28" t="str">
        <f>IFERROR(__xludf.DUMMYFUNCTION("""COMPUTED_VALUE"""),"Essas esquerdalhas endemoniadas tem que sair daí e que vão morar na Korea do norte. Bem longe daqui. Sai satanás.")</f>
        <v>Essas esquerdalhas endemoniadas tem que sair daí e que vão morar na Korea do norte. Bem longe daqui. Sai satanás.</v>
      </c>
    </row>
    <row r="111">
      <c r="A111" s="28" t="str">
        <f>IFERROR(__xludf.DUMMYFUNCTION("""COMPUTED_VALUE"""),"Da pra levar sério essas deputadas não vi nenhuma delas defendendo jornalista globo a não vi nenhuma e era fã globo jornalista onde está a defesa da mulher lamentável ato machista violento feito por amiguinho ditador assasino de Lula e a sim a esquerda po"&amp;"de dar soco credo as mulheres merecem ser representadas por mulheres melhores e não militantes aliás já pensou se fosse uma delas tomado soco ...er pra essas deputadas estarem pedindo punição ao agressor da jornalista mais o propósito dele na câmara acho "&amp;"que é outro")</f>
        <v>Da pra levar sério essas deputadas não vi nenhuma delas defendendo jornalista globo a não vi nenhuma e era fã globo jornalista onde está a defesa da mulher lamentável ato machista violento feito por amiguinho ditador assasino de Lula e a sim a esquerda pode dar soco credo as mulheres merecem ser representadas por mulheres melhores e não militantes aliás já pensou se fosse uma delas tomado soco ...er pra essas deputadas estarem pedindo punição ao agressor da jornalista mais o propósito dele na câmara acho que é outro</v>
      </c>
    </row>
    <row r="112">
      <c r="A112" s="28" t="str">
        <f>IFERROR(__xludf.DUMMYFUNCTION("""COMPUTED_VALUE"""),"06 deputadas que trabalha contra a NAÇÃO!! Esquerdalhas CÂNCERES da PÁTRIA.")</f>
        <v>06 deputadas que trabalha contra a NAÇÃO!! Esquerdalhas CÂNCERES da PÁTRIA.</v>
      </c>
    </row>
    <row r="113">
      <c r="A113" s="28" t="str">
        <f>IFERROR(__xludf.DUMMYFUNCTION("""COMPUTED_VALUE"""),"Nojo dessas feministas asquerosas . Horrorosas 🤬👊👹👹👹")</f>
        <v>Nojo dessas feministas asquerosas . Horrorosas 🤬👊👹👹👹</v>
      </c>
    </row>
    <row r="114">
      <c r="A114" s="28" t="str">
        <f>IFERROR(__xludf.DUMMYFUNCTION("""COMPUTED_VALUE"""),"Essas 6mulheres deveriam estar numa cocheira")</f>
        <v>Essas 6mulheres deveriam estar numa cocheira</v>
      </c>
    </row>
    <row r="115">
      <c r="A115" s="28" t="str">
        <f>IFERROR(__xludf.DUMMYFUNCTION("""COMPUTED_VALUE"""),"😂😂😂na hora AS FEMINISTAS chorando")</f>
        <v>😂😂😂na hora AS FEMINISTAS chorando</v>
      </c>
    </row>
    <row r="116">
      <c r="A116" s="28" t="str">
        <f>IFERROR(__xludf.DUMMYFUNCTION("""COMPUTED_VALUE"""),"Essa mulher é narcisista....essa tal de Samia")</f>
        <v>Essa mulher é narcisista....essa tal de Samia</v>
      </c>
    </row>
    <row r="117">
      <c r="A117" s="28" t="str">
        <f>IFERROR(__xludf.DUMMYFUNCTION("""COMPUTED_VALUE"""),"Parabéns em representar esta deputadas são muitas desrespeitosas e esta de parabéns 😅😅😅😅😅😅")</f>
        <v>Parabéns em representar esta deputadas são muitas desrespeitosas e esta de parabéns 😅😅😅😅😅😅</v>
      </c>
    </row>
    <row r="118">
      <c r="A118" s="28" t="str">
        <f>IFERROR(__xludf.DUMMYFUNCTION("""COMPUTED_VALUE"""),"Essas mulheres só fazem vergonha. Se for pra votar nessas mulheres é melhor votar em homens. Não me representam.")</f>
        <v>Essas mulheres só fazem vergonha. Se for pra votar nessas mulheres é melhor votar em homens. Não me representam.</v>
      </c>
    </row>
    <row r="119">
      <c r="A119" s="28" t="str">
        <f>IFERROR(__xludf.DUMMYFUNCTION("""COMPUTED_VALUE"""),"Essa doidas desvairadas não deveria nem estar aí tudo sem noção e sem ideia nenhuma")</f>
        <v>Essa doidas desvairadas não deveria nem estar aí tudo sem noção e sem ideia nenhuma</v>
      </c>
    </row>
    <row r="120">
      <c r="A120" s="28" t="str">
        <f>IFERROR(__xludf.DUMMYFUNCTION("""COMPUTED_VALUE"""),"Essas mulheres são uma vergonha que vergonha precisa fazer uma faxina")</f>
        <v>Essas mulheres são uma vergonha que vergonha precisa fazer uma faxina</v>
      </c>
    </row>
    <row r="121">
      <c r="A121" s="28" t="str">
        <f>IFERROR(__xludf.DUMMYFUNCTION("""COMPUTED_VALUE"""),"Só tirar o DE de DEPUTADAS, que é oq essas pilantra são.")</f>
        <v>Só tirar o DE de DEPUTADAS, que é oq essas pilantra são.</v>
      </c>
    </row>
    <row r="122">
      <c r="A122" s="28" t="str">
        <f>IFERROR(__xludf.DUMMYFUNCTION("""COMPUTED_VALUE"""),"Olha os partidos dessas desqualificadas, como pode pessoas votarem nessas coisas !!")</f>
        <v>Olha os partidos dessas desqualificadas, como pode pessoas votarem nessas coisas !!</v>
      </c>
    </row>
    <row r="123">
      <c r="A123" s="28" t="str">
        <f>IFERROR(__xludf.DUMMYFUNCTION("""COMPUTED_VALUE"""),"Gente, essas mulheres só fazem barraco e se vitimizam.")</f>
        <v>Gente, essas mulheres só fazem barraco e se vitimizam.</v>
      </c>
    </row>
    <row r="124">
      <c r="A124" s="28" t="str">
        <f>IFERROR(__xludf.DUMMYFUNCTION("""COMPUTED_VALUE"""),"Só deputadas 🐍🐍🐍💩💩💩")</f>
        <v>Só deputadas 🐍🐍🐍💩💩💩</v>
      </c>
    </row>
    <row r="125">
      <c r="A125" s="28" t="str">
        <f>IFERROR(__xludf.DUMMYFUNCTION("""COMPUTED_VALUE"""),"Essas deputadas não tem respeito por ninguém!!")</f>
        <v>Essas deputadas não tem respeito por ninguém!!</v>
      </c>
    </row>
    <row r="126">
      <c r="A126" s="28" t="str">
        <f>IFERROR(__xludf.DUMMYFUNCTION("""COMPUTED_VALUE"""),"Essas deputadas são a vergonha do congresso. Barraqueiras, sem moral. tem que ser cassadas. A câmara merece coisa melhor.")</f>
        <v>Essas deputadas são a vergonha do congresso. Barraqueiras, sem moral. tem que ser cassadas. A câmara merece coisa melhor.</v>
      </c>
    </row>
    <row r="127">
      <c r="A127" s="28" t="str">
        <f>IFERROR(__xludf.DUMMYFUNCTION("""COMPUTED_VALUE"""),"Essa gente da esquerda toda, as mulheres então vixi, são muito ridículas, burras, imbecís, nem sabem o que falam...")</f>
        <v>Essa gente da esquerda toda, as mulheres então vixi, são muito ridículas, burras, imbecís, nem sabem o que falam...</v>
      </c>
    </row>
    <row r="128">
      <c r="A128" s="28" t="str">
        <f>IFERROR(__xludf.DUMMYFUNCTION("""COMPUTED_VALUE"""),"RIDÍCULO ESSAS MULHERES SE VITIMIZAR AFFFF O TEMPO ELAS SE VITIMIZAM .")</f>
        <v>RIDÍCULO ESSAS MULHERES SE VITIMIZAR AFFFF O TEMPO ELAS SE VITIMIZAM .</v>
      </c>
    </row>
    <row r="129">
      <c r="A129" s="28" t="str">
        <f>IFERROR(__xludf.DUMMYFUNCTION("""COMPUTED_VALUE"""),"Seis barraqueiras")</f>
        <v>Seis barraqueiras</v>
      </c>
    </row>
    <row r="130">
      <c r="A130" s="28" t="str">
        <f>IFERROR(__xludf.DUMMYFUNCTION("""COMPUTED_VALUE"""),"523 anos????? O fato de ser mulher nunca foi carta branca e nem lei permissiva para esculhambação. Pra mim são barraqueiras imaturas que decoraram a lição do ativismo pra passar de ano, nada mais. Não são completas e causam vergonha. Não me representam. A"&amp;"cho excesso de feminismo e é covardia ficar se escondendo atrás disso.")</f>
        <v>523 anos????? O fato de ser mulher nunca foi carta branca e nem lei permissiva para esculhambação. Pra mim são barraqueiras imaturas que decoraram a lição do ativismo pra passar de ano, nada mais. Não são completas e causam vergonha. Não me representam. Acho excesso de feminismo e é covardia ficar se escondendo atrás disso.</v>
      </c>
    </row>
    <row r="131">
      <c r="A131" s="28" t="str">
        <f>IFERROR(__xludf.DUMMYFUNCTION("""COMPUTED_VALUE"""),"O stf tá em cima dos deputados e senadores homens, como são de partidos opositores, tudo bem. Querem igualdade, mentem e ofendem, paguem igualmente, o ‘feminismo’ NÃO É PARA PROTEGER A GAIOLA DAS LOUCAS! Essas BARRAQUEIRAS só querem holofotes, são subnitr"&amp;"ato de pó de mer*@, não me representam! BOTA PRA TORAR 🧨🧨🧨")</f>
        <v>O stf tá em cima dos deputados e senadores homens, como são de partidos opositores, tudo bem. Querem igualdade, mentem e ofendem, paguem igualmente, o ‘feminismo’ NÃO É PARA PROTEGER A GAIOLA DAS LOUCAS! Essas BARRAQUEIRAS só querem holofotes, são subnitrato de pó de mer*@, não me representam! BOTA PRA TORAR 🧨🧨🧨</v>
      </c>
    </row>
    <row r="132">
      <c r="A132" s="28" t="str">
        <f>IFERROR(__xludf.DUMMYFUNCTION("""COMPUTED_VALUE"""),"Não representam as mulheres de bem, barraqueiras, tumultuam ,tudo é motivo de gritaria histérica, são descontroladas emocionalmente, a cassação é uma limpeza no Parlamento !!!")</f>
        <v>Não representam as mulheres de bem, barraqueiras, tumultuam ,tudo é motivo de gritaria histérica, são descontroladas emocionalmente, a cassação é uma limpeza no Parlamento !!!</v>
      </c>
    </row>
    <row r="133">
      <c r="A133" s="28" t="str">
        <f>IFERROR(__xludf.DUMMYFUNCTION("""COMPUTED_VALUE"""),"São simplesmente barraqueiras😡")</f>
        <v>São simplesmente barraqueiras😡</v>
      </c>
    </row>
    <row r="134">
      <c r="A134" s="28" t="str">
        <f>IFERROR(__xludf.DUMMYFUNCTION("""COMPUTED_VALUE"""),"EU numca vi umas mulheres tao nojenta e ridicula iguais essas COMUNISTA! A fala delas e de autoritarismo! Parece que vai bater! Deus me live dessas barraqueiras! FORA loucas!!!")</f>
        <v>EU numca vi umas mulheres tao nojenta e ridicula iguais essas COMUNISTA! A fala delas e de autoritarismo! Parece que vai bater! Deus me live dessas barraqueiras! FORA loucas!!!</v>
      </c>
    </row>
    <row r="135">
      <c r="A135" s="28" t="str">
        <f>IFERROR(__xludf.DUMMYFUNCTION("""COMPUTED_VALUE"""),"Cara estas mulheres são de mau caratê e está também Jandira fegare tem que ser também tem que cai no Conselho e ética também pois quem acusa tem que prova e ser não prova tem que ser casada ai não é casa de zona")</f>
        <v>Cara estas mulheres são de mau caratê e está também Jandira fegare tem que ser também tem que cai no Conselho e ética também pois quem acusa tem que prova e ser não prova tem que ser casada ai não é casa de zona</v>
      </c>
    </row>
    <row r="136">
      <c r="A136" s="28" t="str">
        <f>IFERROR(__xludf.DUMMYFUNCTION("""COMPUTED_VALUE"""),"Essa Fegare, e uma velha que so fala fake news e gosta de ACUSAR. FORA loucas do PT")</f>
        <v>Essa Fegare, e uma velha que so fala fake news e gosta de ACUSAR. FORA loucas do PT</v>
      </c>
    </row>
    <row r="137">
      <c r="A137" s="28" t="str">
        <f>IFERROR(__xludf.DUMMYFUNCTION("""COMPUTED_VALUE"""),"Essas mulheres nao vale nada..so quer bagunca..mas emprega familiares de bandidos nao entendo como tem gente que tem coragem de votar nestas mulheres.")</f>
        <v>Essas mulheres nao vale nada..so quer bagunca..mas emprega familiares de bandidos nao entendo como tem gente que tem coragem de votar nestas mulheres.</v>
      </c>
    </row>
    <row r="138">
      <c r="A138" s="28" t="str">
        <f>IFERROR(__xludf.DUMMYFUNCTION("""COMPUTED_VALUE"""),"Cambadas de idiotas de esquerda , só abrem a boca pra falar &amp;quot;M&amp;quot;&amp;#39;, só tem canhão juntas 😂😂😂")</f>
        <v>Cambadas de idiotas de esquerda , só abrem a boca pra falar &amp;quot;M&amp;quot;&amp;#39;, só tem canhão juntas 😂😂😂</v>
      </c>
    </row>
    <row r="139">
      <c r="A139" s="28" t="str">
        <f>IFERROR(__xludf.DUMMYFUNCTION("""COMPUTED_VALUE"""),"Vou continuar sonhando com o dia que essa corja vitimistas serem rejeitados pela sociedade.&lt;br&gt;São igual pardais só barulho e sujeira.")</f>
        <v>Vou continuar sonhando com o dia que essa corja vitimistas serem rejeitados pela sociedade.&lt;br&gt;São igual pardais só barulho e sujeira.</v>
      </c>
    </row>
    <row r="140">
      <c r="A140" s="28" t="str">
        <f>IFERROR(__xludf.DUMMYFUNCTION("""COMPUTED_VALUE"""),"Na politica mulher é parlamentar,não é a sua casa o pau que em chico tambem è do grancisco.")</f>
        <v>Na politica mulher é parlamentar,não é a sua casa o pau que em chico tambem è do grancisco.</v>
      </c>
    </row>
    <row r="141">
      <c r="A141" s="28" t="str">
        <f>IFERROR(__xludf.DUMMYFUNCTION("""COMPUTED_VALUE"""),"Só pela misericórdia elas podem chamar os colegas de assassinos e ficar por isso mesmo.Além de serem feias viu .")</f>
        <v>Só pela misericórdia elas podem chamar os colegas de assassinos e ficar por isso mesmo.Além de serem feias viu .</v>
      </c>
    </row>
    <row r="142">
      <c r="A142" s="28" t="str">
        <f>IFERROR(__xludf.DUMMYFUNCTION("""COMPUTED_VALUE"""),"A beleza passou muito longe dessas corjas malditas 😊")</f>
        <v>A beleza passou muito longe dessas corjas malditas 😊</v>
      </c>
    </row>
    <row r="143">
      <c r="A143" s="28" t="str">
        <f>IFERROR(__xludf.DUMMYFUNCTION("""COMPUTED_VALUE"""),"Pena que foram só três né!!!Eu não sabia que por ser mulher elas podem pintar e bordar.Pra cima delas e pronto!!!!😂😂😂")</f>
        <v>Pena que foram só três né!!!Eu não sabia que por ser mulher elas podem pintar e bordar.Pra cima delas e pronto!!!!😂😂😂</v>
      </c>
    </row>
    <row r="144">
      <c r="A144" s="28" t="str">
        <f>IFERROR(__xludf.DUMMYFUNCTION("""COMPUTED_VALUE"""),"As 3 barangas do apocalipse 🤣....")</f>
        <v>As 3 barangas do apocalipse 🤣....</v>
      </c>
    </row>
    <row r="145">
      <c r="A145" s="28" t="str">
        <f>IFERROR(__xludf.DUMMYFUNCTION("""COMPUTED_VALUE"""),"ESSA gente não vale nada mulherada nojenta")</f>
        <v>ESSA gente não vale nada mulherada nojenta</v>
      </c>
    </row>
    <row r="146">
      <c r="A146" s="28" t="str">
        <f>IFERROR(__xludf.DUMMYFUNCTION("""COMPUTED_VALUE"""),"ESSA mulherada pilantra picareta nessa Câmara dos deputados")</f>
        <v>ESSA mulherada pilantra picareta nessa Câmara dos deputados</v>
      </c>
    </row>
    <row r="147">
      <c r="A147" s="28" t="str">
        <f>IFERROR(__xludf.DUMMYFUNCTION("""COMPUTED_VALUE"""),"Quando Pedem O Direito de Ter Mais Vagas pata Mulheres Elas Nao Sabem Expor Os Que as Mulheres Guerreiras Do Dia A Dia Querem Para que Luutem Por Essas Guerreiras, Uma Cousa Que Poderiam Votar e Se O Salario de Deputados Federais Fosse 3.000 Teais sera qu"&amp;"e alguem Queria Ser Kkkkkkk Volta Mito, Nikolas Nosso Vice Presidente..")</f>
        <v>Quando Pedem O Direito de Ter Mais Vagas pata Mulheres Elas Nao Sabem Expor Os Que as Mulheres Guerreiras Do Dia A Dia Querem Para que Luutem Por Essas Guerreiras, Uma Cousa Que Poderiam Votar e Se O Salario de Deputados Federais Fosse 3.000 Teais sera que alguem Queria Ser Kkkkkkk Volta Mito, Nikolas Nosso Vice Presidente..</v>
      </c>
    </row>
    <row r="148">
      <c r="A148" s="28" t="str">
        <f>IFERROR(__xludf.DUMMYFUNCTION("""COMPUTED_VALUE"""),"Joga esses lixos humanos, no seu devido lixoes.")</f>
        <v>Joga esses lixos humanos, no seu devido lixoes.</v>
      </c>
    </row>
    <row r="149">
      <c r="A149" s="28" t="str">
        <f>IFERROR(__xludf.DUMMYFUNCTION("""COMPUTED_VALUE"""),"06 mulheres que só sabem criar confusão e desacatar todo mundo! Merecem é cadeia.")</f>
        <v>06 mulheres que só sabem criar confusão e desacatar todo mundo! Merecem é cadeia.</v>
      </c>
    </row>
    <row r="150">
      <c r="A150" s="28" t="str">
        <f>IFERROR(__xludf.DUMMYFUNCTION("""COMPUTED_VALUE"""),"Essas mulheres são loucas")</f>
        <v>Essas mulheres são loucas</v>
      </c>
    </row>
    <row r="151">
      <c r="A151" s="28" t="str">
        <f>IFERROR(__xludf.DUMMYFUNCTION("""COMPUTED_VALUE"""),"Show de horror e analfabetismo.&lt;br&gt;Para se filiar a esses partidos é necessário ser horrível, cretina e nojenta?")</f>
        <v>Show de horror e analfabetismo.&lt;br&gt;Para se filiar a esses partidos é necessário ser horrível, cretina e nojenta?</v>
      </c>
    </row>
    <row r="152">
      <c r="A152" s="28" t="str">
        <f>IFERROR(__xludf.DUMMYFUNCTION("""COMPUTED_VALUE"""),"As bruxas")</f>
        <v>As bruxas</v>
      </c>
    </row>
    <row r="153">
      <c r="A153" s="28" t="str">
        <f>IFERROR(__xludf.DUMMYFUNCTION("""COMPUTED_VALUE"""),"São histéricas ! Não têm educação e não são discretas . Enfim , envergonham as mulheres normais !")</f>
        <v>São histéricas ! Não têm educação e não são discretas . Enfim , envergonham as mulheres normais !</v>
      </c>
    </row>
    <row r="154">
      <c r="A154" s="28" t="str">
        <f>IFERROR(__xludf.DUMMYFUNCTION("""COMPUTED_VALUE"""),"São uns LIXOS, esses parlamentares do PT e PSOL. &lt;br&gt;São PARLAMENTARES!!! Não importa se é homem ou mulher. Têm que arcar com as consequências dos seus atos.")</f>
        <v>São uns LIXOS, esses parlamentares do PT e PSOL. &lt;br&gt;São PARLAMENTARES!!! Não importa se é homem ou mulher. Têm que arcar com as consequências dos seus atos.</v>
      </c>
    </row>
    <row r="155">
      <c r="A155" s="28" t="str">
        <f>IFERROR(__xludf.DUMMYFUNCTION("""COMPUTED_VALUE"""),"É impressão ou todas mulheres da esquerda são barangas ?? Será coincidência ou prá ser comunista tem q ser baranga?..🤔🤔")</f>
        <v>É impressão ou todas mulheres da esquerda são barangas ?? Será coincidência ou prá ser comunista tem q ser baranga?..🤔🤔</v>
      </c>
    </row>
    <row r="156">
      <c r="A156" s="28" t="str">
        <f>IFERROR(__xludf.DUMMYFUNCTION("""COMPUTED_VALUE"""),"Eu não sabia, que ser mulher dá direito a ser hipócritas!")</f>
        <v>Eu não sabia, que ser mulher dá direito a ser hipócritas!</v>
      </c>
    </row>
    <row r="157">
      <c r="A157" s="28" t="str">
        <f>IFERROR(__xludf.DUMMYFUNCTION("""COMPUTED_VALUE"""),"FERNANDA, BOCAO, E OUTRAS NAO DEFEBBDERAM AS. MULHERES AGREDIDAS.")</f>
        <v>FERNANDA, BOCAO, E OUTRAS NAO DEFEBBDERAM AS. MULHERES AGREDIDAS.</v>
      </c>
    </row>
    <row r="158">
      <c r="A158" s="28" t="str">
        <f>IFERROR(__xludf.DUMMYFUNCTION("""COMPUTED_VALUE"""),"ESSA MULHER FERNANDA SE VIITIMIZA COMO MULHER. MMASS NAO SE LIMITA A TER RESPEITO DENTRO DO CONGRESSO. ELAS ABREM A BOCA IMUNDA CHAMANDO DIFAMANDO PESSOAS COMO ASSASSINOS.....ELAS TEM QUE SEREM CASSADAS. ELAS SAO.PARLAENTARES NAO APENAS MULHERES E NAO SE."&amp;" COMPORTAM COMO TAL.")</f>
        <v>ESSA MULHER FERNANDA SE VIITIMIZA COMO MULHER. MMASS NAO SE LIMITA A TER RESPEITO DENTRO DO CONGRESSO. ELAS ABREM A BOCA IMUNDA CHAMANDO DIFAMANDO PESSOAS COMO ASSASSINOS.....ELAS TEM QUE SEREM CASSADAS. ELAS SAO.PARLAENTARES NAO APENAS MULHERES E NAO SE. COMPORTAM COMO TAL.</v>
      </c>
    </row>
    <row r="159">
      <c r="A159" s="28" t="str">
        <f>IFERROR(__xludf.DUMMYFUNCTION("""COMPUTED_VALUE"""),"Essas mulheres só fazem arruaças, barulho e baixarias. Como mulher fico constrangida com as falas,posturas e comportamento delas no plenário.Temos poucas representantes mulheres e ainda aparecem essas que se comportam de forma transloucadas. TEM QUE DAR U"&amp;"M PRESTA ATENÇÃO .")</f>
        <v>Essas mulheres só fazem arruaças, barulho e baixarias. Como mulher fico constrangida com as falas,posturas e comportamento delas no plenário.Temos poucas representantes mulheres e ainda aparecem essas que se comportam de forma transloucadas. TEM QUE DAR UM PRESTA ATENÇÃO .</v>
      </c>
    </row>
    <row r="160">
      <c r="A160" s="28" t="str">
        <f>IFERROR(__xludf.DUMMYFUNCTION("""COMPUTED_VALUE"""),"Essas comunistas não fazem nem o que elas próprias pregam. Bando de esquerdalha doutrinada")</f>
        <v>Essas comunistas não fazem nem o que elas próprias pregam. Bando de esquerdalha doutrinada</v>
      </c>
    </row>
    <row r="161">
      <c r="A161" s="28" t="str">
        <f>IFERROR(__xludf.DUMMYFUNCTION("""COMPUTED_VALUE"""),"Só se fazem de vítimas.💩💩🤮🤮🤮🤮")</f>
        <v>Só se fazem de vítimas.💩💩🤮🤮🤮🤮</v>
      </c>
    </row>
    <row r="162">
      <c r="A162" s="28" t="str">
        <f>IFERROR(__xludf.DUMMYFUNCTION("""COMPUTED_VALUE"""),"ESSAS MULHERES NAO TEM EDUCACAO GRITAM CALUNIAM PARECEM ESTAO NO GALINHEIRO, E UMA VERGONHA TRATA PESSOAS MAL BARRAQUEIRAS KKK😂😂😅PAU NELAS ELAS TEM CAIR. FORA NAO TEM MORAL !!-SE ACHAM??? BAIXA BOLA DESSA CAMBADAS FORA !!!")</f>
        <v>ESSAS MULHERES NAO TEM EDUCACAO GRITAM CALUNIAM PARECEM ESTAO NO GALINHEIRO, E UMA VERGONHA TRATA PESSOAS MAL BARRAQUEIRAS KKK😂😂😅PAU NELAS ELAS TEM CAIR. FORA NAO TEM MORAL !!-SE ACHAM??? BAIXA BOLA DESSA CAMBADAS FORA !!!</v>
      </c>
    </row>
    <row r="163">
      <c r="A163" s="28" t="str">
        <f>IFERROR(__xludf.DUMMYFUNCTION("""COMPUTED_VALUE"""),"Não é por ser mulher, e sim por fazerem cagadas.")</f>
        <v>Não é por ser mulher, e sim por fazerem cagadas.</v>
      </c>
    </row>
    <row r="164">
      <c r="A164" s="28" t="str">
        <f>IFERROR(__xludf.DUMMYFUNCTION("""COMPUTED_VALUE"""),"A maioria dos índios vivem sustentados com os impostos de quem trabalha. Para que precisam de tanta terra? Está aumentando o número de pessoas para serem alimentadas. Ninguém segura esse trem desgovernado.")</f>
        <v>A maioria dos índios vivem sustentados com os impostos de quem trabalha. Para que precisam de tanta terra? Está aumentando o número de pessoas para serem alimentadas. Ninguém segura esse trem desgovernado.</v>
      </c>
    </row>
    <row r="165">
      <c r="A165" s="28" t="str">
        <f>IFERROR(__xludf.DUMMYFUNCTION("""COMPUTED_VALUE"""),"É por falar em Cultura tirem esses organizações criminosas evangélicas do meio dos índios preserve a linda Cultura de vocês")</f>
        <v>É por falar em Cultura tirem esses organizações criminosas evangélicas do meio dos índios preserve a linda Cultura de vocês</v>
      </c>
    </row>
    <row r="166">
      <c r="A166" s="28" t="str">
        <f>IFERROR(__xludf.DUMMYFUNCTION("""COMPUTED_VALUE"""),"Hahahahah.... hahahahah já é Carnaval...ou está na moda se fantasiar a baianada se fantasiar de índias da Galeria Page em São Paulo")</f>
        <v>Hahahahah.... hahahahah já é Carnaval...ou está na moda se fantasiar a baianada se fantasiar de índias da Galeria Page em São Paulo</v>
      </c>
    </row>
    <row r="167">
      <c r="A167" s="28" t="str">
        <f>IFERROR(__xludf.DUMMYFUNCTION("""COMPUTED_VALUE"""),"QUANTA IGNORÂNCIA.")</f>
        <v>QUANTA IGNORÂNCIA.</v>
      </c>
    </row>
    <row r="168">
      <c r="A168" s="28" t="str">
        <f>IFERROR(__xludf.DUMMYFUNCTION("""COMPUTED_VALUE"""),"lixo")</f>
        <v>lixo</v>
      </c>
    </row>
    <row r="169">
      <c r="A169" s="28" t="str">
        <f>IFERROR(__xludf.DUMMYFUNCTION("""COMPUTED_VALUE"""),"Índio não trabalha não produs nada...&lt;br&gt;Pra que eles querem tanta terra...")</f>
        <v>Índio não trabalha não produs nada...&lt;br&gt;Pra que eles querem tanta terra...</v>
      </c>
    </row>
    <row r="170">
      <c r="A170" s="28" t="str">
        <f>IFERROR(__xludf.DUMMYFUNCTION("""COMPUTED_VALUE"""),"Todos canalhas narcisista.Tenho nojo do parlamento e de Brasília&lt;br&gt;Demarcação eterna!😢😢❤❤❤")</f>
        <v>Todos canalhas narcisista.Tenho nojo do parlamento e de Brasília&lt;br&gt;Demarcação eterna!😢😢❤❤❤</v>
      </c>
    </row>
    <row r="171">
      <c r="A171" s="28" t="str">
        <f>IFERROR(__xludf.DUMMYFUNCTION("""COMPUTED_VALUE"""),"Kkkkkk. E só fazer O L. Que passar. O choro é livre. Como dizia uma lacradora da globo lixo...")</f>
        <v>Kkkkkk. E só fazer O L. Que passar. O choro é livre. Como dizia uma lacradora da globo lixo...</v>
      </c>
    </row>
    <row r="172">
      <c r="A172" s="28" t="str">
        <f>IFERROR(__xludf.DUMMYFUNCTION("""COMPUTED_VALUE"""),"Isso aí é o quê? Perturbada, doente mental? Interna essa mulher, ela é doente. Como fala merda.")</f>
        <v>Isso aí é o quê? Perturbada, doente mental? Interna essa mulher, ela é doente. Como fala merda.</v>
      </c>
    </row>
    <row r="173">
      <c r="A173" s="28" t="str">
        <f>IFERROR(__xludf.DUMMYFUNCTION("""COMPUTED_VALUE"""),"A safadeza não tem fim, não existe justiça pra mulher no Brasil, aqui estuprador é cidadão de bens, uma esculhambação com o Direito esse abuso &lt;a href=""http://www.youtube.com/results?search_query=%23tocomjuliene""&gt;#ToComJuliene&lt;/a&gt; &lt;a href=""http://www.y"&amp;"outube.com/results?search_query=%23tocomicl""&gt;#ToComICL&lt;/a&gt; &lt;a href=""http://www.youtube.com/results?search_query=%23liracovarde""&gt;#LiraCovarde&lt;/a&gt; &lt;a href=""http://www.youtube.com/results?search_query=%23elasmerepresentam""&gt;#ElasMeRepresentam&lt;/a&gt; &lt;a href"&amp;"=""http://www.youtube.com/results?search_query=%23respeitaelas""&gt;#RespeitaElas&lt;/a&gt;")</f>
        <v>A safadeza não tem fim, não existe justiça pra mulher no Brasil, aqui estuprador é cidadão de bens, uma esculhambação com o Direito esse abuso &lt;a href="http://www.youtube.com/results?search_query=%23tocomjuliene"&gt;#ToComJuliene&lt;/a&gt; &lt;a href="http://www.youtube.com/results?search_query=%23tocomicl"&gt;#ToComICL&lt;/a&gt; &lt;a href="http://www.youtube.com/results?search_query=%23liracovarde"&gt;#LiraCovarde&lt;/a&gt; &lt;a href="http://www.youtube.com/results?search_query=%23elasmerepresentam"&gt;#ElasMeRepresentam&lt;/a&gt; &lt;a href="http://www.youtube.com/results?search_query=%23respeitaelas"&gt;#RespeitaElas&lt;/a&gt;</v>
      </c>
    </row>
    <row r="174">
      <c r="A174" s="28" t="str">
        <f>IFERROR(__xludf.DUMMYFUNCTION("""COMPUTED_VALUE"""),"E as mulheres mães de família que foram presas injustamente pelo o Alexandre de Moraes, estas não merecem vista né sua hipoclita!")</f>
        <v>E as mulheres mães de família que foram presas injustamente pelo o Alexandre de Moraes, estas não merecem vista né sua hipoclita!</v>
      </c>
    </row>
    <row r="175">
      <c r="A175" s="28" t="str">
        <f>IFERROR(__xludf.DUMMYFUNCTION("""COMPUTED_VALUE"""),"Faltou colocar outra bruxa a que está falando, justiça tem que ser pra homens e mulheres.")</f>
        <v>Faltou colocar outra bruxa a que está falando, justiça tem que ser pra homens e mulheres.</v>
      </c>
    </row>
    <row r="176">
      <c r="A176" s="28" t="str">
        <f>IFERROR(__xludf.DUMMYFUNCTION("""COMPUTED_VALUE"""),"Ela não é progressista, votou ontem contra a reforma da previdência que irá tirar os impostos dos alimentos da cesta básica. Isso é ser progressista? Ferrando os mais pobres? Esquerda de araque,e não é a primeira vez que eles fazem isso não. Votaram na re"&amp;"forma do Bozo para os aposentados e os que vão se aposentar. Ela, um outro lá que esqueci da Sâmia Bonfim. &amp;quot;Traidores&amp;quot;!")</f>
        <v>Ela não é progressista, votou ontem contra a reforma da previdência que irá tirar os impostos dos alimentos da cesta básica. Isso é ser progressista? Ferrando os mais pobres? Esquerda de araque,e não é a primeira vez que eles fazem isso não. Votaram na reforma do Bozo para os aposentados e os que vão se aposentar. Ela, um outro lá que esqueci da Sâmia Bonfim. &amp;quot;Traidores&amp;quot;!</v>
      </c>
    </row>
    <row r="177">
      <c r="A177" s="28" t="str">
        <f>IFERROR(__xludf.DUMMYFUNCTION("""COMPUTED_VALUE"""),"Tadinha da mimizenta! Se fosse mulher paraíba não seria tão chorona e babona! 😭")</f>
        <v>Tadinha da mimizenta! Se fosse mulher paraíba não seria tão chorona e babona! 😭</v>
      </c>
    </row>
    <row r="178">
      <c r="A178" s="28" t="str">
        <f>IFERROR(__xludf.DUMMYFUNCTION("""COMPUTED_VALUE"""),"De onde saiu a eroina defensora dos povos originário kkkkk !!! a teta tá gorda ganhando bem né! Defendendo seu emprego .")</f>
        <v>De onde saiu a eroina defensora dos povos originário kkkkk !!! a teta tá gorda ganhando bem né! Defendendo seu emprego .</v>
      </c>
    </row>
    <row r="179">
      <c r="A179" s="28" t="str">
        <f>IFERROR(__xludf.DUMMYFUNCTION("""COMPUTED_VALUE"""),"Vejam o vitimismo, essa é a mulher de esquerda, fedorenta, com suba o cabeludo, podre por dentro e sem nenhuma gota de caráter.")</f>
        <v>Vejam o vitimismo, essa é a mulher de esquerda, fedorenta, com suba o cabeludo, podre por dentro e sem nenhuma gota de caráter.</v>
      </c>
    </row>
    <row r="180">
      <c r="A180" s="28" t="str">
        <f>IFERROR(__xludf.DUMMYFUNCTION("""COMPUTED_VALUE"""),"Kkkkkkkk, chamar deputados de assassinos e acusar pessoas sem nenhum embasamento e a cara da esquerda, e depois se fazer de vítimas.")</f>
        <v>Kkkkkkkk, chamar deputados de assassinos e acusar pessoas sem nenhum embasamento e a cara da esquerda, e depois se fazer de vítimas.</v>
      </c>
    </row>
    <row r="181">
      <c r="A181" s="28" t="str">
        <f>IFERROR(__xludf.DUMMYFUNCTION("""COMPUTED_VALUE"""),"Vcs não me representam com essas atitudes agressivas e de ódio.")</f>
        <v>Vcs não me representam com essas atitudes agressivas e de ódio.</v>
      </c>
    </row>
    <row r="182">
      <c r="A182" s="28" t="str">
        <f>IFERROR(__xludf.DUMMYFUNCTION("""COMPUTED_VALUE"""),"Seis inúteis no parlamento, nada de mais....")</f>
        <v>Seis inúteis no parlamento, nada de mais....</v>
      </c>
    </row>
    <row r="183">
      <c r="A183" s="28" t="str">
        <f>IFERROR(__xludf.DUMMYFUNCTION("""COMPUTED_VALUE"""),"Quando é em cima de vcs, é misoginia, qdo é com os outros, justiça a caça as bruxas!!! Minha filha, o sol ☀️ que dá em Chico, bate em Francisco tá 😉!!! Hipócritas!")</f>
        <v>Quando é em cima de vcs, é misoginia, qdo é com os outros, justiça a caça as bruxas!!! Minha filha, o sol ☀️ que dá em Chico, bate em Francisco tá 😉!!! Hipócritas!</v>
      </c>
    </row>
    <row r="184">
      <c r="A184" s="28" t="str">
        <f>IFERROR(__xludf.DUMMYFUNCTION("""COMPUTED_VALUE"""),"TÃO PROVANDO DO PRÓPRIO VENENO LEI DE RETORNO IGUAL AO BUMERANG VAI E VOLTA MULHERES DO GRELO DURO")</f>
        <v>TÃO PROVANDO DO PRÓPRIO VENENO LEI DE RETORNO IGUAL AO BUMERANG VAI E VOLTA MULHERES DO GRELO DURO</v>
      </c>
    </row>
    <row r="185">
      <c r="A185" s="28" t="str">
        <f>IFERROR(__xludf.DUMMYFUNCTION("""COMPUTED_VALUE"""),"E uma caça as bruxas mesmos😂😂😂😂😂😂 são o que são! Bruxas mesmo😅😅😅😅😅")</f>
        <v>E uma caça as bruxas mesmos😂😂😂😂😂😂 são o que são! Bruxas mesmo😅😅😅😅😅</v>
      </c>
    </row>
    <row r="186">
      <c r="A186" s="28" t="str">
        <f>IFERROR(__xludf.DUMMYFUNCTION("""COMPUTED_VALUE"""),"Achei bem interessante a hipocrisia dessa deputada que aponta o dedo aos colegas mais enfiaram a cabeça entre as pernas quando uma jornalista da Globo foi atacada por um segurança do ditador maduro e não foi só ele mais os seguranças do escondendo também "&amp;"feriram os reportes e até agora ninguém abriu o bico pra defender a jornalista cadê vocês. Suas covardes?")</f>
        <v>Achei bem interessante a hipocrisia dessa deputada que aponta o dedo aos colegas mais enfiaram a cabeça entre as pernas quando uma jornalista da Globo foi atacada por um segurança do ditador maduro e não foi só ele mais os seguranças do escondendo também feriram os reportes e até agora ninguém abriu o bico pra defender a jornalista cadê vocês. Suas covardes?</v>
      </c>
    </row>
    <row r="187">
      <c r="A187" s="28" t="str">
        <f>IFERROR(__xludf.DUMMYFUNCTION("""COMPUTED_VALUE"""),"Essaxdepyrada e doida foi só mulheres q firam caçadas na inquisição.")</f>
        <v>Essaxdepyrada e doida foi só mulheres q firam caçadas na inquisição.</v>
      </c>
    </row>
    <row r="188">
      <c r="A188" s="28" t="str">
        <f>IFERROR(__xludf.DUMMYFUNCTION("""COMPUTED_VALUE"""),"Quem escolhe.o&lt;br&gt;Lado errado homem ou.mulher tem que ser tratado como tal...certas mulheres que defendem aborto...ditadores de terceiro mundo e escravagistas como a china..deveriam ter vergonha de dizerem que defendem direito das mulheres...falando em hi"&amp;"storia...procure saber como são tratadas as mulheres na China e países esquerdistas...sabe nada de história! Parabéns Arthur lira...")</f>
        <v>Quem escolhe.o&lt;br&gt;Lado errado homem ou.mulher tem que ser tratado como tal...certas mulheres que defendem aborto...ditadores de terceiro mundo e escravagistas como a china..deveriam ter vergonha de dizerem que defendem direito das mulheres...falando em historia...procure saber como são tratadas as mulheres na China e países esquerdistas...sabe nada de história! Parabéns Arthur lira...</v>
      </c>
    </row>
    <row r="189">
      <c r="A189" s="28" t="str">
        <f>IFERROR(__xludf.DUMMYFUNCTION("""COMPUTED_VALUE"""),"Muito bem Arthur Lira, palhaçada dessas esquerdistas nojentas, igualdade para todos,para com essa palhaçada.")</f>
        <v>Muito bem Arthur Lira, palhaçada dessas esquerdistas nojentas, igualdade para todos,para com essa palhaçada.</v>
      </c>
    </row>
    <row r="190">
      <c r="A190" s="28" t="str">
        <f>IFERROR(__xludf.DUMMYFUNCTION("""COMPUTED_VALUE"""),"PARABÉNS LIRA. ESSAS MULHERES FICAM QUERENDO TRATAMENTO ESPECIAL O TEMPO INTEIRO. QUEREM ACUSAR OS OUTROS DE ASSASSINOS E NÃO ARCAR COM AS CONSEQUÊNCIAS.")</f>
        <v>PARABÉNS LIRA. ESSAS MULHERES FICAM QUERENDO TRATAMENTO ESPECIAL O TEMPO INTEIRO. QUEREM ACUSAR OS OUTROS DE ASSASSINOS E NÃO ARCAR COM AS CONSEQUÊNCIAS.</v>
      </c>
    </row>
    <row r="191">
      <c r="A191" s="28" t="str">
        <f>IFERROR(__xludf.DUMMYFUNCTION("""COMPUTED_VALUE"""),"Está mulher é uma vergonha para os gaúchos")</f>
        <v>Está mulher é uma vergonha para os gaúchos</v>
      </c>
    </row>
    <row r="192">
      <c r="A192" s="28" t="str">
        <f>IFERROR(__xludf.DUMMYFUNCTION("""COMPUTED_VALUE"""),"A não é igual a caça as bruxas quem dera fosse né&lt;br&gt;Político dos dois lados queimados em praça pública")</f>
        <v>A não é igual a caça as bruxas quem dera fosse né&lt;br&gt;Político dos dois lados queimados em praça pública</v>
      </c>
    </row>
    <row r="193">
      <c r="A193" s="28" t="str">
        <f>IFERROR(__xludf.DUMMYFUNCTION("""COMPUTED_VALUE"""),"Sou mulher mas essas asquerosas não me representam")</f>
        <v>Sou mulher mas essas asquerosas não me representam</v>
      </c>
    </row>
    <row r="194">
      <c r="A194" s="28" t="str">
        <f>IFERROR(__xludf.DUMMYFUNCTION("""COMPUTED_VALUE"""),"A cara da descarada tudo é mulher negro gay pobre o raça de escrotos")</f>
        <v>A cara da descarada tudo é mulher negro gay pobre o raça de escrotos</v>
      </c>
    </row>
    <row r="195">
      <c r="A195" s="28" t="str">
        <f>IFERROR(__xludf.DUMMYFUNCTION("""COMPUTED_VALUE"""),"ANTA GORDA não é só uma cidade.😂😂😂😂")</f>
        <v>ANTA GORDA não é só uma cidade.😂😂😂😂</v>
      </c>
    </row>
    <row r="196">
      <c r="A196" s="28" t="str">
        <f>IFERROR(__xludf.DUMMYFUNCTION("""COMPUTED_VALUE"""),"Verdade. Caça as bruxas e taca fogo.")</f>
        <v>Verdade. Caça as bruxas e taca fogo.</v>
      </c>
    </row>
    <row r="197">
      <c r="A197" s="28" t="str">
        <f>IFERROR(__xludf.DUMMYFUNCTION("""COMPUTED_VALUE"""),"Essa turma de deputadas dizer que é cassa as Bruxas? Não pode falar assim, muito triste😊")</f>
        <v>Essa turma de deputadas dizer que é cassa as Bruxas? Não pode falar assim, muito triste😊</v>
      </c>
    </row>
    <row r="198">
      <c r="A198" s="28" t="str">
        <f>IFERROR(__xludf.DUMMYFUNCTION("""COMPUTED_VALUE"""),"Bruxas. Esse termo é o mais adequado para as seis mulheres em questão. Fico feliz porque as Fadas são preservadas.")</f>
        <v>Bruxas. Esse termo é o mais adequado para as seis mulheres em questão. Fico feliz porque as Fadas são preservadas.</v>
      </c>
    </row>
    <row r="199">
      <c r="A199" s="28" t="str">
        <f>IFERROR(__xludf.DUMMYFUNCTION("""COMPUTED_VALUE"""),"As feministas querem a extinção dos homens atacam de morte é não querem sefrer retaliação alguma . Vai pra merda")</f>
        <v>As feministas querem a extinção dos homens atacam de morte é não querem sefrer retaliação alguma . Vai pra merda</v>
      </c>
    </row>
    <row r="200">
      <c r="A200" s="28" t="str">
        <f>IFERROR(__xludf.DUMMYFUNCTION("""COMPUTED_VALUE"""),"Èta, lasqueira. Essa mulher é braba. KKKKKKKKKKKK")</f>
        <v>Èta, lasqueira. Essa mulher é braba. KKKKKKKKKKKK</v>
      </c>
    </row>
    <row r="201">
      <c r="A201" s="28" t="str">
        <f>IFERROR(__xludf.DUMMYFUNCTION("""COMPUTED_VALUE"""),"A lei é igual para todos, a falta de decoro e o desrespeito é flagrante, quem olha o embate politico se vê que certas deputadas se manifestam muito agressivas, aos berros, trazendo assuntos desconexos com a discussão com a finalidade de enxovalhar publica"&amp;"mente seu adversário politico e isto é flagrante e agora querem se fragilizar com o gênero de serem mulheres.")</f>
        <v>A lei é igual para todos, a falta de decoro e o desrespeito é flagrante, quem olha o embate politico se vê que certas deputadas se manifestam muito agressivas, aos berros, trazendo assuntos desconexos com a discussão com a finalidade de enxovalhar publicamente seu adversário politico e isto é flagrante e agora querem se fragilizar com o gênero de serem mulheres.</v>
      </c>
    </row>
    <row r="202">
      <c r="A202" s="28" t="str">
        <f>IFERROR(__xludf.DUMMYFUNCTION("""COMPUTED_VALUE"""),"Cara,o que entrou de mulher ruim nessa política atual é algo surreal.")</f>
        <v>Cara,o que entrou de mulher ruim nessa política atual é algo surreal.</v>
      </c>
    </row>
    <row r="203">
      <c r="A203" s="28" t="str">
        <f>IFERROR(__xludf.DUMMYFUNCTION("""COMPUTED_VALUE"""),"PSOL e PT só lixo")</f>
        <v>PSOL e PT só lixo</v>
      </c>
    </row>
    <row r="204">
      <c r="A204" s="28" t="str">
        <f>IFERROR(__xludf.DUMMYFUNCTION("""COMPUTED_VALUE"""),"feminista dos infernos")</f>
        <v>feminista dos infernos</v>
      </c>
    </row>
    <row r="205">
      <c r="A205" s="28" t="str">
        <f>IFERROR(__xludf.DUMMYFUNCTION("""COMPUTED_VALUE"""),"Bota pra quebrar.&lt;br&gt;Quebrar pedra. Abrir valeta. Limpar fossa. Carregar caminhão. Plantar batata. Esses machista merece")</f>
        <v>Bota pra quebrar.&lt;br&gt;Quebrar pedra. Abrir valeta. Limpar fossa. Carregar caminhão. Plantar batata. Esses machista merece</v>
      </c>
    </row>
    <row r="206">
      <c r="A206" s="28" t="str">
        <f>IFERROR(__xludf.DUMMYFUNCTION("""COMPUTED_VALUE"""),"Sai pra la comunista nojenta 😅")</f>
        <v>Sai pra la comunista nojenta 😅</v>
      </c>
    </row>
    <row r="207">
      <c r="A207" s="28" t="str">
        <f>IFERROR(__xludf.DUMMYFUNCTION("""COMPUTED_VALUE"""),"Na verdade essas mulheres que tentam qualificar todos os homens como machistas não respeitam a ninguém ficam gritando chamando palavrões falando palavras de baixo calão aí quando se sente ofendido usa a palavra machista para desqualificar qualquer homem q"&amp;"ue discorde da sua opinião")</f>
        <v>Na verdade essas mulheres que tentam qualificar todos os homens como machistas não respeitam a ninguém ficam gritando chamando palavrões falando palavras de baixo calão aí quando se sente ofendido usa a palavra machista para desqualificar qualquer homem que discorde da sua opinião</v>
      </c>
    </row>
    <row r="208">
      <c r="A208" s="28" t="str">
        <f>IFERROR(__xludf.DUMMYFUNCTION("""COMPUTED_VALUE"""),"@helena cadê as deputadas cobrando do segurança do ditador maduro que agrediu uma mulher 🤔🤔🤔🤔🤔")</f>
        <v>@helena cadê as deputadas cobrando do segurança do ditador maduro que agrediu uma mulher 🤔🤔🤔🤔🤔</v>
      </c>
    </row>
    <row r="209">
      <c r="A209" s="28" t="str">
        <f>IFERROR(__xludf.DUMMYFUNCTION("""COMPUTED_VALUE"""),"Quanta mediocridade, só pode ser esquerdista tentando esfumaçar .&lt;br&gt;Me engana que eu gosto!!!!!")</f>
        <v>Quanta mediocridade, só pode ser esquerdista tentando esfumaçar .&lt;br&gt;Me engana que eu gosto!!!!!</v>
      </c>
    </row>
    <row r="210">
      <c r="A210" s="28" t="str">
        <f>IFERROR(__xludf.DUMMYFUNCTION("""COMPUTED_VALUE"""),"O PONTO CHAVE É O SEGUINTE: Muitas DEPUTADAS QUEREREM TUMULTUAR AS SESSÕES e TEM QUE TER PUNIÇÃO.&lt;br&gt;Não tem essa de ser MULHER aguentem as reações contra as ações abusivas que fazem..")</f>
        <v>O PONTO CHAVE É O SEGUINTE: Muitas DEPUTADAS QUEREREM TUMULTUAR AS SESSÕES e TEM QUE TER PUNIÇÃO.&lt;br&gt;Não tem essa de ser MULHER aguentem as reações contra as ações abusivas que fazem..</v>
      </c>
    </row>
    <row r="211">
      <c r="A211" s="28" t="str">
        <f>IFERROR(__xludf.DUMMYFUNCTION("""COMPUTED_VALUE"""),"Verdade eu assisto, só pq säo mulheres se acham no direito de ofender, espezinhar os outros, daí qdo rebatem elas se colocam como vítimas, bem típico da esquerda! Só quem assiste vê a real!")</f>
        <v>Verdade eu assisto, só pq säo mulheres se acham no direito de ofender, espezinhar os outros, daí qdo rebatem elas se colocam como vítimas, bem típico da esquerda! Só quem assiste vê a real!</v>
      </c>
    </row>
    <row r="212">
      <c r="A212" s="28" t="str">
        <f>IFERROR(__xludf.DUMMYFUNCTION("""COMPUTED_VALUE"""),"OUTRO DIA ASSISTI TAL CENA LAMENTÁVEL, DUAS DEPUTADAS ESCORRAÇANDO UM DEPUTADO da DIREITA QUE PASSOU ao LADO DAS DUAS DEPUTADAS.&lt;br&gt;TOTAL FALTA DE DECORO. CENA LAMENTÁVEL.")</f>
        <v>OUTRO DIA ASSISTI TAL CENA LAMENTÁVEL, DUAS DEPUTADAS ESCORRAÇANDO UM DEPUTADO da DIREITA QUE PASSOU ao LADO DAS DUAS DEPUTADAS.&lt;br&gt;TOTAL FALTA DE DECORO. CENA LAMENTÁVEL.</v>
      </c>
    </row>
    <row r="213">
      <c r="A213" s="28" t="str">
        <f>IFERROR(__xludf.DUMMYFUNCTION("""COMPUTED_VALUE"""),"PARABÉNS PRESIDENTE ARTHUR LIRA!! JUSTIÇA é PARA HOMENS e MULHERES. 🇧🇷🇧🇷🇧🇷🇧🇷🇧🇷🇧🇷🇧🇷🇧🇷🇧🇷🇧🇷🇧🇷🇧🇷🇧🇷🇧🇷🇧🇷🇧🇷🇧🇷🇧🇷🇧🇷🇧🇷")</f>
        <v>PARABÉNS PRESIDENTE ARTHUR LIRA!! JUSTIÇA é PARA HOMENS e MULHERES. 🇧🇷🇧🇷🇧🇷🇧🇷🇧🇷🇧🇷🇧🇷🇧🇷🇧🇷🇧🇷🇧🇷🇧🇷🇧🇷🇧🇷🇧🇷🇧🇷🇧🇷🇧🇷🇧🇷🇧🇷</v>
      </c>
    </row>
    <row r="214">
      <c r="A214" s="28" t="str">
        <f>IFERROR(__xludf.DUMMYFUNCTION("""COMPUTED_VALUE"""),"A MAIORIA das MULHERES com cargos POLÍTICOS USAM e ABUSAM pelo fato de ser MULHER.&lt;br&gt;TEM QUE SER TRATADAS CONFORME OS ABUSOS QUE COMETEM.&lt;br&gt;( Os machistas não passarão) frase altamente FEMINISTA.")</f>
        <v>A MAIORIA das MULHERES com cargos POLÍTICOS USAM e ABUSAM pelo fato de ser MULHER.&lt;br&gt;TEM QUE SER TRATADAS CONFORME OS ABUSOS QUE COMETEM.&lt;br&gt;( Os machistas não passarão) frase altamente FEMINISTA.</v>
      </c>
    </row>
    <row r="215">
      <c r="A215" s="28" t="str">
        <f>IFERROR(__xludf.DUMMYFUNCTION("""COMPUTED_VALUE"""),"Que coisa ridícula discutir política pelo sexo.Sou um ser humano e tenho um cérebro. Só sou mulher na cama e quando menstruo. Covardia e falta de competência. Por isso exploram tais recursos. Vamos discutir o que realmente interessa. Como fazer a grana")</f>
        <v>Que coisa ridícula discutir política pelo sexo.Sou um ser humano e tenho um cérebro. Só sou mulher na cama e quando menstruo. Covardia e falta de competência. Por isso exploram tais recursos. Vamos discutir o que realmente interessa. Como fazer a grana</v>
      </c>
    </row>
    <row r="216">
      <c r="A216" s="28" t="str">
        <f>IFERROR(__xludf.DUMMYFUNCTION("""COMPUTED_VALUE"""),"Nunca foi progressista. Votou ontem contra a reforma da previdência que vai cair os impostos da cesta básica. Ela, Sâmia Bonfim e um que esqueci o nome. Traidores! Não é a primeira vez que fazem isso não. Votaram na previdência do Bozo para ferrar os trab"&amp;"alhadores e aposentados. Cara de pau essa falsa esquerda!")</f>
        <v>Nunca foi progressista. Votou ontem contra a reforma da previdência que vai cair os impostos da cesta básica. Ela, Sâmia Bonfim e um que esqueci o nome. Traidores! Não é a primeira vez que fazem isso não. Votaram na previdência do Bozo para ferrar os trabalhadores e aposentados. Cara de pau essa falsa esquerda!</v>
      </c>
    </row>
    <row r="217">
      <c r="A217" s="28" t="str">
        <f>IFERROR(__xludf.DUMMYFUNCTION("""COMPUTED_VALUE"""),"@Patricia Leite e quando vcs progressistas querem ditar normas de como os pais tem que criar e educar seus folhos, isso não é entrar no pessoal? Existem pessoas, seres humanos e vcs dividem por gênero, cor, classe. So existem DOIS GÊNEROS, masculino e fem"&amp;"inino.")</f>
        <v>@Patricia Leite e quando vcs progressistas querem ditar normas de como os pais tem que criar e educar seus folhos, isso não é entrar no pessoal? Existem pessoas, seres humanos e vcs dividem por gênero, cor, classe. So existem DOIS GÊNEROS, masculino e feminino.</v>
      </c>
    </row>
    <row r="218">
      <c r="A218" s="28" t="str">
        <f>IFERROR(__xludf.DUMMYFUNCTION("""COMPUTED_VALUE"""),"@Patricia Leite esquerda da maconha, prostituição, safadeza,desonestidade,lingua oficial dilmês,ensacar vento, feminismo é doença")</f>
        <v>@Patricia Leite esquerda da maconha, prostituição, safadeza,desonestidade,lingua oficial dilmês,ensacar vento, feminismo é doença</v>
      </c>
    </row>
    <row r="219">
      <c r="A219" s="28" t="str">
        <f>IFERROR(__xludf.DUMMYFUNCTION("""COMPUTED_VALUE"""),"@Sebastião Gonçalves Nascimento a maconha estava no avião do tio, pastor, conservador...bela associação.")</f>
        <v>@Sebastião Gonçalves Nascimento a maconha estava no avião do tio, pastor, conservador...bela associação.</v>
      </c>
    </row>
    <row r="220">
      <c r="A220" s="28" t="str">
        <f>IFERROR(__xludf.DUMMYFUNCTION("""COMPUTED_VALUE"""),"Esquerda, maconhaa, maconha")</f>
        <v>Esquerda, maconhaa, maconha</v>
      </c>
    </row>
    <row r="221">
      <c r="A221" s="28" t="str">
        <f>IFERROR(__xludf.DUMMYFUNCTION("""COMPUTED_VALUE"""),"Esquerdistas acabaram com o país e as crianças, Anita prostituta")</f>
        <v>Esquerdistas acabaram com o país e as crianças, Anita prostituta</v>
      </c>
    </row>
    <row r="222">
      <c r="A222" s="28" t="str">
        <f>IFERROR(__xludf.DUMMYFUNCTION("""COMPUTED_VALUE"""),"​@ale jrESSAS PARLAMENTARES SEMPRE SE ESCONDEM ATRÁS DA CONDIÇÃO DE MULHER PARA FALAREM AS MAIORES BARBARIDADES E DEPOIS TEREM TRATAMENTO ESPECIAL.... ACUSAM O CARA DE ASSASSINO E QUEREM FICAR IMPUNES...")</f>
        <v>​@ale jrESSAS PARLAMENTARES SEMPRE SE ESCONDEM ATRÁS DA CONDIÇÃO DE MULHER PARA FALAREM AS MAIORES BARBARIDADES E DEPOIS TEREM TRATAMENTO ESPECIAL.... ACUSAM O CARA DE ASSASSINO E QUEREM FICAR IMPUNES...</v>
      </c>
    </row>
    <row r="223">
      <c r="A223" s="28" t="str">
        <f>IFERROR(__xludf.DUMMYFUNCTION("""COMPUTED_VALUE"""),"@Patricia Leite é só olhar a maioria das sessões todas a senhorita Samia faz auê e não deixa nada ser debatido! Se essa é a visão democrática eu me envergonho dms")</f>
        <v>@Patricia Leite é só olhar a maioria das sessões todas a senhorita Samia faz auê e não deixa nada ser debatido! Se essa é a visão democrática eu me envergonho dms</v>
      </c>
    </row>
    <row r="224">
      <c r="A224" s="28" t="str">
        <f>IFERROR(__xludf.DUMMYFUNCTION("""COMPUTED_VALUE"""),"não vi ninguém partindo pra cima do segurança do Nicolas maduro que agrediu a socos uma jornalista ""MULHER"".")</f>
        <v>não vi ninguém partindo pra cima do segurança do Nicolas maduro que agrediu a socos uma jornalista "MULHER".</v>
      </c>
    </row>
    <row r="225">
      <c r="A225" s="28" t="str">
        <f>IFERROR(__xludf.DUMMYFUNCTION("""COMPUTED_VALUE"""),"Não me representam, bando de inúteis!!!")</f>
        <v>Não me representam, bando de inúteis!!!</v>
      </c>
    </row>
    <row r="226">
      <c r="A226" s="28" t="str">
        <f>IFERROR(__xludf.DUMMYFUNCTION("""COMPUTED_VALUE"""),"Gente não passou nem 5 segundos do vídeo e ela já mordeu a direita neo-liberal do congresso. Habla mais querida🙏🏽🙏🏽")</f>
        <v>Gente não passou nem 5 segundos do vídeo e ela já mordeu a direita neo-liberal do congresso. Habla mais querida🙏🏽🙏🏽</v>
      </c>
    </row>
    <row r="227">
      <c r="A227" s="28" t="str">
        <f>IFERROR(__xludf.DUMMYFUNCTION("""COMPUTED_VALUE"""),"Está deputada é uma sem moral e sem escrúpulos.")</f>
        <v>Está deputada é uma sem moral e sem escrúpulos.</v>
      </c>
    </row>
    <row r="228">
      <c r="A228" s="28" t="str">
        <f>IFERROR(__xludf.DUMMYFUNCTION("""COMPUTED_VALUE"""),"O lixo presente nesta nação está bem representados por este outro lixo.")</f>
        <v>O lixo presente nesta nação está bem representados por este outro lixo.</v>
      </c>
    </row>
    <row r="229">
      <c r="A229" s="28" t="str">
        <f>IFERROR(__xludf.DUMMYFUNCTION("""COMPUTED_VALUE"""),"Essa deputada é uma vergonha")</f>
        <v>Essa deputada é uma vergonha</v>
      </c>
    </row>
    <row r="230">
      <c r="A230" s="28" t="str">
        <f>IFERROR(__xludf.DUMMYFUNCTION("""COMPUTED_VALUE"""),"Pense numa deputada DOUTRINADA? Essa Sâmia é o maior exemplo.. idiotizada ao extremo! Aff")</f>
        <v>Pense numa deputada DOUTRINADA? Essa Sâmia é o maior exemplo.. idiotizada ao extremo! Aff</v>
      </c>
    </row>
    <row r="231">
      <c r="A231" s="28" t="str">
        <f>IFERROR(__xludf.DUMMYFUNCTION("""COMPUTED_VALUE"""),"Lacrolândia 😂😂")</f>
        <v>Lacrolândia 😂😂</v>
      </c>
    </row>
    <row r="232">
      <c r="A232" s="28" t="str">
        <f>IFERROR(__xludf.DUMMYFUNCTION("""COMPUTED_VALUE"""),"@Catarse esquerda e direita dois lados da republic@ m@c0nica da 0. Nú para desunir a humanidade. Ou vc está com bolchevismo jud@ 1co utópico de Lenin ou na mãos do capitalismo materialista sionista dos bancos. E quando o povo briga e s divide eles s diver"&amp;"tem usando a engenharia $0cial e a p$iol0gia reserva p não s usar o pensamento e lógica, agindo apenas na emoção. Livro Protocolos dos $@bios d $iã0 d Gustavo Barroso me libertou, baseado em documentos e vasta bibliografia, livro considerado falso pela 1 "&amp;"instância d Justiça Suíça, na sequência anulado pela corte superior e sendo confirmado como vdd. Ref. Brasil Colônia d Banqueiros, e Maç0 nar@ Seit@ jud41ca d Gustavo B@rroso")</f>
        <v>@Catarse esquerda e direita dois lados da republic@ m@c0nica da 0. Nú para desunir a humanidade. Ou vc está com bolchevismo jud@ 1co utópico de Lenin ou na mãos do capitalismo materialista sionista dos bancos. E quando o povo briga e s divide eles s divertem usando a engenharia $0cial e a p$iol0gia reserva p não s usar o pensamento e lógica, agindo apenas na emoção. Livro Protocolos dos $@bios d $iã0 d Gustavo Barroso me libertou, baseado em documentos e vasta bibliografia, livro considerado falso pela 1 instância d Justiça Suíça, na sequência anulado pela corte superior e sendo confirmado como vdd. Ref. Brasil Colônia d Banqueiros, e Maç0 nar@ Seit@ jud41ca d Gustavo B@rroso</v>
      </c>
    </row>
    <row r="233">
      <c r="A233" s="28" t="str">
        <f>IFERROR(__xludf.DUMMYFUNCTION("""COMPUTED_VALUE"""),"Num dianta sua narrativa não viu ? Sabemos MT bem QUEM é essa vadhy@ comunista .👹🔥☠️🇨🇳 13 e 65 são a extrema - esquerda destrutiva .")</f>
        <v>Num dianta sua narrativa não viu ? Sabemos MT bem QUEM é essa vadhy@ comunista .👹🔥☠️🇨🇳 13 e 65 são a extrema - esquerda destrutiva .</v>
      </c>
    </row>
    <row r="234">
      <c r="A234" s="28" t="str">
        <f>IFERROR(__xludf.DUMMYFUNCTION("""COMPUTED_VALUE"""),"essa mulher é maluka.")</f>
        <v>essa mulher é maluka.</v>
      </c>
    </row>
    <row r="235">
      <c r="A235" s="28" t="str">
        <f>IFERROR(__xludf.DUMMYFUNCTION("""COMPUTED_VALUE"""),"Povo mas perigosos do Brasil tanta terra não pranta nada o Brasil desmoralizado")</f>
        <v>Povo mas perigosos do Brasil tanta terra não pranta nada o Brasil desmoralizado</v>
      </c>
    </row>
    <row r="236">
      <c r="A236" s="28" t="str">
        <f>IFERROR(__xludf.DUMMYFUNCTION("""COMPUTED_VALUE"""),"Tbèm sou mulher mas nem por isto sou a favor do sadismo destas mulheres! Infelizmente em prol dos seus eleitores se utilizam de falas autoritárias prepotentes, colocando seus colegas em desvantagens por serem homens e não poder reagir da mesma forma! Vimo"&amp;"s um verdadeiro ataque destas cinco mulheres derrespeitando seus oponentes de forma totalmente vulgar! 😅")</f>
        <v>Tbèm sou mulher mas nem por isto sou a favor do sadismo destas mulheres! Infelizmente em prol dos seus eleitores se utilizam de falas autoritárias prepotentes, colocando seus colegas em desvantagens por serem homens e não poder reagir da mesma forma! Vimos um verdadeiro ataque destas cinco mulheres derrespeitando seus oponentes de forma totalmente vulgar! 😅</v>
      </c>
    </row>
    <row r="237">
      <c r="A237" s="28" t="str">
        <f>IFERROR(__xludf.DUMMYFUNCTION("""COMPUTED_VALUE"""),"😂😂😂😂loucas barraqueiras estéricas isto mesmo que vcs são Samia resumiu tudo o que vcs são esqueceu de mencionar inúteis 🤔")</f>
        <v>😂😂😂😂loucas barraqueiras estéricas isto mesmo que vcs são Samia resumiu tudo o que vcs são esqueceu de mencionar inúteis 🤔</v>
      </c>
    </row>
    <row r="238">
      <c r="A238" s="28" t="str">
        <f>IFERROR(__xludf.DUMMYFUNCTION("""COMPUTED_VALUE"""),"As DePUTAdas não podem devem ser cassadas.")</f>
        <v>As DePUTAdas não podem devem ser cassadas.</v>
      </c>
    </row>
    <row r="239">
      <c r="A239" s="28" t="str">
        <f>IFERROR(__xludf.DUMMYFUNCTION("""COMPUTED_VALUE"""),"&lt;a href=""https://www.youtube.com/watch?v=-7K3HZYgkwA&amp;amp;t=1m18s""&gt;1:18&lt;/a&gt; - &lt;a href=""https://www.youtube.com/watch?v=-7K3HZYgkwA&amp;amp;t=1m21s""&gt;1:21&lt;/a&gt; a mulher mostra os seios. Estas mulheres pensam que estao na balada.")</f>
        <v>&lt;a href="https://www.youtube.com/watch?v=-7K3HZYgkwA&amp;amp;t=1m18s"&gt;1:18&lt;/a&gt; - &lt;a href="https://www.youtube.com/watch?v=-7K3HZYgkwA&amp;amp;t=1m21s"&gt;1:21&lt;/a&gt; a mulher mostra os seios. Estas mulheres pensam que estao na balada.</v>
      </c>
    </row>
    <row r="240">
      <c r="A240" s="28" t="str">
        <f>IFERROR(__xludf.DUMMYFUNCTION("""COMPUTED_VALUE"""),"Mulheres sem educacao")</f>
        <v>Mulheres sem educacao</v>
      </c>
    </row>
    <row r="241">
      <c r="A241" s="28" t="str">
        <f>IFERROR(__xludf.DUMMYFUNCTION("""COMPUTED_VALUE"""),"O fato não é discussão acalorada mas a falta de respeito que essas deputadas se comportam , obstruindo a toda hora o andamento dos trabalhos é uma vergonha !!??")</f>
        <v>O fato não é discussão acalorada mas a falta de respeito que essas deputadas se comportam , obstruindo a toda hora o andamento dos trabalhos é uma vergonha !!??</v>
      </c>
    </row>
    <row r="242">
      <c r="A242" s="28" t="str">
        <f>IFERROR(__xludf.DUMMYFUNCTION("""COMPUTED_VALUE"""),"Se elas tem este comportamento em um plenario, imagine em suas casas. O barraco pega fogo. Vergonhosa a attitude desta criaturas. Seja homem ou mulher continua sendo vergonhoso.")</f>
        <v>Se elas tem este comportamento em um plenario, imagine em suas casas. O barraco pega fogo. Vergonhosa a attitude desta criaturas. Seja homem ou mulher continua sendo vergonhoso.</v>
      </c>
    </row>
    <row r="243">
      <c r="A243" s="28" t="str">
        <f>IFERROR(__xludf.DUMMYFUNCTION("""COMPUTED_VALUE"""),"a serão sim barraqueiras")</f>
        <v>a serão sim barraqueiras</v>
      </c>
    </row>
    <row r="244">
      <c r="A244" s="28" t="str">
        <f>IFERROR(__xludf.DUMMYFUNCTION("""COMPUTED_VALUE"""),"Nao mesmo, porque elas nao tem um pingo de educacao. No caso de um empresa ja estariam despedidas, mas no desgoverno quanto mais barraqueira melhor. Sqn")</f>
        <v>Nao mesmo, porque elas nao tem um pingo de educacao. No caso de um empresa ja estariam despedidas, mas no desgoverno quanto mais barraqueira melhor. Sqn</v>
      </c>
    </row>
    <row r="245">
      <c r="A245" s="28" t="str">
        <f>IFERROR(__xludf.DUMMYFUNCTION("""COMPUTED_VALUE"""),"@Getulio Soares não vão não essas 6 mulheres nunca Chega de mentiras acabou a mentira.")</f>
        <v>@Getulio Soares não vão não essas 6 mulheres nunca Chega de mentiras acabou a mentira.</v>
      </c>
    </row>
    <row r="246">
      <c r="A246" s="28" t="str">
        <f>IFERROR(__xludf.DUMMYFUNCTION("""COMPUTED_VALUE"""),"Vão sim gênero é homem e mulher")</f>
        <v>Vão sim gênero é homem e mulher</v>
      </c>
    </row>
    <row r="247">
      <c r="A247" s="28" t="str">
        <f>IFERROR(__xludf.DUMMYFUNCTION("""COMPUTED_VALUE"""),"Mas precisam respeitar quem pensa diferente, são totalmente desrespeitosas não possuem nenhum controle emocional, agredindo com ofensas, tumultuando e tentando sempre ganhar com gritaria histérica !")</f>
        <v>Mas precisam respeitar quem pensa diferente, são totalmente desrespeitosas não possuem nenhum controle emocional, agredindo com ofensas, tumultuando e tentando sempre ganhar com gritaria histérica !</v>
      </c>
    </row>
    <row r="248">
      <c r="A248" s="28" t="str">
        <f>IFERROR(__xludf.DUMMYFUNCTION("""COMPUTED_VALUE"""),"Seis mulherws, nao! Seis bagunceiras, desordeiras, indisciplinadas e defraudadoras da boa educação larlamentar, deputada da canisa amarela...")</f>
        <v>Seis mulherws, nao! Seis bagunceiras, desordeiras, indisciplinadas e defraudadoras da boa educação larlamentar, deputada da canisa amarela...</v>
      </c>
    </row>
    <row r="249">
      <c r="A249" s="28" t="str">
        <f>IFERROR(__xludf.DUMMYFUNCTION("""COMPUTED_VALUE"""),"Pq será que Todo esquerdista é estranho")</f>
        <v>Pq será que Todo esquerdista é estranho</v>
      </c>
    </row>
    <row r="250">
      <c r="A250" s="28" t="str">
        <f>IFERROR(__xludf.DUMMYFUNCTION("""COMPUTED_VALUE"""),"Taliria voce e filha de imigrantes")</f>
        <v>Taliria voce e filha de imigrantes</v>
      </c>
    </row>
    <row r="251">
      <c r="A251" s="28" t="str">
        <f>IFERROR(__xludf.DUMMYFUNCTION("""COMPUTED_VALUE"""),"Atacao a democrcia que ipocrisia dessas deputadas")</f>
        <v>Atacao a democrcia que ipocrisia dessas deputadas</v>
      </c>
    </row>
    <row r="252">
      <c r="A252" s="28" t="str">
        <f>IFERROR(__xludf.DUMMYFUNCTION("""COMPUTED_VALUE"""),"OLHA AI AS. FEMINISTA DO SUVACO CABELUDO")</f>
        <v>OLHA AI AS. FEMINISTA DO SUVACO CABELUDO</v>
      </c>
    </row>
    <row r="253">
      <c r="A253" s="28" t="str">
        <f>IFERROR(__xludf.DUMMYFUNCTION("""COMPUTED_VALUE"""),"OLHA AS QUE DEFENDEM O ABORTO. A MORTE DE CRIANÇA FEMININA&lt;br&gt;AI DEFENDE AS MULHERES")</f>
        <v>OLHA AS QUE DEFENDEM O ABORTO. A MORTE DE CRIANÇA FEMININA&lt;br&gt;AI DEFENDE AS MULHERES</v>
      </c>
    </row>
    <row r="254">
      <c r="A254" s="28" t="str">
        <f>IFERROR(__xludf.DUMMYFUNCTION("""COMPUTED_VALUE"""),"&amp;quot;Quando se ataca mulheres se ataca a democria&amp;quot; 😂 que linda a retórica! E quando atacaram a senhora jornalista Delis Ortiz e ninguém da esquerda se pronunciou? Cadê? Deram um soco numa jornalista que estava cumprindo seu papel enquanto imprensa,"&amp;" e levou um soco! Uma mulher que fez mastectomia e ganhou um soco no seio e vocês hipócritas não falaram nada!!!!! Hipócritas! &lt;br&gt;Uma mulher, jornalista, senhora ganhou um soco ao tentar fazer a cobertura jornalística da visita de Maduro e vocês nada fiz"&amp;"eram, nada falaram, nada comentaram! Parlamentares hipócritas! Criem vergonha na cara e deixem de ser hipócritas pelo fato do presidente de vocês apoiar o presidente da Venezuela! Deixem de factoides e falsas retóricas!")</f>
        <v>&amp;quot;Quando se ataca mulheres se ataca a democria&amp;quot; 😂 que linda a retórica! E quando atacaram a senhora jornalista Delis Ortiz e ninguém da esquerda se pronunciou? Cadê? Deram um soco numa jornalista que estava cumprindo seu papel enquanto imprensa, e levou um soco! Uma mulher que fez mastectomia e ganhou um soco no seio e vocês hipócritas não falaram nada!!!!! Hipócritas! &lt;br&gt;Uma mulher, jornalista, senhora ganhou um soco ao tentar fazer a cobertura jornalística da visita de Maduro e vocês nada fizeram, nada falaram, nada comentaram! Parlamentares hipócritas! Criem vergonha na cara e deixem de ser hipócritas pelo fato do presidente de vocês apoiar o presidente da Venezuela! Deixem de factoides e falsas retóricas!</v>
      </c>
    </row>
    <row r="255">
      <c r="A255" s="28" t="str">
        <f>IFERROR(__xludf.DUMMYFUNCTION("""COMPUTED_VALUE"""),"se vitimizando escondendo atras das feministas")</f>
        <v>se vitimizando escondendo atras das feministas</v>
      </c>
    </row>
    <row r="256">
      <c r="A256" s="28" t="str">
        <f>IFERROR(__xludf.DUMMYFUNCTION("""COMPUTED_VALUE"""),"ue não cassaram deputadas no cerá ai vcs nada falaram so pqe. eram do pl kkkk")</f>
        <v>ue não cassaram deputadas no cerá ai vcs nada falaram so pqe. eram do pl kkkk</v>
      </c>
    </row>
    <row r="257">
      <c r="A257" s="28" t="str">
        <f>IFERROR(__xludf.DUMMYFUNCTION("""COMPUTED_VALUE"""),"so ratazanas nesse puxadinho do pt")</f>
        <v>so ratazanas nesse puxadinho do pt</v>
      </c>
    </row>
    <row r="258">
      <c r="A258" s="28" t="str">
        <f>IFERROR(__xludf.DUMMYFUNCTION("""COMPUTED_VALUE"""),"acham que podem falar que querem sem censura so pqe. e mulher para com esse mimim vcs são muita mal educadas e terão que pagar sim para respeitar mais um pouco")</f>
        <v>acham que podem falar que querem sem censura so pqe. e mulher para com esse mimim vcs são muita mal educadas e terão que pagar sim para respeitar mais um pouco</v>
      </c>
    </row>
    <row r="259">
      <c r="A259" s="28" t="str">
        <f>IFERROR(__xludf.DUMMYFUNCTION("""COMPUTED_VALUE"""),"Agora fazem barraco tumultuado sempre as comissões e agora que sofrem as consequências alegam mimimi")</f>
        <v>Agora fazem barraco tumultuado sempre as comissões e agora que sofrem as consequências alegam mimimi</v>
      </c>
    </row>
    <row r="260">
      <c r="A260" s="28" t="str">
        <f>IFERROR(__xludf.DUMMYFUNCTION("""COMPUTED_VALUE"""),"SO TRIBUFUS, E PRA MIM ESSA NAO E INDIA")</f>
        <v>SO TRIBUFUS, E PRA MIM ESSA NAO E INDIA</v>
      </c>
    </row>
    <row r="261">
      <c r="A261" s="28" t="str">
        <f>IFERROR(__xludf.DUMMYFUNCTION("""COMPUTED_VALUE"""),"India de iphone")</f>
        <v>India de iphone</v>
      </c>
    </row>
    <row r="262">
      <c r="A262" s="28" t="str">
        <f>IFERROR(__xludf.DUMMYFUNCTION("""COMPUTED_VALUE"""),"A Índia fuma maconha estragada e vem cagar regra 😂🤣😂")</f>
        <v>A Índia fuma maconha estragada e vem cagar regra 😂🤣😂</v>
      </c>
    </row>
    <row r="263">
      <c r="A263" s="28" t="str">
        <f>IFERROR(__xludf.DUMMYFUNCTION("""COMPUTED_VALUE"""),"NUNCA MAIS VOTAREI EM MULHER. SÓ VERGONHA, MUITA VERGONHA DESSAS PARLAMENTARES. POBRE BRASIL")</f>
        <v>NUNCA MAIS VOTAREI EM MULHER. SÓ VERGONHA, MUITA VERGONHA DESSAS PARLAMENTARES. POBRE BRASIL</v>
      </c>
    </row>
    <row r="264">
      <c r="A264" s="28" t="str">
        <f>IFERROR(__xludf.DUMMYFUNCTION("""COMPUTED_VALUE"""),"Engraçado que quando há qualquer consequência das ações dessas esquerdistas, logo é taxado de perseguição contra muié mimimi. Não adoram falar e fazer um monte de abobrinha? Então assumam as consequências, suas tranqueiras.")</f>
        <v>Engraçado que quando há qualquer consequência das ações dessas esquerdistas, logo é taxado de perseguição contra muié mimimi. Não adoram falar e fazer um monte de abobrinha? Então assumam as consequências, suas tranqueiras.</v>
      </c>
    </row>
    <row r="265">
      <c r="A265" s="28" t="str">
        <f>IFERROR(__xludf.DUMMYFUNCTION("""COMPUTED_VALUE"""),"essas deputadas tem mais que ser caçadas.")</f>
        <v>essas deputadas tem mais que ser caçadas.</v>
      </c>
    </row>
    <row r="266">
      <c r="A266" s="28" t="str">
        <f>IFERROR(__xludf.DUMMYFUNCTION("""COMPUTED_VALUE"""),"Vão procurar trabalho bando de desocupados aquele que não trabalha que também não coma essa é a lei de Deus pra que que índios quer tantas terras pra vender madeira e se comunar com essas ONGs bandidas")</f>
        <v>Vão procurar trabalho bando de desocupados aquele que não trabalha que também não coma essa é a lei de Deus pra que que índios quer tantas terras pra vender madeira e se comunar com essas ONGs bandidas</v>
      </c>
    </row>
    <row r="267">
      <c r="A267" s="28" t="str">
        <f>IFERROR(__xludf.DUMMYFUNCTION("""COMPUTED_VALUE"""),"Sou o cara que mais gosta de índios, no mundo, mas sou visceralmente contra MAIS TERRAS PRA INDÍGENAS. Aproximadamente 14% do território brasileiro é dos &amp;quot;povos originarios&amp;quot;, e eles não são numerosos e produtivos. Um índio, que não tenha aprendi"&amp;"do com &amp;quot;os brancos&amp;quot;, não consegue produzir sua alimentação em 10 hectares, então pra que tanta terra? Todas lideranças indígenas vestem, moram, comem, vestuda m, e curtem a vida como &amp;quot;os invasores&amp;quot;, inclusive têm casas na cidade.")</f>
        <v>Sou o cara que mais gosta de índios, no mundo, mas sou visceralmente contra MAIS TERRAS PRA INDÍGENAS. Aproximadamente 14% do território brasileiro é dos &amp;quot;povos originarios&amp;quot;, e eles não são numerosos e produtivos. Um índio, que não tenha aprendido com &amp;quot;os brancos&amp;quot;, não consegue produzir sua alimentação em 10 hectares, então pra que tanta terra? Todas lideranças indígenas vestem, moram, comem, vestuda m, e curtem a vida como &amp;quot;os invasores&amp;quot;, inclusive têm casas na cidade.</v>
      </c>
    </row>
    <row r="268">
      <c r="A268" s="28" t="str">
        <f>IFERROR(__xludf.DUMMYFUNCTION("""COMPUTED_VALUE"""),"ESSES INÚTEIS IMBECIS COMUNISTAS DA ESQUERDA MALDITA DO PT E CRIME ORGANIZADO NO BRASIL INSTALADO EM BRASÍLIA EM BRASÍLIA EM 23 QUEREM ACABAR COM AGRONEGÓCIO BRASILEIRO")</f>
        <v>ESSES INÚTEIS IMBECIS COMUNISTAS DA ESQUERDA MALDITA DO PT E CRIME ORGANIZADO NO BRASIL INSTALADO EM BRASÍLIA EM BRASÍLIA EM 23 QUEREM ACABAR COM AGRONEGÓCIO BRASILEIRO</v>
      </c>
    </row>
    <row r="269">
      <c r="A269" s="28" t="str">
        <f>IFERROR(__xludf.DUMMYFUNCTION("""COMPUTED_VALUE"""),"Chega de demarcações de terras pelo Brasil afora, os supostos índios não precisam vastas terras, precisam é querer trabalhar e produzir e não ser sustentáveis pela Funai , ONGs. A Funai está cadastrando milhares de falsos índios pelo Brasil afora tentando"&amp;" aumentar as áreas de demarcações fraudulentas por antropólogos com laudos falsos e nada éticos. Que nossos representantes votem a favor da PL 490 e devolvam ao Brasil o direito de propriedade privada e a SEGURANÇA JURÍDICA. 👊🇧🇷🇧🇷⚖&lt;br&gt;Somos a favor d"&amp;"a PL 490/07, do Marco Temporal SIM contra falsas demarcações de terras, vamos cobrar nossos representantes parlamentares para que votem com os produtores rurais e a favor da segurança jurídica e a favor do direito de propriedade privada.&lt;br&gt;A farra da ant"&amp;"ropologia oportunista Critérios frouxos para a delimitação de reservas indígenas ajudam a engordar as contas de organizações não governamentais e diminuem ainda mais o território destinado aos brasileiros que querem produzir. Invasão é crime, chega de dem"&amp;"arcação fraudulentas. &lt;br&gt;Se não houver Marco Temporal, não há Segurança jurídica pra ninguém. Não é a segurança jurídica do produtor, agricultor. É a segurança jurídica do emprego, da produção de alimentos, das exportações, dos tributos, dos impostos que"&amp;" essa atividade econômica gera para o Brasil. &lt;br&gt;Muita terra para poucos índios. &lt;br&gt;@senadofederal @camaradeputados @fpagro @zetrovaodeputado @pedrolupion @deputadopezenti @domingossavio &lt;br&gt;&lt;a href=""http://www.youtube.com/results?search_query=%23pl490"&amp;"sim""&gt;#PL490Sim&lt;/a&gt;&lt;br&gt;&lt;a href=""http://www.youtube.com/results?search_query=%23marcotemporalsim""&gt;#MarcoTemporalSIM&lt;/a&gt; &lt;br&gt;&lt;a href=""http://www.youtube.com/results?search_query=%23invas%C3%A3o%C3%A9crime""&gt;#Invasãoécrime&lt;/a&gt;&lt;br&gt;&lt;a href=""http://www.yout"&amp;"ube.com/results?search_query=%23reintegra%C3%A7%C3%A3odeposse""&gt;#ReintegraçãodePosse&lt;/a&gt;&lt;br&gt;&lt;a href=""http://www.youtube.com/results?search_query=%23seguran%C3%A7ajur%C3%ADdica""&gt;#Segurançajurídica&lt;/a&gt;&lt;br&gt;&lt;a href=""http://www.youtube.com/results?search_qu"&amp;"ery=%23demarca%C3%A7%C3%A3on%C3%A3o""&gt;#DemarcaçãoNÃO&lt;/a&gt;&lt;br&gt;&lt;a href=""http://www.youtube.com/results?search_query=%23chegademst""&gt;#ChegadeMST&lt;/a&gt;")</f>
        <v>Chega de demarcações de terras pelo Brasil afora, os supostos índios não precisam vastas terras, precisam é querer trabalhar e produzir e não ser sustentáveis pela Funai , ONGs. A Funai está cadastrando milhares de falsos índios pelo Brasil afora tentando aumentar as áreas de demarcações fraudulentas por antropólogos com laudos falsos e nada éticos. Que nossos representantes votem a favor da PL 490 e devolvam ao Brasil o direito de propriedade privada e a SEGURANÇA JURÍDICA. 👊🇧🇷🇧🇷⚖&lt;br&gt;Somos a favor da PL 490/07, do Marco Temporal SIM contra falsas demarcações de terras, vamos cobrar nossos representantes parlamentares para que votem com os produtores rurais e a favor da segurança jurídica e a favor do direito de propriedade privada.&lt;br&gt;A farra da antropologia oportunista Critérios frouxos para a delimitação de reservas indígenas ajudam a engordar as contas de organizações não governamentais e diminuem ainda mais o território destinado aos brasileiros que querem produzir. Invasão é crime, chega de demarcação fraudulentas. &lt;br&gt;Se não houver Marco Temporal, não há Segurança jurídica pra ninguém. Não é a segurança jurídica do produtor, agricultor. É a segurança jurídica do emprego, da produção de alimentos, das exportações, dos tributos, dos impostos que essa atividade econômica gera para o Brasil. &lt;br&gt;Muita terra para poucos índios. &lt;br&gt;@senadofederal @camaradeputados @fpagro @zetrovaodeputado @pedrolupion @deputadopezenti @domingossavio &lt;br&gt;&lt;a href="http://www.youtube.com/results?search_query=%23pl490sim"&gt;#PL490Sim&lt;/a&gt;&lt;br&gt;&lt;a href="http://www.youtube.com/results?search_query=%23marcotemporalsim"&gt;#MarcoTemporalSIM&lt;/a&gt; &lt;br&gt;&lt;a href="http://www.youtube.com/results?search_query=%23invas%C3%A3o%C3%A9crime"&gt;#Invasãoécrime&lt;/a&gt;&lt;br&gt;&lt;a href="http://www.youtube.com/results?search_query=%23reintegra%C3%A7%C3%A3odeposse"&gt;#ReintegraçãodePosse&lt;/a&gt;&lt;br&gt;&lt;a href="http://www.youtube.com/results?search_query=%23seguran%C3%A7ajur%C3%ADdica"&gt;#Segurançajurídica&lt;/a&gt;&lt;br&gt;&lt;a href="http://www.youtube.com/results?search_query=%23demarca%C3%A7%C3%A3on%C3%A3o"&gt;#DemarcaçãoNÃO&lt;/a&gt;&lt;br&gt;&lt;a href="http://www.youtube.com/results?search_query=%23chegademst"&gt;#ChegadeMST&lt;/a&gt;</v>
      </c>
    </row>
    <row r="270">
      <c r="A270" s="28" t="str">
        <f>IFERROR(__xludf.DUMMYFUNCTION("""COMPUTED_VALUE"""),"PQUE ESSA TURM DE VALENTES NAO ENFRENTA OS GUARIMPEIROS MAS NAO DESFILAM COM OURO FAZEM FILHO A VONTADE E A IMPRENSA NAO FALA FIM DOS TEMPOS")</f>
        <v>PQUE ESSA TURM DE VALENTES NAO ENFRENTA OS GUARIMPEIROS MAS NAO DESFILAM COM OURO FAZEM FILHO A VONTADE E A IMPRENSA NAO FALA FIM DOS TEMPOS</v>
      </c>
    </row>
    <row r="271">
      <c r="A271" s="28" t="str">
        <f>IFERROR(__xludf.DUMMYFUNCTION("""COMPUTED_VALUE"""),"Os indigenas tem que ser integrados a sociedade, e não segregados, os indigenas precisam produzir, estudar, trabalhar. No meu estado eu vejo a realidade dos indígenas, a grande maioria vive na pobreza, são usados como massa de manobra por ongs e partidos "&amp;"de esquerda. Tem que haver politicas que realmente os ajude a se desenvolver, eles não são animais que vc demarca uma reserva e os deixa lá jogados. São brasileiros que precisam ser integrados a sociedade para que tenham qualidade de vida.")</f>
        <v>Os indigenas tem que ser integrados a sociedade, e não segregados, os indigenas precisam produzir, estudar, trabalhar. No meu estado eu vejo a realidade dos indígenas, a grande maioria vive na pobreza, são usados como massa de manobra por ongs e partidos de esquerda. Tem que haver politicas que realmente os ajude a se desenvolver, eles não são animais que vc demarca uma reserva e os deixa lá jogados. São brasileiros que precisam ser integrados a sociedade para que tenham qualidade de vida.</v>
      </c>
    </row>
    <row r="272">
      <c r="A272" s="28" t="str">
        <f>IFERROR(__xludf.DUMMYFUNCTION("""COMPUTED_VALUE"""),"Índio ja tem muita terra, eles plantam o que? Eles já tem bolsa família? Eles já vivem bem a vida normal do povão? Meu ponto de vista não tem nada que dar + terras ao índio.")</f>
        <v>Índio ja tem muita terra, eles plantam o que? Eles já tem bolsa família? Eles já vivem bem a vida normal do povão? Meu ponto de vista não tem nada que dar + terras ao índio.</v>
      </c>
    </row>
    <row r="273">
      <c r="A273" s="28" t="str">
        <f>IFERROR(__xludf.DUMMYFUNCTION("""COMPUTED_VALUE"""),"Lira está certo tirar dos índios e dar para os ruralista Será a coisa mais linda aquelas terras invadidas e griladas pelos fazendeiros empresários serem todas arrendadas para plantar eucaliptos e detonar os indios e as terras produtivas Parabéns aos deput"&amp;"ados pelo avanço ao bem puplico kkkkkkkkkkkkkkkkkkkkkkkk ho Glória")</f>
        <v>Lira está certo tirar dos índios e dar para os ruralista Será a coisa mais linda aquelas terras invadidas e griladas pelos fazendeiros empresários serem todas arrendadas para plantar eucaliptos e detonar os indios e as terras produtivas Parabéns aos deputados pelo avanço ao bem puplico kkkkkkkkkkkkkkkkkkkkkkkk ho Glória</v>
      </c>
    </row>
    <row r="274">
      <c r="A274" s="28" t="str">
        <f>IFERROR(__xludf.DUMMYFUNCTION("""COMPUTED_VALUE"""),"Só as tranqueiras comunistas.")</f>
        <v>Só as tranqueiras comunistas.</v>
      </c>
    </row>
    <row r="275">
      <c r="A275" s="28" t="str">
        <f>IFERROR(__xludf.DUMMYFUNCTION("""COMPUTED_VALUE"""),"Mulheres patética")</f>
        <v>Mulheres patética</v>
      </c>
    </row>
    <row r="276">
      <c r="A276" s="28" t="str">
        <f>IFERROR(__xludf.DUMMYFUNCTION("""COMPUTED_VALUE"""),"Tudo vagaba barraqueiras kkk")</f>
        <v>Tudo vagaba barraqueiras kkk</v>
      </c>
    </row>
    <row r="277">
      <c r="A277" s="28" t="str">
        <f>IFERROR(__xludf.DUMMYFUNCTION("""COMPUTED_VALUE"""),"Pt, psol, essas mulheres gostam de acusar, ofender, pra depois se fazerem de vitimas ! Respeitem para serem respeitadas !")</f>
        <v>Pt, psol, essas mulheres gostam de acusar, ofender, pra depois se fazerem de vitimas ! Respeitem para serem respeitadas !</v>
      </c>
    </row>
    <row r="278">
      <c r="A278" s="28" t="str">
        <f>IFERROR(__xludf.DUMMYFUNCTION("""COMPUTED_VALUE"""),"Já estava na hora e uma vergonha esse pt PSOL com essa loucas")</f>
        <v>Já estava na hora e uma vergonha esse pt PSOL com essa loucas</v>
      </c>
    </row>
    <row r="279">
      <c r="A279" s="28" t="str">
        <f>IFERROR(__xludf.DUMMYFUNCTION("""COMPUTED_VALUE"""),"Esquerdalha é poderosa! Quero ver chamarem políticos de ladr4o agora! Aprovaram a lei que incrimina quem disser algo contra políticos e pessoas diretamente ligadas a eles. Famílias e puxadinho. Toma direit4 frouxa. São mal organizados, desorientados... Nã"&amp;"o fazem ideia de como lidar com a esquerd4. O resultado está aí: chumb0 grosso🤫🤦")</f>
        <v>Esquerdalha é poderosa! Quero ver chamarem políticos de ladr4o agora! Aprovaram a lei que incrimina quem disser algo contra políticos e pessoas diretamente ligadas a eles. Famílias e puxadinho. Toma direit4 frouxa. São mal organizados, desorientados... Não fazem ideia de como lidar com a esquerd4. O resultado está aí: chumb0 grosso🤫🤦</v>
      </c>
    </row>
    <row r="280">
      <c r="A280" s="28" t="str">
        <f>IFERROR(__xludf.DUMMYFUNCTION("""COMPUTED_VALUE"""),"🙏👏👏👏👏👏CASSEM ÉSSAS CHINELONAS QUE FAZEM CHICANA PENSANDO QUE O CONGRESSO")</f>
        <v>🙏👏👏👏👏👏CASSEM ÉSSAS CHINELONAS QUE FAZEM CHICANA PENSANDO QUE O CONGRESSO</v>
      </c>
    </row>
    <row r="281">
      <c r="A281" s="28" t="str">
        <f>IFERROR(__xludf.DUMMYFUNCTION("""COMPUTED_VALUE"""),"Cada tribufu🤣🤣🤣")</f>
        <v>Cada tribufu🤣🤣🤣</v>
      </c>
    </row>
    <row r="282">
      <c r="A282" s="28" t="str">
        <f>IFERROR(__xludf.DUMMYFUNCTION("""COMPUTED_VALUE"""),"Logo se VITIMIZAM...Tudo é machismo... - E assim são TODOS os petistas: DESCARADOS, DESRESPEITOSOS, SEM-VERGONHAS, OMISSOS, DISSIMULADOS, APROVEITADORES DO ANONIMATO, CORRUPTOS, LADRÕES, ASSALTANTES DO DINHEIRO PÚBLICO, ASSALTANTES DE REPUTAÇÕES, BANDIDOS"&amp;" DA PIOR ESPÉCIE, ETC., ETC., ETC.... - Isso aí prova que o ESQUERDOPATA, ESQUERDISTA, COMUNISTA, etc... É em sua essência, DÉBIL MENTAL!!! Como já havia dito antes: “” Se você for comunista depois dos 23, ou você não tem cérebro, ou você não tem caráter!"&amp;"” &lt;br&gt;- Estado MINAS GERAIS, acorde por favor!!! NUNCA MAIS VOTEM nesse Rodrigo Pacheco!!! NUNCA MAIS VOTEM nesse Rodrigo Pacheco!!! NUNCA MAIS VOTEM nesse Rodrigo Pacheco!!! NUNCA MAIS VOTEM nesse Rodrigo Pacheco!!! NUNCA MAIS VOTEM nesse Rodrigo Pacheco"&amp;"!!! ELE É O CULPADO PELO O QUE O BRASIL ESTÁ PASSANDO... UM CAOS!!! &lt;br&gt;- O &amp;quot;SISTEMA&amp;quot; reconduziu esse LADRÃO à presidência... Para SALVAR O NOSSO BRASIL, TEMOS que ELEGER MAIS Deputados e Senadores ALINHADOS com o Presidente Bolsonaro e com os D"&amp;"eputados e Senadores que ele ajudou a eleger..")</f>
        <v>Logo se VITIMIZAM...Tudo é machismo... - E assim são TODOS os petistas: DESCARADOS, DESRESPEITOSOS, SEM-VERGONHAS, OMISSOS, DISSIMULADOS, APROVEITADORES DO ANONIMATO, CORRUPTOS, LADRÕES, ASSALTANTES DO DINHEIRO PÚBLICO, ASSALTANTES DE REPUTAÇÕES, BANDIDOS DA PIOR ESPÉCIE, ETC., ETC., ETC.... - Isso aí prova que o ESQUERDOPATA, ESQUERDISTA, COMUNISTA, etc... É em sua essência, DÉBIL MENTAL!!! Como já havia dito antes: “” Se você for comunista depois dos 23, ou você não tem cérebro, ou você não tem caráter!” &lt;br&gt;- Estado MINAS GERAIS, acorde por favor!!! NUNCA MAIS VOTEM nesse Rodrigo Pacheco!!! NUNCA MAIS VOTEM nesse Rodrigo Pacheco!!! NUNCA MAIS VOTEM nesse Rodrigo Pacheco!!! NUNCA MAIS VOTEM nesse Rodrigo Pacheco!!! NUNCA MAIS VOTEM nesse Rodrigo Pacheco!!! ELE É O CULPADO PELO O QUE O BRASIL ESTÁ PASSANDO... UM CAOS!!! &lt;br&gt;- O &amp;quot;SISTEMA&amp;quot; reconduziu esse LADRÃO à presidência... Para SALVAR O NOSSO BRASIL, TEMOS que ELEGER MAIS Deputados e Senadores ALINHADOS com o Presidente Bolsonaro e com os Deputados e Senadores que ele ajudou a eleger..</v>
      </c>
    </row>
    <row r="283">
      <c r="A283" s="28" t="str">
        <f>IFERROR(__xludf.DUMMYFUNCTION("""COMPUTED_VALUE"""),"É para inglês ver. Nada acontecerá contra essas badeneiras barraqueiras.")</f>
        <v>É para inglês ver. Nada acontecerá contra essas badeneiras barraqueiras.</v>
      </c>
    </row>
    <row r="284">
      <c r="A284" s="28" t="str">
        <f>IFERROR(__xludf.DUMMYFUNCTION("""COMPUTED_VALUE"""),"Essas deputadas quando abrem a boca no parlamento parece que estão na feira da farinha , pisa na ética com uma autoridade hipócrita que me embrulha o estômago.")</f>
        <v>Essas deputadas quando abrem a boca no parlamento parece que estão na feira da farinha , pisa na ética com uma autoridade hipócrita que me embrulha o estômago.</v>
      </c>
    </row>
    <row r="285">
      <c r="A285" s="28" t="str">
        <f>IFERROR(__xludf.DUMMYFUNCTION("""COMPUTED_VALUE"""),"As descontroladas.Vão se tratar loucas.")</f>
        <v>As descontroladas.Vão se tratar loucas.</v>
      </c>
    </row>
    <row r="286">
      <c r="A286" s="28" t="str">
        <f>IFERROR(__xludf.DUMMYFUNCTION("""COMPUTED_VALUE"""),"Essa são uma pragas")</f>
        <v>Essa são uma pragas</v>
      </c>
    </row>
    <row r="287">
      <c r="A287" s="28" t="str">
        <f>IFERROR(__xludf.DUMMYFUNCTION("""COMPUTED_VALUE"""),"Esquerdalha é uma comédia")</f>
        <v>Esquerdalha é uma comédia</v>
      </c>
    </row>
    <row r="288">
      <c r="A288" s="28" t="str">
        <f>IFERROR(__xludf.DUMMYFUNCTION("""COMPUTED_VALUE"""),"Só mulher feia representa a esquerda 😂")</f>
        <v>Só mulher feia representa a esquerda 😂</v>
      </c>
    </row>
    <row r="289">
      <c r="A289" s="28" t="str">
        <f>IFERROR(__xludf.DUMMYFUNCTION("""COMPUTED_VALUE"""),"Mulheres de curtiço,barraqueiras.Ganham dinheiro em cima dos trouxas pobres do mst.")</f>
        <v>Mulheres de curtiço,barraqueiras.Ganham dinheiro em cima dos trouxas pobres do mst.</v>
      </c>
    </row>
    <row r="290">
      <c r="A290" s="28" t="str">
        <f>IFERROR(__xludf.DUMMYFUNCTION("""COMPUTED_VALUE"""),"CASASSÃO jA PRA ESSAS&lt;br&gt;ESQUERDISTA 👹👺👹👹")</f>
        <v>CASASSÃO jA PRA ESSAS&lt;br&gt;ESQUERDISTA 👹👺👹👹</v>
      </c>
    </row>
    <row r="291">
      <c r="A291" s="28" t="str">
        <f>IFERROR(__xludf.DUMMYFUNCTION("""COMPUTED_VALUE"""),"Elas mulheres envergonham as demais mulheres que trabalham no Brasil")</f>
        <v>Elas mulheres envergonham as demais mulheres que trabalham no Brasil</v>
      </c>
    </row>
    <row r="292">
      <c r="A292" s="28" t="str">
        <f>IFERROR(__xludf.DUMMYFUNCTION("""COMPUTED_VALUE"""),"Esses caras de Bundas,as pessoas precisam escolher melhor em quem vota ta sempre si fazendo de vítima tomar vergonha na cara coitadinhas🤮🤮🤮🤮")</f>
        <v>Esses caras de Bundas,as pessoas precisam escolher melhor em quem vota ta sempre si fazendo de vítima tomar vergonha na cara coitadinhas🤮🤮🤮🤮</v>
      </c>
    </row>
    <row r="293">
      <c r="A293" s="28" t="str">
        <f>IFERROR(__xludf.DUMMYFUNCTION("""COMPUTED_VALUE"""),"É querem obrigar as pessoas a fazer o elas querem colocar mulheres pra defender a mulher mais não tá ideologia só isso que tá defendendo")</f>
        <v>É querem obrigar as pessoas a fazer o elas querem colocar mulheres pra defender a mulher mais não tá ideologia só isso que tá defendendo</v>
      </c>
    </row>
    <row r="294">
      <c r="A294" s="28" t="str">
        <f>IFERROR(__xludf.DUMMYFUNCTION("""COMPUTED_VALUE"""),"Violência é o que essas desqualificadas fazem.")</f>
        <v>Violência é o que essas desqualificadas fazem.</v>
      </c>
    </row>
    <row r="295">
      <c r="A295" s="28" t="str">
        <f>IFERROR(__xludf.DUMMYFUNCTION("""COMPUTED_VALUE"""),"Essa bancada feminina é uma vergonha para as mulheres.")</f>
        <v>Essa bancada feminina é uma vergonha para as mulheres.</v>
      </c>
    </row>
    <row r="296">
      <c r="A296" s="28" t="str">
        <f>IFERROR(__xludf.DUMMYFUNCTION("""COMPUTED_VALUE"""),"Querem igualdade de gênero mas não aceitam serem punidas por quebra de decoro como qualquer um seria? Feministas ou arrivistas?")</f>
        <v>Querem igualdade de gênero mas não aceitam serem punidas por quebra de decoro como qualquer um seria? Feministas ou arrivistas?</v>
      </c>
    </row>
    <row r="297">
      <c r="A297" s="28" t="str">
        <f>IFERROR(__xludf.DUMMYFUNCTION("""COMPUTED_VALUE"""),"Esse tipo de mulher só desmoraliza a ação das mulheres na política. Foi o mesmo com a Dilma, a senhora só envergonhou as mulheres. Mulher competente e com cérebro para que fogem da política e infelizmente só sobram figuras como essas. Deplorável")</f>
        <v>Esse tipo de mulher só desmoraliza a ação das mulheres na política. Foi o mesmo com a Dilma, a senhora só envergonhou as mulheres. Mulher competente e com cérebro para que fogem da política e infelizmente só sobram figuras como essas. Deplorável</v>
      </c>
    </row>
    <row r="298">
      <c r="A298" s="28" t="str">
        <f>IFERROR(__xludf.DUMMYFUNCTION("""COMPUTED_VALUE"""),"As pilantras comunistas mimizentas só dão chilique quando são contrariados seus interesses. Quando uma mulher de direita é atingida, elas ficam bem caladinhas. Fora esquerdalha corruPTa.")</f>
        <v>As pilantras comunistas mimizentas só dão chilique quando são contrariados seus interesses. Quando uma mulher de direita é atingida, elas ficam bem caladinhas. Fora esquerdalha corruPTa.</v>
      </c>
    </row>
    <row r="299">
      <c r="A299" s="28" t="str">
        <f>IFERROR(__xludf.DUMMYFUNCTION("""COMPUTED_VALUE"""),"Por que ter deputados se não podem nem se manifesta? Cadê a defesa das mulheres? Pra apoiar essas mulheres?")</f>
        <v>Por que ter deputados se não podem nem se manifesta? Cadê a defesa das mulheres? Pra apoiar essas mulheres?</v>
      </c>
    </row>
    <row r="300">
      <c r="A300" s="28" t="str">
        <f>IFERROR(__xludf.DUMMYFUNCTION("""COMPUTED_VALUE"""),"Bando de hipócritas. Dá nojo assistir a CPI com essas lacraias. Não dão sossego. São insuportáveis 🤮🤮🤮🤮")</f>
        <v>Bando de hipócritas. Dá nojo assistir a CPI com essas lacraias. Não dão sossego. São insuportáveis 🤮🤮🤮🤮</v>
      </c>
    </row>
    <row r="301">
      <c r="A301" s="28" t="str">
        <f>IFERROR(__xludf.DUMMYFUNCTION("""COMPUTED_VALUE"""),"Quando vejo as mulheres do PT e do PSOL, me leva à acreditar que exista o inferno aqui na terra! Mas pensa numas mulheres feias do capeta!!!")</f>
        <v>Quando vejo as mulheres do PT e do PSOL, me leva à acreditar que exista o inferno aqui na terra! Mas pensa numas mulheres feias do capeta!!!</v>
      </c>
    </row>
    <row r="302">
      <c r="A302" s="28" t="str">
        <f>IFERROR(__xludf.DUMMYFUNCTION("""COMPUTED_VALUE"""),"Bando de hipócritas essas feministas viu,.")</f>
        <v>Bando de hipócritas essas feministas viu,.</v>
      </c>
    </row>
    <row r="303">
      <c r="A303" s="28" t="str">
        <f>IFERROR(__xludf.DUMMYFUNCTION("""COMPUTED_VALUE"""),"6 dePUT@das boazinhas e mutcho injustiçadas !!! Só moça decente de família ,tipo Sâmia CUmunista 🤷..")</f>
        <v>6 dePUT@das boazinhas e mutcho injustiçadas !!! Só moça decente de família ,tipo Sâmia CUmunista 🤷..</v>
      </c>
    </row>
    <row r="304">
      <c r="A304" s="28" t="str">
        <f>IFERROR(__xludf.DUMMYFUNCTION("""COMPUTED_VALUE"""),"Fora vocês não merece essa vaga para representar nós mulheres")</f>
        <v>Fora vocês não merece essa vaga para representar nós mulheres</v>
      </c>
    </row>
    <row r="305">
      <c r="A305" s="28" t="str">
        <f>IFERROR(__xludf.DUMMYFUNCTION("""COMPUTED_VALUE"""),"Feministas lacradoras.")</f>
        <v>Feministas lacradoras.</v>
      </c>
    </row>
    <row r="306">
      <c r="A306" s="28" t="str">
        <f>IFERROR(__xludf.DUMMYFUNCTION("""COMPUTED_VALUE"""),"Deus nos livre dessas mulheres.")</f>
        <v>Deus nos livre dessas mulheres.</v>
      </c>
    </row>
    <row r="307">
      <c r="A307" s="28" t="str">
        <f>IFERROR(__xludf.DUMMYFUNCTION("""COMPUTED_VALUE"""),"Essas deputadas da ESQUERDA, só sabem apelar pra esses lados de gênero. Essa Samia só fala 🤮🤮🤮💩💩💩💩, COMO o PRESIDIÁRIO...")</f>
        <v>Essas deputadas da ESQUERDA, só sabem apelar pra esses lados de gênero. Essa Samia só fala 🤮🤮🤮💩💩💩💩, COMO o PRESIDIÁRIO...</v>
      </c>
    </row>
    <row r="308">
      <c r="A308" s="28" t="str">
        <f>IFERROR(__xludf.DUMMYFUNCTION("""COMPUTED_VALUE"""),"Essas deputadas insuportáveis merecem isso mesmo, pq são cheias de mimimi e gostam de se vitimizar demais. Aguentem chatinhas! Kkkkk")</f>
        <v>Essas deputadas insuportáveis merecem isso mesmo, pq são cheias de mimimi e gostam de se vitimizar demais. Aguentem chatinhas! Kkkkk</v>
      </c>
    </row>
    <row r="309">
      <c r="A309" s="28" t="str">
        <f>IFERROR(__xludf.DUMMYFUNCTION("""COMPUTED_VALUE"""),"As nojentas futebol clube sem sorriso no rosto não tem preço. 😂😂😂")</f>
        <v>As nojentas futebol clube sem sorriso no rosto não tem preço. 😂😂😂</v>
      </c>
    </row>
    <row r="310">
      <c r="A310" s="28" t="str">
        <f>IFERROR(__xludf.DUMMYFUNCTION("""COMPUTED_VALUE"""),"Eita mulherezinhas mais ridículas deveria estar era lavando as fraldas dos filhos. Ridículas")</f>
        <v>Eita mulherezinhas mais ridículas deveria estar era lavando as fraldas dos filhos. Ridículas</v>
      </c>
    </row>
    <row r="311">
      <c r="A311" s="28" t="str">
        <f>IFERROR(__xludf.DUMMYFUNCTION("""COMPUTED_VALUE"""),"Isso aí é a bancada feministas nada de feminina isso aí não representa as mulheres do Brasil cambada de ipocritas esse discurso da esquerda não cola mais grande parte da população ja acordou")</f>
        <v>Isso aí é a bancada feministas nada de feminina isso aí não representa as mulheres do Brasil cambada de ipocritas esse discurso da esquerda não cola mais grande parte da população ja acordou</v>
      </c>
    </row>
    <row r="312">
      <c r="A312" s="28" t="str">
        <f>IFERROR(__xludf.DUMMYFUNCTION("""COMPUTED_VALUE"""),"O mulherada feia estás 6 deputadas crendeuspadre E isso só piora a imagem desta casa dos horrores &lt;br&gt;O Brasil não merece isso")</f>
        <v>O mulherada feia estás 6 deputadas crendeuspadre E isso só piora a imagem desta casa dos horrores &lt;br&gt;O Brasil não merece isso</v>
      </c>
    </row>
    <row r="313">
      <c r="A313" s="28" t="str">
        <f>IFERROR(__xludf.DUMMYFUNCTION("""COMPUTED_VALUE"""),"Coitadinhas! Se fazendo de vítimas.")</f>
        <v>Coitadinhas! Se fazendo de vítimas.</v>
      </c>
    </row>
    <row r="314">
      <c r="A314" s="28" t="str">
        <f>IFERROR(__xludf.DUMMYFUNCTION("""COMPUTED_VALUE"""),"Vtc, contra a esquerda nao pode 🤔 tem que fuder com essas vagabundas mesmo")</f>
        <v>Vtc, contra a esquerda nao pode 🤔 tem que fuder com essas vagabundas mesmo</v>
      </c>
    </row>
    <row r="315">
      <c r="A315" s="28" t="str">
        <f>IFERROR(__xludf.DUMMYFUNCTION("""COMPUTED_VALUE"""),"Deputadas Mal “Amadas”, pra não dizer outra coisa. Porém o governo que elas apoiam é misógino e machista. Aliás quem em sã consciência vai querer se deitar com dragões vermelhos?!")</f>
        <v>Deputadas Mal “Amadas”, pra não dizer outra coisa. Porém o governo que elas apoiam é misógino e machista. Aliás quem em sã consciência vai querer se deitar com dragões vermelhos?!</v>
      </c>
    </row>
    <row r="316">
      <c r="A316" s="28" t="str">
        <f>IFERROR(__xludf.DUMMYFUNCTION("""COMPUTED_VALUE"""),"O partido dessas imundas, cassaram os deputados de todo PL do Ceará....agora estão magoadinhas??")</f>
        <v>O partido dessas imundas, cassaram os deputados de todo PL do Ceará....agora estão magoadinhas??</v>
      </c>
    </row>
    <row r="317">
      <c r="A317" s="28" t="str">
        <f>IFERROR(__xludf.DUMMYFUNCTION("""COMPUTED_VALUE"""),"Aaai...só pq somos mulheres...misóginos...machista....mulherfobia...")</f>
        <v>Aaai...só pq somos mulheres...misóginos...machista....mulherfobia...</v>
      </c>
    </row>
    <row r="318">
      <c r="A318" s="28" t="str">
        <f>IFERROR(__xludf.DUMMYFUNCTION("""COMPUTED_VALUE"""),"Essas porcarias de deputadas esquerdista são mesmo umas merdas 🤬🤬🤬🤬🤮🤮🤮🤮")</f>
        <v>Essas porcarias de deputadas esquerdista são mesmo umas merdas 🤬🤬🤬🤬🤮🤮🤮🤮</v>
      </c>
    </row>
    <row r="319">
      <c r="A319" s="28" t="str">
        <f>IFERROR(__xludf.DUMMYFUNCTION("""COMPUTED_VALUE"""),"Vocês do psol do pt sao mau exemplo de mulheres na política só sabem lacra destruir reputações não tem decoro parlamentar me sinto envergonhada com deputadas igual a vocês")</f>
        <v>Vocês do psol do pt sao mau exemplo de mulheres na política só sabem lacra destruir reputações não tem decoro parlamentar me sinto envergonhada com deputadas igual a vocês</v>
      </c>
    </row>
    <row r="320">
      <c r="A320" s="28" t="str">
        <f>IFERROR(__xludf.DUMMYFUNCTION("""COMPUTED_VALUE"""),"Esse povo e uma vergonha essas mulheres")</f>
        <v>Esse povo e uma vergonha essas mulheres</v>
      </c>
    </row>
    <row r="321">
      <c r="A321" s="28" t="str">
        <f>IFERROR(__xludf.DUMMYFUNCTION("""COMPUTED_VALUE"""),"Nojo dessas lacradoras comunistas!!!🤮💩🤮")</f>
        <v>Nojo dessas lacradoras comunistas!!!🤮💩🤮</v>
      </c>
    </row>
    <row r="322">
      <c r="A322" s="28" t="str">
        <f>IFERROR(__xludf.DUMMYFUNCTION("""COMPUTED_VALUE"""),"SAMIA JÁ COMEU 15 BIG MAC")</f>
        <v>SAMIA JÁ COMEU 15 BIG MAC</v>
      </c>
    </row>
    <row r="323">
      <c r="A323" s="28" t="str">
        <f>IFERROR(__xludf.DUMMYFUNCTION("""COMPUTED_VALUE"""),"Essas mulheres não me representa")</f>
        <v>Essas mulheres não me representa</v>
      </c>
    </row>
    <row r="324">
      <c r="A324" s="28" t="str">
        <f>IFERROR(__xludf.DUMMYFUNCTION("""COMPUTED_VALUE"""),"QUEM ACOMPANHA AS REUNIÕES SABE QUE TODAS ATÉ AGORA, TEVE ESSAS DUAS EM INTERFERINDO E ATRAPALHANDO DEPOIMENTOS DOS COLEGAS. NÃO TEVE UMA SESSÃO QUE A SAMIA E A OUTRA QUE NEM SEI O NOME, INTERFERIU E COM ESCÂNDALO, E QUER USAR A FEMINIDADE COMO ESCUDO?!.."&amp;".KKK. MESMA COISA DE FALAR &amp;quot; OLHA EU SOU MULHER E NÃO PRECISO DE PAGAR PASSAGEM DE AVIÃO&amp;quot;...KKKKKK")</f>
        <v>QUEM ACOMPANHA AS REUNIÕES SABE QUE TODAS ATÉ AGORA, TEVE ESSAS DUAS EM INTERFERINDO E ATRAPALHANDO DEPOIMENTOS DOS COLEGAS. NÃO TEVE UMA SESSÃO QUE A SAMIA E A OUTRA QUE NEM SEI O NOME, INTERFERIU E COM ESCÂNDALO, E QUER USAR A FEMINIDADE COMO ESCUDO?!...KKK. MESMA COISA DE FALAR &amp;quot; OLHA EU SOU MULHER E NÃO PRECISO DE PAGAR PASSAGEM DE AVIÃO&amp;quot;...KKKKKK</v>
      </c>
    </row>
    <row r="325">
      <c r="A325" s="28" t="str">
        <f>IFERROR(__xludf.DUMMYFUNCTION("""COMPUTED_VALUE"""),"ELES MERECEM É SER CASSSDAS , SÃO BANDO DO MAL, FAZ MUVUCA AGORA FAZEM DE VÍTIMAS.")</f>
        <v>ELES MERECEM É SER CASSSDAS , SÃO BANDO DO MAL, FAZ MUVUCA AGORA FAZEM DE VÍTIMAS.</v>
      </c>
    </row>
    <row r="326">
      <c r="A326" s="28" t="str">
        <f>IFERROR(__xludf.DUMMYFUNCTION("""COMPUTED_VALUE"""),"Quando o Lula mandou prender 1.400 pessoas as deputadas aplaudiram. A lei da semeadura.")</f>
        <v>Quando o Lula mandou prender 1.400 pessoas as deputadas aplaudiram. A lei da semeadura.</v>
      </c>
    </row>
    <row r="327">
      <c r="A327" s="28" t="str">
        <f>IFERROR(__xludf.DUMMYFUNCTION("""COMPUTED_VALUE"""),"Contra bilionários, Sâmia Bomfim gastou R$ 400 mil dos cofres públicos em 2022&lt;br&gt;&lt;br&gt;Mais de R$ 100 mil se referem à cota parlamentar, enquanto R$ 330 mil são relacionados à verba de gabinete&lt;br&gt;&lt;br&gt;😊😊😊😊😊😊😊😊😊")</f>
        <v>Contra bilionários, Sâmia Bomfim gastou R$ 400 mil dos cofres públicos em 2022&lt;br&gt;&lt;br&gt;Mais de R$ 100 mil se referem à cota parlamentar, enquanto R$ 330 mil são relacionados à verba de gabinete&lt;br&gt;&lt;br&gt;😊😊😊😊😊😊😊😊😊</v>
      </c>
    </row>
    <row r="328">
      <c r="A328" s="28" t="str">
        <f>IFERROR(__xludf.DUMMYFUNCTION("""COMPUTED_VALUE"""),"Se eu não me engano, Nicolas ferreira lutou pelos direitos das mulheres no esporte.")</f>
        <v>Se eu não me engano, Nicolas ferreira lutou pelos direitos das mulheres no esporte.</v>
      </c>
    </row>
    <row r="329">
      <c r="A329" s="28" t="str">
        <f>IFERROR(__xludf.DUMMYFUNCTION("""COMPUTED_VALUE"""),"Mano o Arthur Lira bate na mulher... Imagina se com as deputadas vai ser diferente.")</f>
        <v>Mano o Arthur Lira bate na mulher... Imagina se com as deputadas vai ser diferente.</v>
      </c>
    </row>
    <row r="330">
      <c r="A330" s="28" t="str">
        <f>IFERROR(__xludf.DUMMYFUNCTION("""COMPUTED_VALUE"""),"Esse lixo de psol deveria ser extinto. Essas figuras são asquerosas🤮.")</f>
        <v>Esse lixo de psol deveria ser extinto. Essas figuras são asquerosas🤮.</v>
      </c>
    </row>
    <row r="331">
      <c r="A331" s="28" t="str">
        <f>IFERROR(__xludf.DUMMYFUNCTION("""COMPUTED_VALUE"""),"Ê povo bobo não para com tanta bobage")</f>
        <v>Ê povo bobo não para com tanta bobage</v>
      </c>
    </row>
    <row r="332">
      <c r="A332" s="28" t="str">
        <f>IFERROR(__xludf.DUMMYFUNCTION("""COMPUTED_VALUE"""),"Esta deputada é uma desclassificada!🤮")</f>
        <v>Esta deputada é uma desclassificada!🤮</v>
      </c>
    </row>
    <row r="333">
      <c r="A333" s="28" t="str">
        <f>IFERROR(__xludf.DUMMYFUNCTION("""COMPUTED_VALUE"""),"Bota essa Sâmia pra fora da política, essa mulher não serve pra representar os eleitores, é uma pessoa barraqueira e errada. Fora estrupicio, para de comer o dinheiro de nós eleitores de graça. Estou com o Lira nesse caso 👍")</f>
        <v>Bota essa Sâmia pra fora da política, essa mulher não serve pra representar os eleitores, é uma pessoa barraqueira e errada. Fora estrupicio, para de comer o dinheiro de nós eleitores de graça. Estou com o Lira nesse caso 👍</v>
      </c>
    </row>
    <row r="334">
      <c r="A334" s="28" t="str">
        <f>IFERROR(__xludf.DUMMYFUNCTION("""COMPUTED_VALUE"""),"mulherzinha rasteira fileira se acha a última bolacha do pacote")</f>
        <v>mulherzinha rasteira fileira se acha a última bolacha do pacote</v>
      </c>
    </row>
    <row r="335">
      <c r="A335" s="28" t="str">
        <f>IFERROR(__xludf.DUMMYFUNCTION("""COMPUTED_VALUE"""),"E quem não odeia essa mulher? Este partido, pessoa que não é a favor da família tradicional, só a dela")</f>
        <v>E quem não odeia essa mulher? Este partido, pessoa que não é a favor da família tradicional, só a dela</v>
      </c>
    </row>
    <row r="336">
      <c r="A336" s="28" t="str">
        <f>IFERROR(__xludf.DUMMYFUNCTION("""COMPUTED_VALUE"""),"Qual político presta no Brasil atualmente? Sem generalizar quse tudo lixo.")</f>
        <v>Qual político presta no Brasil atualmente? Sem generalizar quse tudo lixo.</v>
      </c>
    </row>
    <row r="337">
      <c r="A337" s="28" t="str">
        <f>IFERROR(__xludf.DUMMYFUNCTION("""COMPUTED_VALUE"""),"Quem gosta dessa idiota comunistas .")</f>
        <v>Quem gosta dessa idiota comunistas .</v>
      </c>
    </row>
    <row r="338">
      <c r="A338" s="28" t="str">
        <f>IFERROR(__xludf.DUMMYFUNCTION("""COMPUTED_VALUE"""),"Se focem três homens caro jornalista e mulheres de direita seria tudo normal, para com essa besteira de jogar um contra os outro, essa deputada e chata pra caramba")</f>
        <v>Se focem três homens caro jornalista e mulheres de direita seria tudo normal, para com essa besteira de jogar um contra os outro, essa deputada e chata pra caramba</v>
      </c>
    </row>
    <row r="339">
      <c r="A339" s="28" t="str">
        <f>IFERROR(__xludf.DUMMYFUNCTION("""COMPUTED_VALUE"""),"Porque ELES SE CHAMA SAMIA DO MAIFIM.")</f>
        <v>Porque ELES SE CHAMA SAMIA DO MAIFIM.</v>
      </c>
    </row>
    <row r="340">
      <c r="A340" s="28" t="str">
        <f>IFERROR(__xludf.DUMMYFUNCTION("""COMPUTED_VALUE"""),"Se as deputadas não passarem por isso elas tem que fazer uma política diferente sem gritaria e narrativas o povo não é mais bobo")</f>
        <v>Se as deputadas não passarem por isso elas tem que fazer uma política diferente sem gritaria e narrativas o povo não é mais bobo</v>
      </c>
    </row>
    <row r="341">
      <c r="A341" s="28" t="str">
        <f>IFERROR(__xludf.DUMMYFUNCTION("""COMPUTED_VALUE"""),"Fazer punição.pra ele vocês fizeram na frente deles é eles.nao. gostam&lt;br&gt; De mulher")</f>
        <v>Fazer punição.pra ele vocês fizeram na frente deles é eles.nao. gostam&lt;br&gt; De mulher</v>
      </c>
    </row>
    <row r="342">
      <c r="A342" s="28" t="str">
        <f>IFERROR(__xludf.DUMMYFUNCTION("""COMPUTED_VALUE"""),"Para quem é COMUNISTA, TERRORISTA, ela é realmente boa, mas no Brasil, vivemos, ou venderia viver UMA DEMOCRACIA, O que ela faz pela democracia?????? ACORDA, ESTUDA, LÊ NOTICIAS VERDADEIRAS, esquece a GLOBOLIXO que só mente")</f>
        <v>Para quem é COMUNISTA, TERRORISTA, ela é realmente boa, mas no Brasil, vivemos, ou venderia viver UMA DEMOCRACIA, O que ela faz pela democracia?????? ACORDA, ESTUDA, LÊ NOTICIAS VERDADEIRAS, esquece a GLOBOLIXO que só mente</v>
      </c>
    </row>
    <row r="343">
      <c r="A343" s="28" t="str">
        <f>IFERROR(__xludf.DUMMYFUNCTION("""COMPUTED_VALUE"""),"Samia comprou uma fazenda em Paranapanema em dois ano porque não faz boa ação social &lt;br&gt;De prós sem terras que ela tanto defende ???")</f>
        <v>Samia comprou uma fazenda em Paranapanema em dois ano porque não faz boa ação social &lt;br&gt;De prós sem terras que ela tanto defende ???</v>
      </c>
    </row>
    <row r="344">
      <c r="A344" s="28" t="str">
        <f>IFERROR(__xludf.DUMMYFUNCTION("""COMPUTED_VALUE"""),"Essa sujeita crítica um parlamentar por usar uma peruca, alegando que isso se trata de transfobia, mas ao mesmo tempo acha normal chamar alguém de genocida ... Mulher maluca, depois finge que não sabe o porquê de ser pessoa nom grata ... E tudo pra ela é "&amp;"por causa de gênero(sendo que o gênero dela e de todos os que estavam no local, é o gênero humano)....?")</f>
        <v>Essa sujeita crítica um parlamentar por usar uma peruca, alegando que isso se trata de transfobia, mas ao mesmo tempo acha normal chamar alguém de genocida ... Mulher maluca, depois finge que não sabe o porquê de ser pessoa nom grata ... E tudo pra ela é por causa de gênero(sendo que o gênero dela e de todos os que estavam no local, é o gênero humano)....?</v>
      </c>
    </row>
    <row r="345">
      <c r="A345" s="28" t="str">
        <f>IFERROR(__xludf.DUMMYFUNCTION("""COMPUTED_VALUE"""),"Samia vai catar coquinhokkkk")</f>
        <v>Samia vai catar coquinhokkkk</v>
      </c>
    </row>
    <row r="346">
      <c r="A346" s="28" t="str">
        <f>IFERROR(__xludf.DUMMYFUNCTION("""COMPUTED_VALUE"""),"Coitadinha agora é inocente a mst, chicngar ,chamar os outros de ladrão e fácil ne samea ,qd vhega em voces ,vices sao vitimas mal educadas ,sem educacao")</f>
        <v>Coitadinha agora é inocente a mst, chicngar ,chamar os outros de ladrão e fácil ne samea ,qd vhega em voces ,vices sao vitimas mal educadas ,sem educacao</v>
      </c>
    </row>
    <row r="347">
      <c r="A347" s="28" t="str">
        <f>IFERROR(__xludf.DUMMYFUNCTION("""COMPUTED_VALUE"""),"Samia ests precisando fazer um regime.")</f>
        <v>Samia ests precisando fazer um regime.</v>
      </c>
    </row>
    <row r="348">
      <c r="A348" s="28" t="str">
        <f>IFERROR(__xludf.DUMMYFUNCTION("""COMPUTED_VALUE"""),"Samia cara de pizza de mussarela")</f>
        <v>Samia cara de pizza de mussarela</v>
      </c>
    </row>
    <row r="349">
      <c r="A349" s="28" t="str">
        <f>IFERROR(__xludf.DUMMYFUNCTION("""COMPUTED_VALUE"""),"Ata, uma mediocre metida a feminista, sqn, é simplesmente uma melitante petista. &lt;a href=""http://www.youtube.com/results?search_query=%23samiamediocre""&gt;#SamiaMediocre&lt;/a&gt;")</f>
        <v>Ata, uma mediocre metida a feminista, sqn, é simplesmente uma melitante petista. &lt;a href="http://www.youtube.com/results?search_query=%23samiamediocre"&gt;#SamiaMediocre&lt;/a&gt;</v>
      </c>
    </row>
    <row r="350">
      <c r="A350" s="28" t="str">
        <f>IFERROR(__xludf.DUMMYFUNCTION("""COMPUTED_VALUE"""),"ESTA SAMIA É MUITO FULEIRA SIMPLES")</f>
        <v>ESTA SAMIA É MUITO FULEIRA SIMPLES</v>
      </c>
    </row>
    <row r="351">
      <c r="A351" s="28" t="str">
        <f>IFERROR(__xludf.DUMMYFUNCTION("""COMPUTED_VALUE"""),"Tá certo Artur Lira, coloca essas deputadas, para vazarem da Câmara Federal...")</f>
        <v>Tá certo Artur Lira, coloca essas deputadas, para vazarem da Câmara Federal...</v>
      </c>
    </row>
    <row r="352">
      <c r="A352" s="28" t="str">
        <f>IFERROR(__xludf.DUMMYFUNCTION("""COMPUTED_VALUE"""),"Mulher insuportável Esta tal de Samis Bonfim")</f>
        <v>Mulher insuportável Esta tal de Samis Bonfim</v>
      </c>
    </row>
    <row r="353">
      <c r="A353" s="28" t="str">
        <f>IFERROR(__xludf.DUMMYFUNCTION("""COMPUTED_VALUE"""),"Não é só o lyra q odeia essa agitadora essa deputada é um pé no saco tem mta gente q não suporta essa má caráter, comunista")</f>
        <v>Não é só o lyra q odeia essa agitadora essa deputada é um pé no saco tem mta gente q não suporta essa má caráter, comunista</v>
      </c>
    </row>
    <row r="354">
      <c r="A354" s="28" t="str">
        <f>IFERROR(__xludf.DUMMYFUNCTION("""COMPUTED_VALUE"""),"NÃO A ESTA DEPUTADA QUE FEZ PARTE DOS BLACK DE SÃO PAULO!!!!!!")</f>
        <v>NÃO A ESTA DEPUTADA QUE FEZ PARTE DOS BLACK DE SÃO PAULO!!!!!!</v>
      </c>
    </row>
    <row r="355">
      <c r="A355" s="28" t="str">
        <f>IFERROR(__xludf.DUMMYFUNCTION("""COMPUTED_VALUE"""),"Esquerdalhas!!!")</f>
        <v>Esquerdalhas!!!</v>
      </c>
    </row>
    <row r="356">
      <c r="A356" s="28" t="str">
        <f>IFERROR(__xludf.DUMMYFUNCTION("""COMPUTED_VALUE"""),"Quem é vc deputada para chegar aos pés do Nikolas Ferreira...")</f>
        <v>Quem é vc deputada para chegar aos pés do Nikolas Ferreira...</v>
      </c>
    </row>
    <row r="357">
      <c r="A357" s="28" t="str">
        <f>IFERROR(__xludf.DUMMYFUNCTION("""COMPUTED_VALUE"""),"As BARRAQUEIRAS do PSOL e os Esquerdopatas. Sempre se faz de vítimas principalmente essa churrasqueira mal educada sem moral, sem conduta")</f>
        <v>As BARRAQUEIRAS do PSOL e os Esquerdopatas. Sempre se faz de vítimas principalmente essa churrasqueira mal educada sem moral, sem conduta</v>
      </c>
    </row>
    <row r="358">
      <c r="A358" s="28" t="str">
        <f>IFERROR(__xludf.DUMMYFUNCTION("""COMPUTED_VALUE"""),"Odeia porque ela é uma idiota.")</f>
        <v>Odeia porque ela é uma idiota.</v>
      </c>
    </row>
    <row r="359">
      <c r="A359" s="28" t="str">
        <f>IFERROR(__xludf.DUMMYFUNCTION("""COMPUTED_VALUE"""),"Essa mulher gosta muito mentir.")</f>
        <v>Essa mulher gosta muito mentir.</v>
      </c>
    </row>
    <row r="360">
      <c r="A360" s="28" t="str">
        <f>IFERROR(__xludf.DUMMYFUNCTION("""COMPUTED_VALUE"""),"Como alguém vota nessa samia , q so semea descordia")</f>
        <v>Como alguém vota nessa samia , q so semea descordia</v>
      </c>
    </row>
    <row r="361">
      <c r="A361" s="28" t="str">
        <f>IFERROR(__xludf.DUMMYFUNCTION("""COMPUTED_VALUE"""),"Essa pote fica só faz de vítima da ter vontade de vomitar tanta maldade dessa daí que só que aparecer")</f>
        <v>Essa pote fica só faz de vítima da ter vontade de vomitar tanta maldade dessa daí que só que aparecer</v>
      </c>
    </row>
    <row r="362">
      <c r="A362" s="28" t="str">
        <f>IFERROR(__xludf.DUMMYFUNCTION("""COMPUTED_VALUE"""),"tem que ser caçada mesmo...parar de tumultuar as sessões que é o praxe delas ficar berrando...mal educadas ...isso independe de ser mulher ou homem eja a Laura carneiro como age, ate mesmo jandira fegali, ainda por cima é a favor do aborto e liberação de "&amp;"drogas....entre outras coisas que não beneficiam a população...")</f>
        <v>tem que ser caçada mesmo...parar de tumultuar as sessões que é o praxe delas ficar berrando...mal educadas ...isso independe de ser mulher ou homem eja a Laura carneiro como age, ate mesmo jandira fegali, ainda por cima é a favor do aborto e liberação de drogas....entre outras coisas que não beneficiam a população...</v>
      </c>
    </row>
    <row r="363">
      <c r="A363" s="28" t="str">
        <f>IFERROR(__xludf.DUMMYFUNCTION("""COMPUTED_VALUE"""),"Sempre tem uma primeira vez.Gostaria de ver uma posocao menos escandalosa das mulhetes&lt;br&gt;.Agora vc se posiciona menos.escandalosa.Talvez.sirva dr locao para vc e muitos qie gost d😮r tumultuar.Roupa sija se lava casa.Aprimore suas atitudrs para que possa"&amp;"mos cpnsiderar nossos votos em mulheres.")</f>
        <v>Sempre tem uma primeira vez.Gostaria de ver uma posocao menos escandalosa das mulhetes&lt;br&gt;.Agora vc se posiciona menos.escandalosa.Talvez.sirva dr locao para vc e muitos qie gost d😮r tumultuar.Roupa sija se lava casa.Aprimore suas atitudrs para que possamos cpnsiderar nossos votos em mulheres.</v>
      </c>
    </row>
    <row r="364">
      <c r="A364" s="28" t="str">
        <f>IFERROR(__xludf.DUMMYFUNCTION("""COMPUTED_VALUE"""),"Concordo que essa deputada seja cassada.")</f>
        <v>Concordo que essa deputada seja cassada.</v>
      </c>
    </row>
    <row r="365">
      <c r="A365" s="28" t="str">
        <f>IFERROR(__xludf.DUMMYFUNCTION("""COMPUTED_VALUE"""),"Deputada do PSOL tabajara")</f>
        <v>Deputada do PSOL tabajara</v>
      </c>
    </row>
    <row r="366">
      <c r="A366" s="28" t="str">
        <f>IFERROR(__xludf.DUMMYFUNCTION("""COMPUTED_VALUE"""),"Odeia ela por ser chata ela só presta pra brigar mulher assim é um regaço ao nosso Brasil 🇧🇷🇧🇷🇧🇷🇧🇷🇧🇷 Nicolas não fez nada de errado é um bom Deputado")</f>
        <v>Odeia ela por ser chata ela só presta pra brigar mulher assim é um regaço ao nosso Brasil 🇧🇷🇧🇷🇧🇷🇧🇷🇧🇷 Nicolas não fez nada de errado é um bom Deputado</v>
      </c>
    </row>
    <row r="367">
      <c r="A367" s="28" t="str">
        <f>IFERROR(__xludf.DUMMYFUNCTION("""COMPUTED_VALUE"""),"Mas uma covarde mentirosa")</f>
        <v>Mas uma covarde mentirosa</v>
      </c>
    </row>
    <row r="368">
      <c r="A368" s="28" t="str">
        <f>IFERROR(__xludf.DUMMYFUNCTION("""COMPUTED_VALUE"""),"Realmente esses petistas são todos iguais, deturpam tudo de acordo com o que eles querem que seja, do jeito deles. Essa aí é um lixo, como todos eles. Vergonha que é bom, não existe. Cara de pau.")</f>
        <v>Realmente esses petistas são todos iguais, deturpam tudo de acordo com o que eles querem que seja, do jeito deles. Essa aí é um lixo, como todos eles. Vergonha que é bom, não existe. Cara de pau.</v>
      </c>
    </row>
    <row r="369">
      <c r="A369" s="28" t="str">
        <f>IFERROR(__xludf.DUMMYFUNCTION("""COMPUTED_VALUE"""),"Vocês do PT agridem as pessoas xingam ofendem e depois querem se fazer de vítimas ...são pessoas agressivas que não sabem dialogar. Tudo tem que ser do seu jeito e não é assim...não se façam de Santa p q nao são..quem assiste as sessões pela TV acham ridí"&amp;"culo o comportamento de vocês Ptistas que destilam ódio por todos os poros..vergonha desse partido das trevas")</f>
        <v>Vocês do PT agridem as pessoas xingam ofendem e depois querem se fazer de vítimas ...são pessoas agressivas que não sabem dialogar. Tudo tem que ser do seu jeito e não é assim...não se façam de Santa p q nao são..quem assiste as sessões pela TV acham ridículo o comportamento de vocês Ptistas que destilam ódio por todos os poros..vergonha desse partido das trevas</v>
      </c>
    </row>
    <row r="370">
      <c r="A370" s="28" t="str">
        <f>IFERROR(__xludf.DUMMYFUNCTION("""COMPUTED_VALUE"""),"Porque é insuportável essa esquerdalha")</f>
        <v>Porque é insuportável essa esquerdalha</v>
      </c>
    </row>
    <row r="371">
      <c r="A371" s="28" t="str">
        <f>IFERROR(__xludf.DUMMYFUNCTION("""COMPUTED_VALUE"""),"Tomara que cassem essas seis deputadas,pois elas não tem a minima condiçao de estar no parlamento,e nem respeitam ninguem,vivem de lacração e se acham donas da verdade!")</f>
        <v>Tomara que cassem essas seis deputadas,pois elas não tem a minima condiçao de estar no parlamento,e nem respeitam ninguem,vivem de lacração e se acham donas da verdade!</v>
      </c>
    </row>
    <row r="372">
      <c r="A372" s="28" t="str">
        <f>IFERROR(__xludf.DUMMYFUNCTION("""COMPUTED_VALUE"""),"Tadinha da papa hambúrguer esquecerdista defensora de bandido.Sonsa arrogante demais e muito mal educada também")</f>
        <v>Tadinha da papa hambúrguer esquecerdista defensora de bandido.Sonsa arrogante demais e muito mal educada também</v>
      </c>
    </row>
    <row r="373">
      <c r="A373" s="28" t="str">
        <f>IFERROR(__xludf.DUMMYFUNCTION("""COMPUTED_VALUE"""),"VC É MAL EDUCADA IGUAL AO SEU NAMORIDO")</f>
        <v>VC É MAL EDUCADA IGUAL AO SEU NAMORIDO</v>
      </c>
    </row>
    <row r="374">
      <c r="A374" s="28" t="str">
        <f>IFERROR(__xludf.DUMMYFUNCTION("""COMPUTED_VALUE"""),"ESSA MOÇA É UM ATRASO PARA O BRASIL!")</f>
        <v>ESSA MOÇA É UM ATRASO PARA O BRASIL!</v>
      </c>
    </row>
    <row r="375">
      <c r="A375" s="28" t="str">
        <f>IFERROR(__xludf.DUMMYFUNCTION("""COMPUTED_VALUE"""),"Mo muljet limpa. Mulher com che3it9.fe priwuoto tem que ir para o lixo")</f>
        <v>Mo muljet limpa. Mulher com che3it9.fe priwuoto tem que ir para o lixo</v>
      </c>
    </row>
    <row r="376">
      <c r="A376" s="28" t="str">
        <f>IFERROR(__xludf.DUMMYFUNCTION("""COMPUTED_VALUE"""),"Mentirosa")</f>
        <v>Mentirosa</v>
      </c>
    </row>
    <row r="377">
      <c r="A377" s="28" t="str">
        <f>IFERROR(__xludf.DUMMYFUNCTION("""COMPUTED_VALUE"""),"FORA QUADRILHA PT LULA NA CADEIA&lt;br&gt;VC VAI SER CASADA PODE TER CERTEZA COMESA ARRUMAR A MALA LIXO NÃOP SERVE PARA NADA")</f>
        <v>FORA QUADRILHA PT LULA NA CADEIA&lt;br&gt;VC VAI SER CASADA PODE TER CERTEZA COMESA ARRUMAR A MALA LIXO NÃOP SERVE PARA NADA</v>
      </c>
    </row>
    <row r="378">
      <c r="A378" s="28" t="str">
        <f>IFERROR(__xludf.DUMMYFUNCTION("""COMPUTED_VALUE"""),"Samia vc parece um cabelo encravado.")</f>
        <v>Samia vc parece um cabelo encravado.</v>
      </c>
    </row>
    <row r="379">
      <c r="A379" s="28" t="str">
        <f>IFERROR(__xludf.DUMMYFUNCTION("""COMPUTED_VALUE"""),"Vai ser cassada em todos os sentidos porque é corrupta ,ladra, bandida, mentirosa,safada, criminosa e usa seu povo com vagabundagem vagabundagem v")</f>
        <v>Vai ser cassada em todos os sentidos porque é corrupta ,ladra, bandida, mentirosa,safada, criminosa e usa seu povo com vagabundagem vagabundagem v</v>
      </c>
    </row>
    <row r="380">
      <c r="A380" s="28" t="str">
        <f>IFERROR(__xludf.DUMMYFUNCTION("""COMPUTED_VALUE"""),"Inútil vc querida... &lt;a href=""http://www.youtube.com/results?search_query=%23fora""&gt;#fora&lt;/a&gt; samia")</f>
        <v>Inútil vc querida... &lt;a href="http://www.youtube.com/results?search_query=%23fora"&gt;#fora&lt;/a&gt; samia</v>
      </c>
    </row>
    <row r="381">
      <c r="A381" s="28" t="str">
        <f>IFERROR(__xludf.DUMMYFUNCTION("""COMPUTED_VALUE"""),"cê é um lixo, so quem te conhece sabe disso, você envergonha a classe feminina")</f>
        <v>cê é um lixo, so quem te conhece sabe disso, você envergonha a classe feminina</v>
      </c>
    </row>
    <row r="382">
      <c r="A382" s="28" t="str">
        <f>IFERROR(__xludf.DUMMYFUNCTION("""COMPUTED_VALUE"""),"Engraçado que essa mulher como deputada não faz nada além de vota contra projetos que seria bom para o Brasil só faz projeto bosta e só entra no site e ver quantos projetos de lei foi aprovado em nome dela vc e uma lesma e a mesma coisa vc só tá aí por qu"&amp;"e perto de eleição vc emcorpora a Boa moça dos direitos humanos defensora dos movimentos lgbt do MST aí tem trouxa que vota em vc só por isso pois fazer algo pra mudar vida de todos brasileiro vc não faz porra nenhuma")</f>
        <v>Engraçado que essa mulher como deputada não faz nada além de vota contra projetos que seria bom para o Brasil só faz projeto bosta e só entra no site e ver quantos projetos de lei foi aprovado em nome dela vc e uma lesma e a mesma coisa vc só tá aí por que perto de eleição vc emcorpora a Boa moça dos direitos humanos defensora dos movimentos lgbt do MST aí tem trouxa que vota em vc só por isso pois fazer algo pra mudar vida de todos brasileiro vc não faz porra nenhuma</v>
      </c>
    </row>
    <row r="383">
      <c r="A383" s="28" t="str">
        <f>IFERROR(__xludf.DUMMYFUNCTION("""COMPUTED_VALUE"""),"Você pior deputada que já ouve")</f>
        <v>Você pior deputada que já ouve</v>
      </c>
    </row>
    <row r="384">
      <c r="A384" s="28" t="str">
        <f>IFERROR(__xludf.DUMMYFUNCTION("""COMPUTED_VALUE"""),"já passou da hora dessa deputada sair de sena choraaaaaa")</f>
        <v>já passou da hora dessa deputada sair de sena choraaaaaa</v>
      </c>
    </row>
    <row r="385">
      <c r="A385" s="28" t="str">
        <f>IFERROR(__xludf.DUMMYFUNCTION("""COMPUTED_VALUE"""),"Parece o Meme do Pato Doanld. &lt;br&gt;Nikolas de peruca&lt;br&gt;Lira dormindo&lt;br&gt;Parlamentares apoiam movimento golpista&lt;br&gt;Lira dormindo&lt;br&gt;Vamos cassar a Samia e mais 5 deputadas&lt;br&gt;Lira acordou!!!&lt;br&gt;Curioso né?")</f>
        <v>Parece o Meme do Pato Doanld. &lt;br&gt;Nikolas de peruca&lt;br&gt;Lira dormindo&lt;br&gt;Parlamentares apoiam movimento golpista&lt;br&gt;Lira dormindo&lt;br&gt;Vamos cassar a Samia e mais 5 deputadas&lt;br&gt;Lira acordou!!!&lt;br&gt;Curioso né?</v>
      </c>
    </row>
    <row r="386">
      <c r="A386" s="28" t="str">
        <f>IFERROR(__xludf.DUMMYFUNCTION("""COMPUTED_VALUE"""),"Esquerdopatas 🤦🏼🤢🤮🤮🤮🤮🤮🤮")</f>
        <v>Esquerdopatas 🤦🏼🤢🤮🤮🤮🤮🤮🤮</v>
      </c>
    </row>
    <row r="387">
      <c r="A387" s="28" t="str">
        <f>IFERROR(__xludf.DUMMYFUNCTION("""COMPUTED_VALUE"""),"Vcs são uma corja de esquerdalhas safadas.")</f>
        <v>Vcs são uma corja de esquerdalhas safadas.</v>
      </c>
    </row>
    <row r="388">
      <c r="A388" s="28" t="str">
        <f>IFERROR(__xludf.DUMMYFUNCTION("""COMPUTED_VALUE"""),"todas as dePUTAdas que essa coisa citou, meressem é peia...")</f>
        <v>todas as dePUTAdas que essa coisa citou, meressem é peia...</v>
      </c>
    </row>
    <row r="389">
      <c r="A389" s="28" t="str">
        <f>IFERROR(__xludf.DUMMYFUNCTION("""COMPUTED_VALUE"""),"Samia você vai cair e sua luta não presta. &lt;a href=""http://www.youtube.com/results?search_query=%23luladrao""&gt;#luladrao&lt;/a&gt;, &lt;a href=""http://www.youtube.com/results?search_query=%23luladescondenado""&gt;#luladescondenado&lt;/a&gt;, &lt;a href=""http://www.youtube.c"&amp;"om/results?search_query=%23lulacorrupto""&gt;#lulacorrupto&lt;/a&gt; e não se escreve corrupto sem PT.")</f>
        <v>Samia você vai cair e sua luta não presta. &lt;a href="http://www.youtube.com/results?search_query=%23luladrao"&gt;#luladrao&lt;/a&gt;, &lt;a href="http://www.youtube.com/results?search_query=%23luladescondenado"&gt;#luladescondenado&lt;/a&gt;, &lt;a href="http://www.youtube.com/results?search_query=%23lulacorrupto"&gt;#lulacorrupto&lt;/a&gt; e não se escreve corrupto sem PT.</v>
      </c>
    </row>
    <row r="390">
      <c r="A390" s="28" t="str">
        <f>IFERROR(__xludf.DUMMYFUNCTION("""COMPUTED_VALUE"""),"Lol esta para mentir e muito boa mesmo so sabe fazer isso. O motivo e as acusações que vcs Foseram sem As provas acusar e facil agota provar e outra coisa. Como e que ainda a quem vote Neste Lixo . Bem deve de ser normal para um pais que ja teve a Dilma c"&amp;"omo Presidente😂😂😂")</f>
        <v>Lol esta para mentir e muito boa mesmo so sabe fazer isso. O motivo e as acusações que vcs Foseram sem As provas acusar e facil agota provar e outra coisa. Como e que ainda a quem vote Neste Lixo . Bem deve de ser normal para um pais que ja teve a Dilma como Presidente😂😂😂</v>
      </c>
    </row>
    <row r="391">
      <c r="A391" s="28" t="str">
        <f>IFERROR(__xludf.DUMMYFUNCTION("""COMPUTED_VALUE"""),"É pouco pra ti sua falsa mentirosa!")</f>
        <v>É pouco pra ti sua falsa mentirosa!</v>
      </c>
    </row>
    <row r="392">
      <c r="A392" s="28" t="str">
        <f>IFERROR(__xludf.DUMMYFUNCTION("""COMPUTED_VALUE"""),"Siga firme dePUTAda Sâmia Burguer King, querem cassar o mandato da senhora só pq é uma parlamentar inútil e cara aos contribuintes, continue pesando muito nos cofres públicos e na balança!")</f>
        <v>Siga firme dePUTAda Sâmia Burguer King, querem cassar o mandato da senhora só pq é uma parlamentar inútil e cara aos contribuintes, continue pesando muito nos cofres públicos e na balança!</v>
      </c>
    </row>
    <row r="393">
      <c r="A393" s="28" t="str">
        <f>IFERROR(__xludf.DUMMYFUNCTION("""COMPUTED_VALUE"""),"Só vocês podem pedir cassação da direita? Aguenta ai filhota")</f>
        <v>Só vocês podem pedir cassação da direita? Aguenta ai filhota</v>
      </c>
    </row>
    <row r="394">
      <c r="A394" s="28" t="str">
        <f>IFERROR(__xludf.DUMMYFUNCTION("""COMPUTED_VALUE"""),"Demorou, vocês só fazem arruaça, são inúteis na totalidade.")</f>
        <v>Demorou, vocês só fazem arruaça, são inúteis na totalidade.</v>
      </c>
    </row>
    <row r="395">
      <c r="A395" s="28" t="str">
        <f>IFERROR(__xludf.DUMMYFUNCTION("""COMPUTED_VALUE"""),"samia x burger")</f>
        <v>samia x burger</v>
      </c>
    </row>
    <row r="396">
      <c r="A396" s="28" t="str">
        <f>IFERROR(__xludf.DUMMYFUNCTION("""COMPUTED_VALUE"""),"Está mulher vive no capitalismo com iPhone 14 e é uma Comunistinha caviar.")</f>
        <v>Está mulher vive no capitalismo com iPhone 14 e é uma Comunistinha caviar.</v>
      </c>
    </row>
    <row r="397">
      <c r="A397" s="28" t="str">
        <f>IFERROR(__xludf.DUMMYFUNCTION("""COMPUTED_VALUE"""),"Ué ! Votar não é democracia? Em Samia? Não é isso que vcs pregam? Democracia! Respeite a votação!&lt;br&gt;&lt;br&gt;Enfim o amor não venceu?&lt;br&gt;❤❤❤❤❤❤❤❤❤")</f>
        <v>Ué ! Votar não é democracia? Em Samia? Não é isso que vcs pregam? Democracia! Respeite a votação!&lt;br&gt;&lt;br&gt;Enfim o amor não venceu?&lt;br&gt;❤❤❤❤❤❤❤❤❤</v>
      </c>
    </row>
    <row r="398">
      <c r="A398" s="28" t="str">
        <f>IFERROR(__xludf.DUMMYFUNCTION("""COMPUTED_VALUE"""),"Mulherzinha xarope. Vá lá jantar com o Maduro.")</f>
        <v>Mulherzinha xarope. Vá lá jantar com o Maduro.</v>
      </c>
    </row>
    <row r="399">
      <c r="A399" s="28" t="str">
        <f>IFERROR(__xludf.DUMMYFUNCTION("""COMPUTED_VALUE"""),"Olha ela de novo falando baboseira 😂😂😂😂😂😂, será que ela não sabe que od índios são usados pelo esquerda, é por isso que o Lula tá desesperado, o samia o Lula não ganhou não kirida, pra apelar pra Alexandre de Moraes?? Vocês estão todos perdidos e nã"&amp;"o sabe mais o que dizer.")</f>
        <v>Olha ela de novo falando baboseira 😂😂😂😂😂😂, será que ela não sabe que od índios são usados pelo esquerda, é por isso que o Lula tá desesperado, o samia o Lula não ganhou não kirida, pra apelar pra Alexandre de Moraes?? Vocês estão todos perdidos e não sabe mais o que dizer.</v>
      </c>
    </row>
    <row r="400">
      <c r="A400" s="28" t="str">
        <f>IFERROR(__xludf.DUMMYFUNCTION("""COMPUTED_VALUE"""),"o que envergonha o brasil é vc samia e toda sua tropa de corruptos. se vc não for, pelo menos os apoia")</f>
        <v>o que envergonha o brasil é vc samia e toda sua tropa de corruptos. se vc não for, pelo menos os apoia</v>
      </c>
    </row>
    <row r="401">
      <c r="A401" s="28" t="str">
        <f>IFERROR(__xludf.DUMMYFUNCTION("""COMPUTED_VALUE"""),"Toma sua nojenta kkkķkk perdeu cambada kkkkkkk")</f>
        <v>Toma sua nojenta kkkķkk perdeu cambada kkkkkkk</v>
      </c>
    </row>
    <row r="402">
      <c r="A402" s="28" t="str">
        <f>IFERROR(__xludf.DUMMYFUNCTION("""COMPUTED_VALUE"""),"deveria ser presa e perder o mandato 👍 sem expressão nenhuma e desqualificada 🤡 só baixaria e imoralidade 🤥🤡👎")</f>
        <v>deveria ser presa e perder o mandato 👍 sem expressão nenhuma e desqualificada 🤡 só baixaria e imoralidade 🤥🤡👎</v>
      </c>
    </row>
    <row r="403">
      <c r="A403" s="28" t="str">
        <f>IFERROR(__xludf.DUMMYFUNCTION("""COMPUTED_VALUE"""),"Samia falando de bolsonarista é basicamente a merda falando da bosta")</f>
        <v>Samia falando de bolsonarista é basicamente a merda falando da bosta</v>
      </c>
    </row>
    <row r="404">
      <c r="A404" s="28" t="str">
        <f>IFERROR(__xludf.DUMMYFUNCTION("""COMPUTED_VALUE"""),"A cassação ainda é pouco para essas histéricas barraqueiras!👏👏👏👏")</f>
        <v>A cassação ainda é pouco para essas histéricas barraqueiras!👏👏👏👏</v>
      </c>
    </row>
    <row r="405">
      <c r="A405" s="28" t="str">
        <f>IFERROR(__xludf.DUMMYFUNCTION("""COMPUTED_VALUE"""),"Mulher só faz barraco mesmo")</f>
        <v>Mulher só faz barraco mesmo</v>
      </c>
    </row>
    <row r="406">
      <c r="A406" s="28" t="str">
        <f>IFERROR(__xludf.DUMMYFUNCTION("""COMPUTED_VALUE"""),"Vc não me representa!!! A senhora é uma vergonha para nós mulheres.!")</f>
        <v>Vc não me representa!!! A senhora é uma vergonha para nós mulheres.!</v>
      </c>
    </row>
    <row r="407">
      <c r="A407" s="28" t="str">
        <f>IFERROR(__xludf.DUMMYFUNCTION("""COMPUTED_VALUE"""),"Essa é mulher é um atraso.")</f>
        <v>Essa é mulher é um atraso.</v>
      </c>
    </row>
    <row r="408">
      <c r="A408" s="28" t="str">
        <f>IFERROR(__xludf.DUMMYFUNCTION("""COMPUTED_VALUE"""),"Quem levou os esquerdalhas ao conselho de ética foi a falta de respeito e a falta de educação dessas políticas. Esquerda não representa o Brasil e o povo brasileiro")</f>
        <v>Quem levou os esquerdalhas ao conselho de ética foi a falta de respeito e a falta de educação dessas políticas. Esquerda não representa o Brasil e o povo brasileiro</v>
      </c>
    </row>
    <row r="409">
      <c r="A409" s="28" t="str">
        <f>IFERROR(__xludf.DUMMYFUNCTION("""COMPUTED_VALUE"""),"Escutar essa deputada falando e escutar merda. Só de saber que isso aí defende PT Lula, isso não vale nada")</f>
        <v>Escutar essa deputada falando e escutar merda. Só de saber que isso aí defende PT Lula, isso não vale nada</v>
      </c>
    </row>
    <row r="410">
      <c r="A410" s="28" t="str">
        <f>IFERROR(__xludf.DUMMYFUNCTION("""COMPUTED_VALUE"""),"QUE MULHER FULEIRA")</f>
        <v>QUE MULHER FULEIRA</v>
      </c>
    </row>
    <row r="411">
      <c r="A411" s="28" t="str">
        <f>IFERROR(__xludf.DUMMYFUNCTION("""COMPUTED_VALUE"""),"Não vai dar em nada. Medo das mulheres. Você e outras vão continuar aí. Ninguém vai derrubar vocês")</f>
        <v>Não vai dar em nada. Medo das mulheres. Você e outras vão continuar aí. Ninguém vai derrubar vocês</v>
      </c>
    </row>
    <row r="412">
      <c r="A412" s="28" t="str">
        <f>IFERROR(__xludf.DUMMYFUNCTION("""COMPUTED_VALUE"""),"Égua da mulher!❤")</f>
        <v>Égua da mulher!❤</v>
      </c>
    </row>
    <row r="413">
      <c r="A413" s="28" t="str">
        <f>IFERROR(__xludf.DUMMYFUNCTION("""COMPUTED_VALUE"""),"eh deputada vc ta e no meio de lobistas que atrazam o pais.")</f>
        <v>eh deputada vc ta e no meio de lobistas que atrazam o pais.</v>
      </c>
    </row>
    <row r="414">
      <c r="A414" s="28" t="str">
        <f>IFERROR(__xludf.DUMMYFUNCTION("""COMPUTED_VALUE"""),"Hahahahsah esquerdalha sempre c c* na mao !")</f>
        <v>Hahahahsah esquerdalha sempre c c* na mao !</v>
      </c>
    </row>
    <row r="415">
      <c r="A415" s="28" t="str">
        <f>IFERROR(__xludf.DUMMYFUNCTION("""COMPUTED_VALUE"""),"Gente, pelo amor a vossas famílias, párem de discutir ideologias, façam pelo BRASIL. Pelo BRASIL. Chega!!&lt;br&gt;É só briga, gritos, ninguém quer ouvir esses blá blá blá, horror, a família de todos ahi estão maravilhosamente bem as custas dos pagadores de imp"&amp;"ostos que é o povo que está lascado.&lt;br&gt;Alegam machismo, feminismo, mínimi, ninguém quer saber disso, briguem na rua e ahi, discutam assuntos pelo bem estar do povo que os elegeu.")</f>
        <v>Gente, pelo amor a vossas famílias, párem de discutir ideologias, façam pelo BRASIL. Pelo BRASIL. Chega!!&lt;br&gt;É só briga, gritos, ninguém quer ouvir esses blá blá blá, horror, a família de todos ahi estão maravilhosamente bem as custas dos pagadores de impostos que é o povo que está lascado.&lt;br&gt;Alegam machismo, feminismo, mínimi, ninguém quer saber disso, briguem na rua e ahi, discutam assuntos pelo bem estar do povo que os elegeu.</v>
      </c>
    </row>
    <row r="416">
      <c r="A416" s="28" t="str">
        <f>IFERROR(__xludf.DUMMYFUNCTION("""COMPUTED_VALUE"""),"Kkkkkkkkkkk&lt;br&gt;Será porque esquerdalha não quer que convoquem Gdias, e outros...&lt;br&gt;Que vergonha Sâmia, deixa vitimismo , seu discurso envergonhada muitas mulheres, estou dizendo, muitas, não todas...")</f>
        <v>Kkkkkkkkkkk&lt;br&gt;Será porque esquerdalha não quer que convoquem Gdias, e outros...&lt;br&gt;Que vergonha Sâmia, deixa vitimismo , seu discurso envergonhada muitas mulheres, estou dizendo, muitas, não todas...</v>
      </c>
    </row>
    <row r="417">
      <c r="A417" s="28" t="str">
        <f>IFERROR(__xludf.DUMMYFUNCTION("""COMPUTED_VALUE"""),"É o time das barraqueiras 🤦🏻")</f>
        <v>É o time das barraqueiras 🤦🏻</v>
      </c>
    </row>
    <row r="418">
      <c r="A418" s="28" t="str">
        <f>IFERROR(__xludf.DUMMYFUNCTION("""COMPUTED_VALUE"""),"Ms o mas engraçado que essas deputadas falam tanta bobagem chingam aí qd chega a esse ponto ficam apavorada porque será? Sou brasileiro pouco estudo mas não sou leigo pra saber que nem deveriam estar como deputada falando tanta coisa errada eu teria vergo"&amp;"nha .")</f>
        <v>Ms o mas engraçado que essas deputadas falam tanta bobagem chingam aí qd chega a esse ponto ficam apavorada porque será? Sou brasileiro pouco estudo mas não sou leigo pra saber que nem deveriam estar como deputada falando tanta coisa errada eu teria vergonha .</v>
      </c>
    </row>
    <row r="419">
      <c r="A419" s="28" t="str">
        <f>IFERROR(__xludf.DUMMYFUNCTION("""COMPUTED_VALUE"""),"Samia esta apaixonada pelo bolso ele ja nao esta mais no governo samia para de fazer barraco")</f>
        <v>Samia esta apaixonada pelo bolso ele ja nao esta mais no governo samia para de fazer barraco</v>
      </c>
    </row>
    <row r="420">
      <c r="A420" s="28" t="str">
        <f>IFERROR(__xludf.DUMMYFUNCTION("""COMPUTED_VALUE"""),"Essa samia e so mi mi mi e tudo que não presta")</f>
        <v>Essa samia e so mi mi mi e tudo que não presta</v>
      </c>
    </row>
    <row r="421">
      <c r="A421" s="28" t="str">
        <f>IFERROR(__xludf.DUMMYFUNCTION("""COMPUTED_VALUE"""),"Ótima como Deputada mas só vota contra o Governo. Lamentável")</f>
        <v>Ótima como Deputada mas só vota contra o Governo. Lamentável</v>
      </c>
    </row>
    <row r="422">
      <c r="A422" s="28" t="str">
        <f>IFERROR(__xludf.DUMMYFUNCTION("""COMPUTED_VALUE"""),"DEPUTADAS DA ESQUERDA NOJENTAS, CHAMAM DEPUTADOS DE ASSASSINOS , CRIMINOSOS SEM NENHUM PROVA")</f>
        <v>DEPUTADAS DA ESQUERDA NOJENTAS, CHAMAM DEPUTADOS DE ASSASSINOS , CRIMINOSOS SEM NENHUM PROVA</v>
      </c>
    </row>
    <row r="423">
      <c r="A423" s="28" t="str">
        <f>IFERROR(__xludf.DUMMYFUNCTION("""COMPUTED_VALUE"""),"Socialistas de merda")</f>
        <v>Socialistas de merda</v>
      </c>
    </row>
    <row r="424">
      <c r="A424" s="28" t="str">
        <f>IFERROR(__xludf.DUMMYFUNCTION("""COMPUTED_VALUE"""),"Nao consigo entender como aparece essas lives esquerdopatas. Essa deputada tem que cuidar muito o que fala. Nem assinou as CPMI e CPI, e esta la atrapalhando e atrasando para que vire em pizza. Tem que ser cassada mesmo, e inelegível! MST é um movimento c"&amp;"riminoso, e vc é adepta as estorcoes que os chefes do MST cometem. Quanto ao bolsonarismo , o proprio presidente da República disse em live que gosta de ser comunista e é comunista, entao essas mulheres estão coniventes com ele! Peço a Deus que voce seja "&amp;"cassada mesmo! Isso que nao sou boldonarista, muito menos dessa esquerda que aceitam o comunismo no Brasil! Quanto a vc ser eleita pelo povo o Deltan tb foi e calaram quase 500 mil votos, coisa que vc nao conseguiu! Acho que agora ja da pra chamar Lula de"&amp;" genocida pois esta morrendo um monte gente morrendo da DENG, existe a vacina só que sonente particular e pasmem 800,00 as duas doses, só a Samia e suas comparsas que andam de bolsas que custam em torno de 10.000,00, mas ai provavelmente o SUS dá! Vcs nao"&amp;" tem valores tem etiqueta na testa com seus valores! Parabéns Lira, tem que cassar mesmo,!")</f>
        <v>Nao consigo entender como aparece essas lives esquerdopatas. Essa deputada tem que cuidar muito o que fala. Nem assinou as CPMI e CPI, e esta la atrapalhando e atrasando para que vire em pizza. Tem que ser cassada mesmo, e inelegível! MST é um movimento criminoso, e vc é adepta as estorcoes que os chefes do MST cometem. Quanto ao bolsonarismo , o proprio presidente da República disse em live que gosta de ser comunista e é comunista, entao essas mulheres estão coniventes com ele! Peço a Deus que voce seja cassada mesmo! Isso que nao sou boldonarista, muito menos dessa esquerda que aceitam o comunismo no Brasil! Quanto a vc ser eleita pelo povo o Deltan tb foi e calaram quase 500 mil votos, coisa que vc nao conseguiu! Acho que agora ja da pra chamar Lula de genocida pois esta morrendo um monte gente morrendo da DENG, existe a vacina só que sonente particular e pasmem 800,00 as duas doses, só a Samia e suas comparsas que andam de bolsas que custam em torno de 10.000,00, mas ai provavelmente o SUS dá! Vcs nao tem valores tem etiqueta na testa com seus valores! Parabéns Lira, tem que cassar mesmo,!</v>
      </c>
    </row>
    <row r="425">
      <c r="A425" s="28" t="str">
        <f>IFERROR(__xludf.DUMMYFUNCTION("""COMPUTED_VALUE"""),"Todas folgadas&lt;br&gt;Todis kkkkkl")</f>
        <v>Todas folgadas&lt;br&gt;Todis kkkkkl</v>
      </c>
    </row>
    <row r="426">
      <c r="A426" s="28" t="str">
        <f>IFERROR(__xludf.DUMMYFUNCTION("""COMPUTED_VALUE"""),"Esta Samia é uma desclassificada mesmo.")</f>
        <v>Esta Samia é uma desclassificada mesmo.</v>
      </c>
    </row>
    <row r="427">
      <c r="A427" s="28" t="str">
        <f>IFERROR(__xludf.DUMMYFUNCTION("""COMPUTED_VALUE"""),"AMBURGAO")</f>
        <v>AMBURGAO</v>
      </c>
    </row>
    <row r="428">
      <c r="A428" s="28" t="str">
        <f>IFERROR(__xludf.DUMMYFUNCTION("""COMPUTED_VALUE"""),"Ja vai tarde, alias NEM DEVERIA SER REELEITA, pos graduaçao em armar barracos, ..")</f>
        <v>Ja vai tarde, alias NEM DEVERIA SER REELEITA, pos graduaçao em armar barracos, ..</v>
      </c>
    </row>
    <row r="429">
      <c r="A429" s="28" t="str">
        <f>IFERROR(__xludf.DUMMYFUNCTION("""COMPUTED_VALUE"""),"Vcs esquerdopatas estão alucinados para repetir o episódio Dilma/Cunha com Lira/Luladrao, não vai demorar, primeiro um balaio de deputados quadrilheiros, em seguida o Luladrao. Depois não chorem.")</f>
        <v>Vcs esquerdopatas estão alucinados para repetir o episódio Dilma/Cunha com Lira/Luladrao, não vai demorar, primeiro um balaio de deputados quadrilheiros, em seguida o Luladrao. Depois não chorem.</v>
      </c>
    </row>
    <row r="430">
      <c r="A430" s="28" t="str">
        <f>IFERROR(__xludf.DUMMYFUNCTION("""COMPUTED_VALUE"""),"Tem que punir estas deputadas que só fala M.")</f>
        <v>Tem que punir estas deputadas que só fala M.</v>
      </c>
    </row>
    <row r="431">
      <c r="A431" s="28" t="str">
        <f>IFERROR(__xludf.DUMMYFUNCTION("""COMPUTED_VALUE"""),"CASSADAS ESSAS VAGABUNDAS COMUNISTAS FDP 😂👍🏼")</f>
        <v>CASSADAS ESSAS VAGABUNDAS COMUNISTAS FDP 😂👍🏼</v>
      </c>
    </row>
    <row r="432">
      <c r="A432" s="28" t="str">
        <f>IFERROR(__xludf.DUMMYFUNCTION("""COMPUTED_VALUE"""),"Turma esquerdalha só falam impropérios!")</f>
        <v>Turma esquerdalha só falam impropérios!</v>
      </c>
    </row>
    <row r="433">
      <c r="A433" s="28" t="str">
        <f>IFERROR(__xludf.DUMMYFUNCTION("""COMPUTED_VALUE"""),"Já vai tarde samea....vcs e o pt são todos vagabundos!!")</f>
        <v>Já vai tarde samea....vcs e o pt são todos vagabundos!!</v>
      </c>
    </row>
    <row r="434">
      <c r="A434" s="28" t="str">
        <f>IFERROR(__xludf.DUMMYFUNCTION("""COMPUTED_VALUE"""),"Nojo mal educada mentirosa defende bandidos afffff")</f>
        <v>Nojo mal educada mentirosa defende bandidos afffff</v>
      </c>
    </row>
    <row r="435">
      <c r="A435" s="28" t="str">
        <f>IFERROR(__xludf.DUMMYFUNCTION("""COMPUTED_VALUE"""),"Sou fora Samia extrema é você sua papa hambúrguer esquecerdista agressiva feminaze do brejo")</f>
        <v>Sou fora Samia extrema é você sua papa hambúrguer esquecerdista agressiva feminaze do brejo</v>
      </c>
    </row>
    <row r="436">
      <c r="A436" s="28" t="str">
        <f>IFERROR(__xludf.DUMMYFUNCTION("""COMPUTED_VALUE"""),"Alegria será ficar livre dessa corja Esquerdista que só semeia discurso de ódio elas sim fazem isso e não assumem")</f>
        <v>Alegria será ficar livre dessa corja Esquerdista que só semeia discurso de ódio elas sim fazem isso e não assumem</v>
      </c>
    </row>
    <row r="437">
      <c r="A437" s="28" t="str">
        <f>IFERROR(__xludf.DUMMYFUNCTION("""COMPUTED_VALUE"""),"Será perfeito 👏👏👏👏👏 sou mulher e sinto nojo e vergonha do que essas pessoas fazem lá.Berros interrupções grotescas sempre as mesmas ridículas")</f>
        <v>Será perfeito 👏👏👏👏👏 sou mulher e sinto nojo e vergonha do que essas pessoas fazem lá.Berros interrupções grotescas sempre as mesmas ridículas</v>
      </c>
    </row>
    <row r="438">
      <c r="A438" s="28" t="str">
        <f>IFERROR(__xludf.DUMMYFUNCTION("""COMPUTED_VALUE"""),"Mulheres perseguidas !!! UEh , não entraram na política , ou são incapazes de lidar com o sistema ??? É melhor ficar em casa !!!")</f>
        <v>Mulheres perseguidas !!! UEh , não entraram na política , ou são incapazes de lidar com o sistema ??? É melhor ficar em casa !!!</v>
      </c>
    </row>
    <row r="439">
      <c r="A439" s="28" t="str">
        <f>IFERROR(__xludf.DUMMYFUNCTION("""COMPUTED_VALUE"""),"Arthur lira está chantageando o governo de Lula 👏👏🏿🙏pressionando as seis deputadas progressistas.")</f>
        <v>Arthur lira está chantageando o governo de Lula 👏👏🏿🙏pressionando as seis deputadas progressistas.</v>
      </c>
    </row>
    <row r="440">
      <c r="A440" s="28" t="str">
        <f>IFERROR(__xludf.DUMMYFUNCTION("""COMPUTED_VALUE"""),"Tem que ser caçadas pois só estão tumultuado coisa na cpi deles não tem noção do que fala estão na comicao de éticas e fasendo de vítima muito feio td isso")</f>
        <v>Tem que ser caçadas pois só estão tumultuado coisa na cpi deles não tem noção do que fala estão na comicao de éticas e fasendo de vítima muito feio td isso</v>
      </c>
    </row>
    <row r="441">
      <c r="A441" s="28" t="str">
        <f>IFERROR(__xludf.DUMMYFUNCTION("""COMPUTED_VALUE"""),"Minhas deputadas,,cuidado se não o Lira vai pegar vocês pelo pescoço dar uns tapas e depois estrupar vocês 😂,,tem que se cuidar dele ele é estrupador de mulher indefesa.")</f>
        <v>Minhas deputadas,,cuidado se não o Lira vai pegar vocês pelo pescoço dar uns tapas e depois estrupar vocês 😂,,tem que se cuidar dele ele é estrupador de mulher indefesa.</v>
      </c>
    </row>
    <row r="442">
      <c r="A442" s="28" t="str">
        <f>IFERROR(__xludf.DUMMYFUNCTION("""COMPUTED_VALUE"""),"A SUPER ALIMENTADA SAMIA BOMFIM DEVERIA DEIXAR UM POUCO DE COMIDA PARA ALIMENTAR OS POBRES!")</f>
        <v>A SUPER ALIMENTADA SAMIA BOMFIM DEVERIA DEIXAR UM POUCO DE COMIDA PARA ALIMENTAR OS POBRES!</v>
      </c>
    </row>
    <row r="443">
      <c r="A443" s="28" t="str">
        <f>IFERROR(__xludf.DUMMYFUNCTION("""COMPUTED_VALUE"""),"É adoecedor o exercício parlamentar das mulheres de esquerda.")</f>
        <v>É adoecedor o exercício parlamentar das mulheres de esquerda.</v>
      </c>
    </row>
    <row r="444">
      <c r="A444" s="28" t="str">
        <f>IFERROR(__xludf.DUMMYFUNCTION("""COMPUTED_VALUE"""),"VAGABUNDAS 🍉😂👍🏼")</f>
        <v>VAGABUNDAS 🍉😂👍🏼</v>
      </c>
    </row>
    <row r="445">
      <c r="A445" s="28" t="str">
        <f>IFERROR(__xludf.DUMMYFUNCTION("""COMPUTED_VALUE"""),"Parabéns deputada Samia!!!&lt;br&gt;Sou sua admiradora e creio que voce e as outras deputadas ameaçadas sairao vitoriosas com a graca de Deus!!!")</f>
        <v>Parabéns deputada Samia!!!&lt;br&gt;Sou sua admiradora e creio que voce e as outras deputadas ameaçadas sairao vitoriosas com a graca de Deus!!!</v>
      </c>
    </row>
    <row r="446">
      <c r="A446" s="28" t="str">
        <f>IFERROR(__xludf.DUMMYFUNCTION("""COMPUTED_VALUE"""),"Estou escrevendo um capítulo chamado O Baile das Loucas para o livro Psique e Cine onde o caso de Samia e as demais está citado 😊")</f>
        <v>Estou escrevendo um capítulo chamado O Baile das Loucas para o livro Psique e Cine onde o caso de Samia e as demais está citado 😊</v>
      </c>
    </row>
    <row r="447">
      <c r="A447" s="28" t="str">
        <f>IFERROR(__xludf.DUMMYFUNCTION("""COMPUTED_VALUE"""),"Acho que seria uma glória essas deputadas ser causadas. Porque são as que tumultuam nas sessões da Câmara. Elas buscam sempre atingir os adversários, em fatos da vida particular no intento de desmoralizar os adversários.")</f>
        <v>Acho que seria uma glória essas deputadas ser causadas. Porque são as que tumultuam nas sessões da Câmara. Elas buscam sempre atingir os adversários, em fatos da vida particular no intento de desmoralizar os adversários.</v>
      </c>
    </row>
    <row r="448">
      <c r="A448" s="28" t="str">
        <f>IFERROR(__xludf.DUMMYFUNCTION("""COMPUTED_VALUE"""),"Aumentou pq tinha mulher no governo.. já nesse 😂😂😂 à esquerda é uma piada")</f>
        <v>Aumentou pq tinha mulher no governo.. já nesse 😂😂😂 à esquerda é uma piada</v>
      </c>
    </row>
    <row r="449">
      <c r="A449" s="28" t="str">
        <f>IFERROR(__xludf.DUMMYFUNCTION("""COMPUTED_VALUE"""),"Essa esquerda e mesmo um lixo da vontade de vomitar vendo esse pessoal falando.")</f>
        <v>Essa esquerda e mesmo um lixo da vontade de vomitar vendo esse pessoal falando.</v>
      </c>
    </row>
    <row r="450">
      <c r="A450" s="28" t="str">
        <f>IFERROR(__xludf.DUMMYFUNCTION("""COMPUTED_VALUE"""),"Só as deputadas de esquerda é que estão sendo perseguidas?")</f>
        <v>Só as deputadas de esquerda é que estão sendo perseguidas?</v>
      </c>
    </row>
    <row r="451">
      <c r="A451" s="28" t="str">
        <f>IFERROR(__xludf.DUMMYFUNCTION("""COMPUTED_VALUE"""),"Líder indígena : USP ,tênis Nike ,maconha na cuca ,e petismo total; índio de khuuu é Rola ! 😅🤣🤡🤣😆Kkkkk")</f>
        <v>Líder indígena : USP ,tênis Nike ,maconha na cuca ,e petismo total; índio de khuuu é Rola ! 😅🤣🤡🤣😆Kkkkk</v>
      </c>
    </row>
    <row r="452">
      <c r="A452" s="28" t="str">
        <f>IFERROR(__xludf.DUMMYFUNCTION("""COMPUTED_VALUE"""),"Esse índio ai e cosplay? Agora ser descendente de índio ta valendo para ter terra ainda que seja com um nype desse mano? O cara ja esta completamente aculturação e quer terra? Índio com direito a terra e índio nu que come o que caça ou que planta. Se acul"&amp;"turou? Vem bater cartao filhão...rs")</f>
        <v>Esse índio ai e cosplay? Agora ser descendente de índio ta valendo para ter terra ainda que seja com um nype desse mano? O cara ja esta completamente aculturação e quer terra? Índio com direito a terra e índio nu que come o que caça ou que planta. Se aculturou? Vem bater cartao filhão...rs</v>
      </c>
    </row>
    <row r="453">
      <c r="A453" s="28" t="str">
        <f>IFERROR(__xludf.DUMMYFUNCTION("""COMPUTED_VALUE"""),"Pelega picareta escurinha. Q nojo dessa raça.")</f>
        <v>Pelega picareta escurinha. Q nojo dessa raça.</v>
      </c>
    </row>
    <row r="454">
      <c r="A454" s="28" t="str">
        <f>IFERROR(__xludf.DUMMYFUNCTION("""COMPUTED_VALUE"""),"principalmente os idiotas ,")</f>
        <v>principalmente os idiotas ,</v>
      </c>
    </row>
    <row r="455">
      <c r="A455" s="28" t="str">
        <f>IFERROR(__xludf.DUMMYFUNCTION("""COMPUTED_VALUE"""),"Essa guajajara é muito feia.")</f>
        <v>Essa guajajara é muito feia.</v>
      </c>
    </row>
    <row r="456">
      <c r="A456" s="28" t="str">
        <f>IFERROR(__xludf.DUMMYFUNCTION("""COMPUTED_VALUE"""),"Só falou merd@ a deputada do PL")</f>
        <v>Só falou merd@ a deputada do PL</v>
      </c>
    </row>
    <row r="457">
      <c r="A457" s="28" t="str">
        <f>IFERROR(__xludf.DUMMYFUNCTION("""COMPUTED_VALUE"""),"Vem outra já amiga do preço! Que preguiça destas mulheres.")</f>
        <v>Vem outra já amiga do preço! Que preguiça destas mulheres.</v>
      </c>
    </row>
    <row r="458">
      <c r="A458" s="28" t="str">
        <f>IFERROR(__xludf.DUMMYFUNCTION("""COMPUTED_VALUE"""),"Ninguém vai corrigir essas deputadas do PL chamando os indígenas de “índio” n foi uma vez, foram várias. N vou nem falar sobre o caráter dos questionamentos que são bizarros ou de alguém q n sabe Oq está falando")</f>
        <v>Ninguém vai corrigir essas deputadas do PL chamando os indígenas de “índio” n foi uma vez, foram várias. N vou nem falar sobre o caráter dos questionamentos que são bizarros ou de alguém q n sabe Oq está falando</v>
      </c>
    </row>
    <row r="459">
      <c r="A459" s="28" t="str">
        <f>IFERROR(__xludf.DUMMYFUNCTION("""COMPUTED_VALUE"""),"Está deputada está mentindo como são todos.")</f>
        <v>Está deputada está mentindo como são todos.</v>
      </c>
    </row>
    <row r="460">
      <c r="A460" s="28" t="str">
        <f>IFERROR(__xludf.DUMMYFUNCTION("""COMPUTED_VALUE"""),"Pior deputada do nosso parlamento. Infelizmente 😔")</f>
        <v>Pior deputada do nosso parlamento. Infelizmente 😔</v>
      </c>
    </row>
    <row r="461">
      <c r="A461" s="28" t="str">
        <f>IFERROR(__xludf.DUMMYFUNCTION("""COMPUTED_VALUE"""),"Qualquer reunião que tenha Boulos, Sâmia Bonfim, Erika kokay, Glauber Rocha, Taliria, tem coisa errada por trás, só &amp;quot;gente boas&amp;quot; kkkk")</f>
        <v>Qualquer reunião que tenha Boulos, Sâmia Bonfim, Erika kokay, Glauber Rocha, Taliria, tem coisa errada por trás, só &amp;quot;gente boas&amp;quot; kkkk</v>
      </c>
    </row>
    <row r="462">
      <c r="A462" s="28" t="str">
        <f>IFERROR(__xludf.DUMMYFUNCTION("""COMPUTED_VALUE"""),"ESSA DEPUTADA Ė UMA VERGONHA COMO PARLAMENTAR, ė a favor do aborto, das drogas e de tudo que nào presta. REVOLTANTE !!")</f>
        <v>ESSA DEPUTADA Ė UMA VERGONHA COMO PARLAMENTAR, ė a favor do aborto, das drogas e de tudo que nào presta. REVOLTANTE !!</v>
      </c>
    </row>
    <row r="463">
      <c r="A463" s="28" t="str">
        <f>IFERROR(__xludf.DUMMYFUNCTION("""COMPUTED_VALUE"""),"ESSA DEPUTADA E MAL EDUCADA. O MARIDO GLAUBER, ATACA OS COLEGAS, AGRIDE COM PALAVRAS. UMA VERGONHA !!")</f>
        <v>ESSA DEPUTADA E MAL EDUCADA. O MARIDO GLAUBER, ATACA OS COLEGAS, AGRIDE COM PALAVRAS. UMA VERGONHA !!</v>
      </c>
    </row>
    <row r="464">
      <c r="A464" s="28" t="str">
        <f>IFERROR(__xludf.DUMMYFUNCTION("""COMPUTED_VALUE"""),"😂😂😂😂😂😂😂😂😂 só bandida aí. Mulher de bandido devia estar em casa lavando cueca do macho trafica.")</f>
        <v>😂😂😂😂😂😂😂😂😂 só bandida aí. Mulher de bandido devia estar em casa lavando cueca do macho trafica.</v>
      </c>
    </row>
    <row r="465">
      <c r="A465" s="28" t="str">
        <f>IFERROR(__xludf.DUMMYFUNCTION("""COMPUTED_VALUE"""),"essa mulher é mal educada, não merece meu respeito. mal educada.")</f>
        <v>essa mulher é mal educada, não merece meu respeito. mal educada.</v>
      </c>
    </row>
    <row r="466">
      <c r="A466" s="28" t="str">
        <f>IFERROR(__xludf.DUMMYFUNCTION("""COMPUTED_VALUE"""),"Verdade.... São aguerridas mesmo... Quando a jornalista tomou uma porrada no meio do peito, o que fizeram? NADA! lamberam as bolas do ditador! VOCES ESQUERDISTAS SAO A PIOR LAIA DE IMBECIS DO PLANETA!")</f>
        <v>Verdade.... São aguerridas mesmo... Quando a jornalista tomou uma porrada no meio do peito, o que fizeram? NADA! lamberam as bolas do ditador! VOCES ESQUERDISTAS SAO A PIOR LAIA DE IMBECIS DO PLANETA!</v>
      </c>
    </row>
    <row r="467">
      <c r="A467" s="28" t="str">
        <f>IFERROR(__xludf.DUMMYFUNCTION("""COMPUTED_VALUE"""),"Que vergonha alheia graças e deus que nem eu e nem minha família nunca vota em mulher. &lt;br&gt;Sou contra o marco temporal mas esse discurso de discordou de eu não posso ser investigada porque sou mulher, ta chamando os brasileiros de crianças.")</f>
        <v>Que vergonha alheia graças e deus que nem eu e nem minha família nunca vota em mulher. &lt;br&gt;Sou contra o marco temporal mas esse discurso de discordou de eu não posso ser investigada porque sou mulher, ta chamando os brasileiros de crianças.</v>
      </c>
    </row>
    <row r="468">
      <c r="A468" s="28" t="str">
        <f>IFERROR(__xludf.DUMMYFUNCTION("""COMPUTED_VALUE"""),"Irregular? Vcs não querem inclusão?&lt;br&gt;Deputadas agora não podem ser processadas? Kkkk&lt;br&gt;Mimimi")</f>
        <v>Irregular? Vcs não querem inclusão?&lt;br&gt;Deputadas agora não podem ser processadas? Kkkk&lt;br&gt;Mimimi</v>
      </c>
    </row>
    <row r="469">
      <c r="A469" s="28" t="str">
        <f>IFERROR(__xludf.DUMMYFUNCTION("""COMPUTED_VALUE"""),"Tem que cassar essas mulheres não ajudam em porra nenhuma, só querem tumultuar , tem que prender os lideres do movimento que são bandidos doutrinadores")</f>
        <v>Tem que cassar essas mulheres não ajudam em porra nenhuma, só querem tumultuar , tem que prender os lideres do movimento que são bandidos doutrinadores</v>
      </c>
    </row>
    <row r="470">
      <c r="A470" s="28" t="str">
        <f>IFERROR(__xludf.DUMMYFUNCTION("""COMPUTED_VALUE"""),"Quem fala o que quer, tem que arcar com suas palavras... As femisnistas colocam mulheres, indígenas e outras minorias como escudo, isso é nojento, digno de gente da pior espécie.")</f>
        <v>Quem fala o que quer, tem que arcar com suas palavras... As femisnistas colocam mulheres, indígenas e outras minorias como escudo, isso é nojento, digno de gente da pior espécie.</v>
      </c>
    </row>
    <row r="471">
      <c r="A471" s="28" t="str">
        <f>IFERROR(__xludf.DUMMYFUNCTION("""COMPUTED_VALUE"""),"Essas deputadas de esquerda só atrapalha deveria cassar todas")</f>
        <v>Essas deputadas de esquerda só atrapalha deveria cassar todas</v>
      </c>
    </row>
    <row r="472">
      <c r="A472" s="28" t="str">
        <f>IFERROR(__xludf.DUMMYFUNCTION("""COMPUTED_VALUE"""),"A IMPRENSA RECLAMOU TANTO DO LULA NÃO INDICAR UMA MULHER PRO STF, QUERO VER COMO IRÃO SE POSICIONAR AGORA ! FALA GLOBOOO ...")</f>
        <v>A IMPRENSA RECLAMOU TANTO DO LULA NÃO INDICAR UMA MULHER PRO STF, QUERO VER COMO IRÃO SE POSICIONAR AGORA ! FALA GLOBOOO ...</v>
      </c>
    </row>
    <row r="473">
      <c r="A473" s="28" t="str">
        <f>IFERROR(__xludf.DUMMYFUNCTION("""COMPUTED_VALUE"""),"Vices&lt;br&gt;Mulheres&lt;br&gt;Deputadas&lt;br&gt;Nao&lt;br&gt;Valem&lt;br&gt;Nada&lt;br&gt;Vao&lt;br&gt;Lavar&lt;br&gt;Roupas&lt;br&gt;Pilantras")</f>
        <v>Vices&lt;br&gt;Mulheres&lt;br&gt;Deputadas&lt;br&gt;Nao&lt;br&gt;Valem&lt;br&gt;Nada&lt;br&gt;Vao&lt;br&gt;Lavar&lt;br&gt;Roupas&lt;br&gt;Pilantras</v>
      </c>
    </row>
    <row r="474">
      <c r="A474" s="28" t="str">
        <f>IFERROR(__xludf.DUMMYFUNCTION("""COMPUTED_VALUE"""),"Falam bostas todos os dias naquele plenário, são mal educadas, vivem defendendo vagabundos, etc.. , agora querem se fazer de vítimas da sociedade 😂😂😂😂, deveriam todas ter mandato cassado junto também com esses dois inúteis ai do: janones e Glauber 😂"&amp;"😂")</f>
        <v>Falam bostas todos os dias naquele plenário, são mal educadas, vivem defendendo vagabundos, etc.. , agora querem se fazer de vítimas da sociedade 😂😂😂😂, deveriam todas ter mandato cassado junto também com esses dois inúteis ai do: janones e Glauber 😂😂</v>
      </c>
    </row>
    <row r="475">
      <c r="A475" s="28" t="str">
        <f>IFERROR(__xludf.DUMMYFUNCTION("""COMPUTED_VALUE"""),"SE ABRIU PROCESSO É PORQUE TEM IRREGULARIDADES, AGORA PORQUE É MULHER NÃO PODE APURAR? E OUTRA,QUEM NÃO DEVE NÃO TEME, ESTÁ PREOCUPADA COM O QUE? ENTÃO.")</f>
        <v>SE ABRIU PROCESSO É PORQUE TEM IRREGULARIDADES, AGORA PORQUE É MULHER NÃO PODE APURAR? E OUTRA,QUEM NÃO DEVE NÃO TEME, ESTÁ PREOCUPADA COM O QUE? ENTÃO.</v>
      </c>
    </row>
    <row r="476">
      <c r="A476" s="28" t="str">
        <f>IFERROR(__xludf.DUMMYFUNCTION("""COMPUTED_VALUE"""),"Voces esquerdistas tomar vergonha na cara fazendo política com o nome dos índios nos já sabemos qual são os ésses interesses")</f>
        <v>Voces esquerdistas tomar vergonha na cara fazendo política com o nome dos índios nos já sabemos qual são os ésses interesses</v>
      </c>
    </row>
    <row r="477">
      <c r="A477" s="28" t="str">
        <f>IFERROR(__xludf.DUMMYFUNCTION("""COMPUTED_VALUE"""),"😂😂ela fala com uma ênfase que dá pra acreditar nessas palavras tão sinceras e honestas😂😂. Só que não. Tô com tanta dó dessas mulheres indefesas e injustiçadas😂 . Tô não 😂.")</f>
        <v>😂😂ela fala com uma ênfase que dá pra acreditar nessas palavras tão sinceras e honestas😂😂. Só que não. Tô com tanta dó dessas mulheres indefesas e injustiçadas😂 . Tô não 😂.</v>
      </c>
    </row>
    <row r="478">
      <c r="A478" s="28" t="str">
        <f>IFERROR(__xludf.DUMMYFUNCTION("""COMPUTED_VALUE"""),"Essas mulheres tem que ser mais objetivas...falam muito e nao dizem nada")</f>
        <v>Essas mulheres tem que ser mais objetivas...falam muito e nao dizem nada</v>
      </c>
    </row>
    <row r="479">
      <c r="A479" s="28" t="str">
        <f>IFERROR(__xludf.DUMMYFUNCTION("""COMPUTED_VALUE"""),"Essas deputadas tem cara de malucas")</f>
        <v>Essas deputadas tem cara de malucas</v>
      </c>
    </row>
    <row r="480">
      <c r="A480" s="28" t="str">
        <f>IFERROR(__xludf.DUMMYFUNCTION("""COMPUTED_VALUE"""),"OBRIGADO LIRA, demorou muito para isso acontecer, essas barraqueiras fazem o que querem, qdo recebem a resposta a altura, ficam cheias de mimimi, vitimizando , sao baderneiras, mal educadas, acusam os outros sem provas, LIRA O B R I G A D O, espero que no"&amp;" minimo , SUSPENSÃO de uns 6 meses para esse &amp;quot; combo&amp;quot; de baderneiras, quem sabe elas aprendem o que é educaçao e respeito com o proximo..")</f>
        <v>OBRIGADO LIRA, demorou muito para isso acontecer, essas barraqueiras fazem o que querem, qdo recebem a resposta a altura, ficam cheias de mimimi, vitimizando , sao baderneiras, mal educadas, acusam os outros sem provas, LIRA O B R I G A D O, espero que no minimo , SUSPENSÃO de uns 6 meses para esse &amp;quot; combo&amp;quot; de baderneiras, quem sabe elas aprendem o que é educaçao e respeito com o proximo..</v>
      </c>
    </row>
    <row r="481">
      <c r="A481" s="28" t="str">
        <f>IFERROR(__xludf.DUMMYFUNCTION("""COMPUTED_VALUE"""),"Essas mulheres NÃO REPRESENTAM AS MULHERES. SÃO UMAS BARRAQUEIRAS SÓ QUEREM MÍDIA")</f>
        <v>Essas mulheres NÃO REPRESENTAM AS MULHERES. SÃO UMAS BARRAQUEIRAS SÓ QUEREM MÍDIA</v>
      </c>
    </row>
    <row r="482">
      <c r="A482" s="28" t="str">
        <f>IFERROR(__xludf.DUMMYFUNCTION("""COMPUTED_VALUE"""),"Essa mulher pura IMUNDICE nojenta IMUNDICE")</f>
        <v>Essa mulher pura IMUNDICE nojenta IMUNDICE</v>
      </c>
    </row>
    <row r="483">
      <c r="A483" s="28" t="str">
        <f>IFERROR(__xludf.DUMMYFUNCTION("""COMPUTED_VALUE"""),"A mulher que abriga uma cr1minosa em seu gabinete. Não merece credibilidade alguma! Cale a boca Sâmia hipócrita!")</f>
        <v>A mulher que abriga uma cr1minosa em seu gabinete. Não merece credibilidade alguma! Cale a boca Sâmia hipócrita!</v>
      </c>
    </row>
    <row r="484">
      <c r="A484" s="28" t="str">
        <f>IFERROR(__xludf.DUMMYFUNCTION("""COMPUTED_VALUE"""),"Chega de se fazer de vítima.")</f>
        <v>Chega de se fazer de vítima.</v>
      </c>
    </row>
    <row r="485">
      <c r="A485" s="28" t="str">
        <f>IFERROR(__xludf.DUMMYFUNCTION("""COMPUTED_VALUE"""),"🤣🤣🤣🤣 Ô esquerda vitimista e dissomulada, viu! meu Deus! &lt;br&gt;Se falou algo desfavorável a um negro, é porque a pessoa é &amp;quot;racista&amp;quot;, se dizem algo desfavorável aos gueis, é: &amp;quot;homofóbico&amp;quot; e se dizem algo desfavorável ou abrem um proces"&amp;"so contra deputadas é &amp;quot;machismo&amp;quot;&lt;br&gt;Mas ai fica facil demais né? Quer dizer que NADA pode ser feito, dito ou executado contra alguém que se encaixe naquele grupinho que vocês fingem defender, porque ai, é um ato maldoso? Então quer dizer que se "&amp;"mulheres corruptas ou com má intenção na politica (hipotese) fizerem algo de errado, elas não podem ser investigadas, pois são &amp;quot;santas&amp;quot;, e há na verdade um preconceito contra elas?&lt;br&gt;E como se prova isso? Então vocês querem imunidade de vida! P"&amp;"ra fazer o que quiserem e se esconder atrás do vitimisno? Áaaa, vá te catar, porra! Bando de perturbados!")</f>
        <v>🤣🤣🤣🤣 Ô esquerda vitimista e dissomulada, viu! meu Deus! &lt;br&gt;Se falou algo desfavorável a um negro, é porque a pessoa é &amp;quot;racista&amp;quot;, se dizem algo desfavorável aos gueis, é: &amp;quot;homofóbico&amp;quot; e se dizem algo desfavorável ou abrem um processo contra deputadas é &amp;quot;machismo&amp;quot;&lt;br&gt;Mas ai fica facil demais né? Quer dizer que NADA pode ser feito, dito ou executado contra alguém que se encaixe naquele grupinho que vocês fingem defender, porque ai, é um ato maldoso? Então quer dizer que se mulheres corruptas ou com má intenção na politica (hipotese) fizerem algo de errado, elas não podem ser investigadas, pois são &amp;quot;santas&amp;quot;, e há na verdade um preconceito contra elas?&lt;br&gt;E como se prova isso? Então vocês querem imunidade de vida! Pra fazer o que quiserem e se esconder atrás do vitimisno? Áaaa, vá te catar, porra! Bando de perturbados!</v>
      </c>
    </row>
    <row r="486">
      <c r="A486" s="28" t="str">
        <f>IFERROR(__xludf.DUMMYFUNCTION("""COMPUTED_VALUE"""),"Nem sabe como fico feliz em saber que essas barraqueiras foram parar na COMISSAO ds ETICA da camara, sao muito mal educadss, nao respeitam ninguem, usam de deboche, nao respeitam o tempo dos outros, ZXAMYA, tomara que vc e essas baderneiras, sejam no mini"&amp;"mo SUSPENSAS por uns 6 meses, sem direito a recever o salario, so asdim vcs vao aprender a ter respeito com seus colegas ...vcs em nada acrescentam na politica do Brasil, TOMARA QUE VC , TALIRIA, KOKAY e outras desse &amp;quot; combo &amp;quot; sejam PUNIDAS&amp;quot"&amp;";")</f>
        <v>Nem sabe como fico feliz em saber que essas barraqueiras foram parar na COMISSAO ds ETICA da camara, sao muito mal educadss, nao respeitam ninguem, usam de deboche, nao respeitam o tempo dos outros, ZXAMYA, tomara que vc e essas baderneiras, sejam no minimo SUSPENSAS por uns 6 meses, sem direito a recever o salario, so asdim vcs vao aprender a ter respeito com seus colegas ...vcs em nada acrescentam na politica do Brasil, TOMARA QUE VC , TALIRIA, KOKAY e outras desse &amp;quot; combo &amp;quot; sejam PUNIDAS&amp;quot;</v>
      </c>
    </row>
    <row r="487">
      <c r="A487" s="28" t="str">
        <f>IFERROR(__xludf.DUMMYFUNCTION("""COMPUTED_VALUE"""),"Tudo agora é violência política de gênero, feministas e comunistas precisam sim ir pra o conselho de etica, pois, então ofendendo a dignidade e a honra dos relatores da mesa.")</f>
        <v>Tudo agora é violência política de gênero, feministas e comunistas precisam sim ir pra o conselho de etica, pois, então ofendendo a dignidade e a honra dos relatores da mesa.</v>
      </c>
    </row>
    <row r="488">
      <c r="A488" s="28" t="str">
        <f>IFERROR(__xludf.DUMMYFUNCTION("""COMPUTED_VALUE"""),"PROCESSO NELAS SIM ESSAS FEMINAZIS MIMIZENTAS VÃO VER QUEM É ASSSASSINOS BANDO DE GENTE FEIAS.")</f>
        <v>PROCESSO NELAS SIM ESSAS FEMINAZIS MIMIZENTAS VÃO VER QUEM É ASSSASSINOS BANDO DE GENTE FEIAS.</v>
      </c>
    </row>
    <row r="489">
      <c r="A489" s="28" t="str">
        <f>IFERROR(__xludf.DUMMYFUNCTION("""COMPUTED_VALUE"""),"Narrativa pura!!!!!!&lt;br&gt;Vcs são as primeiras à pedir cabeças dentro do parlamento ,quando algum comentário passa por cima da política de identitárismo de vcs……&lt;br&gt;Somos todos iguais !!!!!! O que vale para homem ,têm de valer para mulher. Falou besteira ,f"&amp;"ez besteira….&lt;br&gt;Independente do sexo ,que seja punido pela mesma régua.&lt;br&gt;E chega!!!!!!! De vitimização!!!!!!&lt;br&gt;Geração fraca .")</f>
        <v>Narrativa pura!!!!!!&lt;br&gt;Vcs são as primeiras à pedir cabeças dentro do parlamento ,quando algum comentário passa por cima da política de identitárismo de vcs……&lt;br&gt;Somos todos iguais !!!!!! O que vale para homem ,têm de valer para mulher. Falou besteira ,fez besteira….&lt;br&gt;Independente do sexo ,que seja punido pela mesma régua.&lt;br&gt;E chega!!!!!!! De vitimização!!!!!!&lt;br&gt;Geração fraca .</v>
      </c>
    </row>
    <row r="490">
      <c r="A490" s="28" t="str">
        <f>IFERROR(__xludf.DUMMYFUNCTION("""COMPUTED_VALUE"""),"Quantas pessoas o che Guevara matou. Quem fala o que quer sofre o que não quer..")</f>
        <v>Quantas pessoas o che Guevara matou. Quem fala o que quer sofre o que não quer..</v>
      </c>
    </row>
    <row r="491">
      <c r="A491" s="28" t="str">
        <f>IFERROR(__xludf.DUMMYFUNCTION("""COMPUTED_VALUE"""),"Mimimimimimi...&lt;br&gt;Ainnnn... somos mulheres perseguidas...&lt;br&gt;Ainnnn... somos vítimas...&lt;br&gt;Não é de hoje que essas PÉSSIMAS deputadas ultrapassam TODOS os limites de convivência minimamente aceitáveis no parlamento.&lt;br&gt;Falta de decôro não é questão de gê"&amp;"nero. No cado elas, é só falta se educação e compostura mesmo. &lt;br&gt;CASSAÇÃO JÁ!")</f>
        <v>Mimimimimimi...&lt;br&gt;Ainnnn... somos mulheres perseguidas...&lt;br&gt;Ainnnn... somos vítimas...&lt;br&gt;Não é de hoje que essas PÉSSIMAS deputadas ultrapassam TODOS os limites de convivência minimamente aceitáveis no parlamento.&lt;br&gt;Falta de decôro não é questão de gênero. No cado elas, é só falta se educação e compostura mesmo. &lt;br&gt;CASSAÇÃO JÁ!</v>
      </c>
    </row>
    <row r="492">
      <c r="A492" s="28" t="str">
        <f>IFERROR(__xludf.DUMMYFUNCTION("""COMPUTED_VALUE"""),"Samia Bonfim só sabe tumultuar e todas essas deputadas do Psol")</f>
        <v>Samia Bonfim só sabe tumultuar e todas essas deputadas do Psol</v>
      </c>
    </row>
    <row r="493">
      <c r="A493" s="28" t="str">
        <f>IFERROR(__xludf.DUMMYFUNCTION("""COMPUTED_VALUE"""),"Se Fu Samia e Suas Comadres Canhotas")</f>
        <v>Se Fu Samia e Suas Comadres Canhotas</v>
      </c>
    </row>
    <row r="494">
      <c r="A494" s="28" t="str">
        <f>IFERROR(__xludf.DUMMYFUNCTION("""COMPUTED_VALUE"""),"Meu deus, só retardadas kkkkkkkkkkkkkkkk 😊")</f>
        <v>Meu deus, só retardadas kkkkkkkkkkkkkkkk 😊</v>
      </c>
    </row>
    <row r="495">
      <c r="A495" s="28" t="str">
        <f>IFERROR(__xludf.DUMMYFUNCTION("""COMPUTED_VALUE"""),"​​​​@campo neutro A esquerda é vitimista e dissimulada. Abrem uma investigação contra elas, e como elas não tem uma vírgula valida para se defender da ação, começam a atacar aqueles que abriram o processo, colocando rótulos de ""machista"" (nesse caso). S"&amp;"e alguém disser que é contra cotas para negros, não pode porque é ""racismo"". Se alguém tiver uma opinião desfavorável com relação a gueis, é porque é ""homofóbico"", e assim eles vai indo... Todas as vezes que alguém ataca pautas envolvendo estes grupos"&amp;" que eles fingem defender, eles (esquerdistas) contra-atacam não no assunto debatido, mas sim o argumentador, para fazer juízo de valor da pessoa que proferiu o pensamento de modo que invalide o argumento. Por isso que vemos constantemente palavras como: "&amp;"""homofobia"" ""machismo"", ""racismo"" a rodo por aí, pois quem vive na mentira não consegue derrotar a verdade, nesse caso, só resta caluniar o cidadão que proferiu a verdade. Em resumo essa é a tática e principal arma da esquerda. Já manjada pela maior"&amp;"ia.")</f>
        <v>​​​​@campo neutro A esquerda é vitimista e dissimulada. Abrem uma investigação contra elas, e como elas não tem uma vírgula valida para se defender da ação, começam a atacar aqueles que abriram o processo, colocando rótulos de "machista" (nesse caso). Se alguém disser que é contra cotas para negros, não pode porque é "racismo". Se alguém tiver uma opinião desfavorável com relação a gueis, é porque é "homofóbico", e assim eles vai indo... Todas as vezes que alguém ataca pautas envolvendo estes grupos que eles fingem defender, eles (esquerdistas) contra-atacam não no assunto debatido, mas sim o argumentador, para fazer juízo de valor da pessoa que proferiu o pensamento de modo que invalide o argumento. Por isso que vemos constantemente palavras como: "homofobia" "machismo", "racismo" a rodo por aí, pois quem vive na mentira não consegue derrotar a verdade, nesse caso, só resta caluniar o cidadão que proferiu a verdade. Em resumo essa é a tática e principal arma da esquerda. Já manjada pela maioria.</v>
      </c>
    </row>
    <row r="496">
      <c r="A496" s="28" t="str">
        <f>IFERROR(__xludf.DUMMYFUNCTION("""COMPUTED_VALUE"""),"Pq mulheres não podem ser criticadas ou processadas? Elas são uma categoria de ser humano especial? Tudo agora é violência de genero?")</f>
        <v>Pq mulheres não podem ser criticadas ou processadas? Elas são uma categoria de ser humano especial? Tudo agora é violência de genero?</v>
      </c>
    </row>
    <row r="497">
      <c r="A497" s="28" t="str">
        <f>IFERROR(__xludf.DUMMYFUNCTION("""COMPUTED_VALUE"""),"VCS SEREM MULHERES NÃO LHES DÃO O DIREITO DE FAZEREM O QUE QUEREM. VCS PRECISAM TER RESPEITO PELOS OUTROS. VC DONA SAMIA QUER SER TRATADA COM IGUALDADE. PORQUE NÃO DEFENDEU A JORNALISTA QIE TOMOU UM EMPURRÃO DOS SEGURANÇAS DO MADURO. E AGORA QUER ESCONDER"&amp;" ATRAS DA SAIA")</f>
        <v>VCS SEREM MULHERES NÃO LHES DÃO O DIREITO DE FAZEREM O QUE QUEREM. VCS PRECISAM TER RESPEITO PELOS OUTROS. VC DONA SAMIA QUER SER TRATADA COM IGUALDADE. PORQUE NÃO DEFENDEU A JORNALISTA QIE TOMOU UM EMPURRÃO DOS SEGURANÇAS DO MADURO. E AGORA QUER ESCONDER ATRAS DA SAIA</v>
      </c>
    </row>
    <row r="498">
      <c r="A498" s="28" t="str">
        <f>IFERROR(__xludf.DUMMYFUNCTION("""COMPUTED_VALUE"""),"Parabens LIRA. Essas mulheres, não fazem outras coisas senão tumultuar os trabalhos da casa. São defensoras da malandragem do MST.. Devem ser cassadas. O Brasil não quer gente desse tipo no parlamento.")</f>
        <v>Parabens LIRA. Essas mulheres, não fazem outras coisas senão tumultuar os trabalhos da casa. São defensoras da malandragem do MST.. Devem ser cassadas. O Brasil não quer gente desse tipo no parlamento.</v>
      </c>
    </row>
    <row r="499">
      <c r="A499" s="28" t="str">
        <f>IFERROR(__xludf.DUMMYFUNCTION("""COMPUTED_VALUE"""),"Essa deputada se vitimisa.&lt;br&gt;Mas defende MST como massa de manobra.&lt;br&gt;É a favor de transferir psicopadas e assassinos em serie para tratar junto a cidadoes de bem em hospitais.&lt;br&gt;Essa mulher é uma hipocrita manipuladora.&lt;br&gt;Espero que aqueles que a col"&amp;"ocaram ali escolham uma mulher que represente melhor as mulheres.")</f>
        <v>Essa deputada se vitimisa.&lt;br&gt;Mas defende MST como massa de manobra.&lt;br&gt;É a favor de transferir psicopadas e assassinos em serie para tratar junto a cidadoes de bem em hospitais.&lt;br&gt;Essa mulher é uma hipocrita manipuladora.&lt;br&gt;Espero que aqueles que a colocaram ali escolham uma mulher que represente melhor as mulheres.</v>
      </c>
    </row>
    <row r="500">
      <c r="A500" s="28" t="str">
        <f>IFERROR(__xludf.DUMMYFUNCTION("""COMPUTED_VALUE"""),"Não me representam, são todas barraqueiras, querem ganhar no grito")</f>
        <v>Não me representam, são todas barraqueiras, querem ganhar no grito</v>
      </c>
    </row>
    <row r="501">
      <c r="A501" s="28" t="str">
        <f>IFERROR(__xludf.DUMMYFUNCTION("""COMPUTED_VALUE"""),"Tchau queridas!")</f>
        <v>Tchau queridas!</v>
      </c>
    </row>
    <row r="502">
      <c r="A502" s="28" t="str">
        <f>IFERROR(__xludf.DUMMYFUNCTION("""COMPUTED_VALUE"""),"ué, é exatamente por isso que foram para o conselho de ética: democracia e - principalmente, igualdade. Não tem que ""aliviar"" só pq é mulher não, tem que tratar como trata os deputados quando fazem merda.")</f>
        <v>ué, é exatamente por isso que foram para o conselho de ética: democracia e - principalmente, igualdade. Não tem que "aliviar" só pq é mulher não, tem que tratar como trata os deputados quando fazem merda.</v>
      </c>
    </row>
    <row r="503">
      <c r="A503" s="28" t="str">
        <f>IFERROR(__xludf.DUMMYFUNCTION("""COMPUTED_VALUE"""),"Que vergonha essa mulher, do fala merda.&lt;br&gt;É uma vergonha esse Marco temporal.")</f>
        <v>Que vergonha essa mulher, do fala merda.&lt;br&gt;É uma vergonha esse Marco temporal.</v>
      </c>
    </row>
    <row r="504">
      <c r="A504" s="28" t="str">
        <f>IFERROR(__xludf.DUMMYFUNCTION("""COMPUTED_VALUE"""),"hahahaha ela nao fez nada a favor da JORNALISTA QUE TOMOU UM SOCO NO PEITO! Voces esquerdistas são hipócritas e imbecis!")</f>
        <v>hahahaha ela nao fez nada a favor da JORNALISTA QUE TOMOU UM SOCO NO PEITO! Voces esquerdistas são hipócritas e imbecis!</v>
      </c>
    </row>
    <row r="505">
      <c r="A505" s="28" t="str">
        <f>IFERROR(__xludf.DUMMYFUNCTION("""COMPUTED_VALUE"""),"Claro, TUDO que for dito ou feito contra elas, ela diz: ""opa, isto só pode estar acontecendo por machismo"" e assim qualquer barbaridade que ela ou qualquer outra deputada mulher supostamente fizer, não pode ser investigada ou processada porque na verdad"&amp;"e existe um ""machismo"" por trás. Mas aí fica bom demais né? Eu vou também ""aprontar"" algo e depois vou dizer que fui preso porque tiveram preconceito comigo baseado em cor, crença, sexualidade e tudo mais... Tomem vergonha na cara, e saiam dessa menti"&amp;"ra e vitimismo que vocês vivem. Todos são investigados, homens, mulheres, cachorros e o diabo! Ninguém é melhor do ninguém nem é santo para não ser investigado ou INVESTIGADA! Cada vez que um deputado (a) esquerdista abre a boca, é só pra passar vergonha.")</f>
        <v>Claro, TUDO que for dito ou feito contra elas, ela diz: "opa, isto só pode estar acontecendo por machismo" e assim qualquer barbaridade que ela ou qualquer outra deputada mulher supostamente fizer, não pode ser investigada ou processada porque na verdade existe um "machismo" por trás. Mas aí fica bom demais né? Eu vou também "aprontar" algo e depois vou dizer que fui preso porque tiveram preconceito comigo baseado em cor, crença, sexualidade e tudo mais... Tomem vergonha na cara, e saiam dessa mentira e vitimismo que vocês vivem. Todos são investigados, homens, mulheres, cachorros e o diabo! Ninguém é melhor do ninguém nem é santo para não ser investigado ou INVESTIGADA! Cada vez que um deputado (a) esquerdista abre a boca, é só pra passar vergonha.</v>
      </c>
    </row>
    <row r="506">
      <c r="A506" s="28" t="str">
        <f>IFERROR(__xludf.DUMMYFUNCTION("""COMPUTED_VALUE"""),"Ela esqueceu que a Lei é para todos, independente de ser mulher, discurso fascista,pura hipocrisia.")</f>
        <v>Ela esqueceu que a Lei é para todos, independente de ser mulher, discurso fascista,pura hipocrisia.</v>
      </c>
    </row>
    <row r="507">
      <c r="A507" s="28" t="str">
        <f>IFERROR(__xludf.DUMMYFUNCTION("""COMPUTED_VALUE"""),"Essa Deputada Sâmia é baixaria pura, aliás ela é esposa do tal Glauber que quis intimidar Arthur Lira (Presidente da Câmara) e acabou sendo advertido e por sinal lira iria usar o regimento da câmara para tirar do plenário.")</f>
        <v>Essa Deputada Sâmia é baixaria pura, aliás ela é esposa do tal Glauber que quis intimidar Arthur Lira (Presidente da Câmara) e acabou sendo advertido e por sinal lira iria usar o regimento da câmara para tirar do plenário.</v>
      </c>
    </row>
    <row r="508">
      <c r="A508" s="28" t="str">
        <f>IFERROR(__xludf.DUMMYFUNCTION("""COMPUTED_VALUE"""),"Fora esquerdalha 🤮🤮🤮")</f>
        <v>Fora esquerdalha 🤮🤮🤮</v>
      </c>
    </row>
    <row r="509">
      <c r="A509" s="28" t="str">
        <f>IFERROR(__xludf.DUMMYFUNCTION("""COMPUTED_VALUE"""),"Quem são as deputadas?")</f>
        <v>Quem são as deputadas?</v>
      </c>
    </row>
    <row r="510">
      <c r="A510" s="28" t="str">
        <f>IFERROR(__xludf.DUMMYFUNCTION("""COMPUTED_VALUE"""),"So pq e mulher nao pode?")</f>
        <v>So pq e mulher nao pode?</v>
      </c>
    </row>
    <row r="511">
      <c r="A511" s="28" t="str">
        <f>IFERROR(__xludf.DUMMYFUNCTION("""COMPUTED_VALUE"""),"Mulheres do povo brasileiro...rsrsrs Hilário.")</f>
        <v>Mulheres do povo brasileiro...rsrsrs Hilário.</v>
      </c>
    </row>
    <row r="512">
      <c r="A512" s="28" t="str">
        <f>IFERROR(__xludf.DUMMYFUNCTION("""COMPUTED_VALUE"""),"Vão pra casa , inútils,deputadas inútils,lira cação ja pra essa ordinárias")</f>
        <v>Vão pra casa , inútils,deputadas inútils,lira cação ja pra essa ordinárias</v>
      </c>
    </row>
    <row r="513">
      <c r="A513" s="28" t="str">
        <f>IFERROR(__xludf.DUMMYFUNCTION("""COMPUTED_VALUE"""),"Deputada federal..vai estudar..sabe de nada")</f>
        <v>Deputada federal..vai estudar..sabe de nada</v>
      </c>
    </row>
    <row r="514">
      <c r="A514" s="28" t="str">
        <f>IFERROR(__xludf.DUMMYFUNCTION("""COMPUTED_VALUE"""),"Cação nessas porcarias já, vão lavar essa boca podre, vão pra casas já,fica em casa porcarias")</f>
        <v>Cação nessas porcarias já, vão lavar essa boca podre, vão pra casas já,fica em casa porcarias</v>
      </c>
    </row>
    <row r="515">
      <c r="A515" s="28" t="str">
        <f>IFERROR(__xludf.DUMMYFUNCTION("""COMPUTED_VALUE"""),"O LULA DISSE QUE AS FEMINISTAS Q LHE APOIA TEM O GRELO DURO")</f>
        <v>O LULA DISSE QUE AS FEMINISTAS Q LHE APOIA TEM O GRELO DURO</v>
      </c>
    </row>
    <row r="516">
      <c r="A516" s="28" t="str">
        <f>IFERROR(__xludf.DUMMYFUNCTION("""COMPUTED_VALUE"""),"Se mulheres estão achando ruim por que não sai elas não estão aí a força vão procurar o que fazer")</f>
        <v>Se mulheres estão achando ruim por que não sai elas não estão aí a força vão procurar o que fazer</v>
      </c>
    </row>
    <row r="517">
      <c r="A517" s="28" t="str">
        <f>IFERROR(__xludf.DUMMYFUNCTION("""COMPUTED_VALUE"""),"Quanta porcaria junta nessa foto")</f>
        <v>Quanta porcaria junta nessa foto</v>
      </c>
    </row>
    <row r="518">
      <c r="A518" s="28" t="str">
        <f>IFERROR(__xludf.DUMMYFUNCTION("""COMPUTED_VALUE"""),"Mimimimimimimi... Já deu essa história... Não fale em nome de todas as mulheres do país pq vocês da esquerda só representam a minoria feminina, a nós maioria da direita não representam mesmo.&lt;br&gt;💩💩💩💩💩🤮🤮🤮🤮🤮")</f>
        <v>Mimimimimimimi... Já deu essa história... Não fale em nome de todas as mulheres do país pq vocês da esquerda só representam a minoria feminina, a nós maioria da direita não representam mesmo.&lt;br&gt;💩💩💩💩💩🤮🤮🤮🤮🤮</v>
      </c>
    </row>
    <row r="519">
      <c r="A519" s="28" t="str">
        <f>IFERROR(__xludf.DUMMYFUNCTION("""COMPUTED_VALUE"""),"Kkkk. Deputadas que so falam merdas")</f>
        <v>Kkkk. Deputadas que so falam merdas</v>
      </c>
    </row>
    <row r="520">
      <c r="A520" s="28" t="str">
        <f>IFERROR(__xludf.DUMMYFUNCTION("""COMPUTED_VALUE"""),"É muito idiota essa Samia.")</f>
        <v>É muito idiota essa Samia.</v>
      </c>
    </row>
    <row r="521">
      <c r="A521" s="28" t="str">
        <f>IFERROR(__xludf.DUMMYFUNCTION("""COMPUTED_VALUE"""),"Essas deputadas da esquerda adoram dar uma de vitimas mas qdo elas ofendem as pessoas se acham certissimas.")</f>
        <v>Essas deputadas da esquerda adoram dar uma de vitimas mas qdo elas ofendem as pessoas se acham certissimas.</v>
      </c>
    </row>
    <row r="522">
      <c r="A522" s="28" t="str">
        <f>IFERROR(__xludf.DUMMYFUNCTION("""COMPUTED_VALUE"""),"Dna Dulce, nem tadinhas, nem delicadas, são apenas mulheres que lutam por um país melhor sendo ameaçadas por políticos machistas...")</f>
        <v>Dna Dulce, nem tadinhas, nem delicadas, são apenas mulheres que lutam por um país melhor sendo ameaçadas por políticos machistas...</v>
      </c>
    </row>
    <row r="523">
      <c r="A523" s="28" t="str">
        <f>IFERROR(__xludf.DUMMYFUNCTION("""COMPUTED_VALUE"""),"Elas nos representam justamente por isso: não são tadinhas, nem delicadas, nem recalcadas... e antes que me esqueça, F... -se quem não gosta dessa nova mulher!")</f>
        <v>Elas nos representam justamente por isso: não são tadinhas, nem delicadas, nem recalcadas... e antes que me esqueça, F... -se quem não gosta dessa nova mulher!</v>
      </c>
    </row>
    <row r="524">
      <c r="A524" s="28" t="str">
        <f>IFERROR(__xludf.DUMMYFUNCTION("""COMPUTED_VALUE"""),"Bando de corruptas, inúteis!")</f>
        <v>Bando de corruptas, inúteis!</v>
      </c>
    </row>
    <row r="525">
      <c r="A525" s="28" t="str">
        <f>IFERROR(__xludf.DUMMYFUNCTION("""COMPUTED_VALUE"""),"Mas outro dia o deputado deu uma encoxada na deputada e elas não falaram nada kkkkkkkkkkkkkkk eita brasil kkkkkkkk o cabaré da chica era mais organizado")</f>
        <v>Mas outro dia o deputado deu uma encoxada na deputada e elas não falaram nada kkkkkkkkkkkkkkk eita brasil kkkkkkkk o cabaré da chica era mais organizado</v>
      </c>
    </row>
    <row r="526">
      <c r="A526" s="28" t="str">
        <f>IFERROR(__xludf.DUMMYFUNCTION("""COMPUTED_VALUE"""),"Só porque são mulheres, não podem ser representadas.&lt;br&gt;Para com essa balela de demarcação,os índios já tem muita terra, vão trabalhar e parem de encher o saco e atrasar o Brasil, hipocritas 🤮🤮🤮🤮🤮🤮🤮🤮")</f>
        <v>Só porque são mulheres, não podem ser representadas.&lt;br&gt;Para com essa balela de demarcação,os índios já tem muita terra, vão trabalhar e parem de encher o saco e atrasar o Brasil, hipocritas 🤮🤮🤮🤮🤮🤮🤮🤮</v>
      </c>
    </row>
    <row r="527">
      <c r="A527" s="28" t="str">
        <f>IFERROR(__xludf.DUMMYFUNCTION("""COMPUTED_VALUE"""),"Dá um Hambúrguer 🍔 pra essa menina.&lt;br&gt;Da um pinga pra outra esquerdista do PSOL.&lt;br&gt;Parabéns às damas do Lula ladrão 😂😂😂")</f>
        <v>Dá um Hambúrguer 🍔 pra essa menina.&lt;br&gt;Da um pinga pra outra esquerdista do PSOL.&lt;br&gt;Parabéns às damas do Lula ladrão 😂😂😂</v>
      </c>
    </row>
    <row r="528">
      <c r="A528" s="28" t="str">
        <f>IFERROR(__xludf.DUMMYFUNCTION("""COMPUTED_VALUE"""),"Tomara que vcs seja casadas suas desprezíveis vergonha da crase das mulheres")</f>
        <v>Tomara que vcs seja casadas suas desprezíveis vergonha da crase das mulheres</v>
      </c>
    </row>
    <row r="529">
      <c r="A529" s="28" t="str">
        <f>IFERROR(__xludf.DUMMYFUNCTION("""COMPUTED_VALUE"""),"Não da pra montar um lanchonete do Mac Donalds no Congresso Nacional para acalmar essa moça ?")</f>
        <v>Não da pra montar um lanchonete do Mac Donalds no Congresso Nacional para acalmar essa moça ?</v>
      </c>
    </row>
    <row r="530">
      <c r="A530" s="28" t="str">
        <f>IFERROR(__xludf.DUMMYFUNCTION("""COMPUTED_VALUE"""),"Eu queria estar cara a cara com essa descarada comunista da samia oh se queria ..ela ia ouviu umas boas...alguém precisa dar um basta nesses devassos petralhas")</f>
        <v>Eu queria estar cara a cara com essa descarada comunista da samia oh se queria ..ela ia ouviu umas boas...alguém precisa dar um basta nesses devassos petralhas</v>
      </c>
    </row>
    <row r="531">
      <c r="A531" s="28" t="str">
        <f>IFERROR(__xludf.DUMMYFUNCTION("""COMPUTED_VALUE"""),"QUEM É ESSA LOUCA QUE FALA ASNEIRA?")</f>
        <v>QUEM É ESSA LOUCA QUE FALA ASNEIRA?</v>
      </c>
    </row>
    <row r="532">
      <c r="A532" s="28" t="str">
        <f>IFERROR(__xludf.DUMMYFUNCTION("""COMPUTED_VALUE"""),"Quem dera que essas deputadas semi inúteis perdessem seus mandatos!!")</f>
        <v>Quem dera que essas deputadas semi inúteis perdessem seus mandatos!!</v>
      </c>
    </row>
    <row r="533">
      <c r="A533" s="28" t="str">
        <f>IFERROR(__xludf.DUMMYFUNCTION("""COMPUTED_VALUE"""),"Essa Samea é simplesmente RIDICULA!!!!")</f>
        <v>Essa Samea é simplesmente RIDICULA!!!!</v>
      </c>
    </row>
    <row r="534">
      <c r="A534" s="28" t="str">
        <f>IFERROR(__xludf.DUMMYFUNCTION("""COMPUTED_VALUE"""),"Vcs não representam as mulheres brasileiras!!! Vcs da esquerda são uma vergonha!")</f>
        <v>Vcs não representam as mulheres brasileiras!!! Vcs da esquerda são uma vergonha!</v>
      </c>
    </row>
    <row r="535">
      <c r="A535" s="28" t="str">
        <f>IFERROR(__xludf.DUMMYFUNCTION("""COMPUTED_VALUE"""),"Só parasitas sugando o Brasil só defendem bandidos.")</f>
        <v>Só parasitas sugando o Brasil só defendem bandidos.</v>
      </c>
    </row>
    <row r="536">
      <c r="A536" s="28" t="str">
        <f>IFERROR(__xludf.DUMMYFUNCTION("""COMPUTED_VALUE"""),"Samia tu vai cair e todo esse gov mentiroso!!!")</f>
        <v>Samia tu vai cair e todo esse gov mentiroso!!!</v>
      </c>
    </row>
    <row r="537">
      <c r="A537" s="28" t="str">
        <f>IFERROR(__xludf.DUMMYFUNCTION("""COMPUTED_VALUE"""),"Crlh , só satanás nessa porra de política Brasileira lixo!!!")</f>
        <v>Crlh , só satanás nessa porra de política Brasileira lixo!!!</v>
      </c>
    </row>
    <row r="538">
      <c r="A538" s="28" t="str">
        <f>IFERROR(__xludf.DUMMYFUNCTION("""COMPUTED_VALUE"""),"Voces PT ja era nao adianta esconde a sujera do baixo do tapete o pacheco ta certo ele tem que orra o cargo que ele tem a corda vai estora dos 2 lado quem tiver mentindo a verdade vai aparecer")</f>
        <v>Voces PT ja era nao adianta esconde a sujera do baixo do tapete o pacheco ta certo ele tem que orra o cargo que ele tem a corda vai estora dos 2 lado quem tiver mentindo a verdade vai aparecer</v>
      </c>
    </row>
    <row r="539">
      <c r="A539" s="28" t="str">
        <f>IFERROR(__xludf.DUMMYFUNCTION("""COMPUTED_VALUE"""),"ESTA DEPUTADA SAMIA SÓ SABE TUMULTUAR E JOGAR CONTRA O BRASIL")</f>
        <v>ESTA DEPUTADA SAMIA SÓ SABE TUMULTUAR E JOGAR CONTRA O BRASIL</v>
      </c>
    </row>
    <row r="540">
      <c r="A540" s="28" t="str">
        <f>IFERROR(__xludf.DUMMYFUNCTION("""COMPUTED_VALUE"""),"Não e contra as mulheres. contra a suas atitude só porque vocês e deputada mulher vocês acham que pode atacar todo mundo dar o respeito pra ser respeitadas")</f>
        <v>Não e contra as mulheres. contra a suas atitude só porque vocês e deputada mulher vocês acham que pode atacar todo mundo dar o respeito pra ser respeitadas</v>
      </c>
    </row>
    <row r="541">
      <c r="A541" s="28" t="str">
        <f>IFERROR(__xludf.DUMMYFUNCTION("""COMPUTED_VALUE"""),"TÁ CADA VEZ MAIS DIFÍCIL RESPEITAR PARLAMENTARES. NUNCA VI TANTA PILANTRAGEM")</f>
        <v>TÁ CADA VEZ MAIS DIFÍCIL RESPEITAR PARLAMENTARES. NUNCA VI TANTA PILANTRAGEM</v>
      </c>
    </row>
    <row r="542">
      <c r="A542" s="28" t="str">
        <f>IFERROR(__xludf.DUMMYFUNCTION("""COMPUTED_VALUE"""),"Essas mulheres agridem os outros e inclusive contra mulheres da direita , bando de hipócritas")</f>
        <v>Essas mulheres agridem os outros e inclusive contra mulheres da direita , bando de hipócritas</v>
      </c>
    </row>
    <row r="543">
      <c r="A543" s="28" t="str">
        <f>IFERROR(__xludf.DUMMYFUNCTION("""COMPUTED_VALUE"""),"Vamos lá: não vi nenhuma palavra dessas deputadas sobre a falta de representatividade feminina no atual governo, o que ouço e assisto delas dizendo não encontro na realidade respaldo, é fácil quando sou pego no flagrante alegar uma nova categoria de violê"&amp;"ncia e sobre ela discursar tal qual quem discursa sobre o túmulo da decência que ajudou a sepultar l.")</f>
        <v>Vamos lá: não vi nenhuma palavra dessas deputadas sobre a falta de representatividade feminina no atual governo, o que ouço e assisto delas dizendo não encontro na realidade respaldo, é fácil quando sou pego no flagrante alegar uma nova categoria de violência e sobre ela discursar tal qual quem discursa sobre o túmulo da decência que ajudou a sepultar l.</v>
      </c>
    </row>
    <row r="544">
      <c r="A544" s="28" t="str">
        <f>IFERROR(__xludf.DUMMYFUNCTION("""COMPUTED_VALUE"""),"ESSA BRAVESA SO VALE PRAS MULHERES QUE PENSAM COMO ELA, MAS SE AS MULHERES FOREM DA OPOSIÇÃO ELA APOIA ATÉ ESTUPRO CONTRA SUAS OPOSITORAS, NÃO PASSA DE UMA HIPÓCRITA FARSANTE E MANIPULADORA DE OTARIOS")</f>
        <v>ESSA BRAVESA SO VALE PRAS MULHERES QUE PENSAM COMO ELA, MAS SE AS MULHERES FOREM DA OPOSIÇÃO ELA APOIA ATÉ ESTUPRO CONTRA SUAS OPOSITORAS, NÃO PASSA DE UMA HIPÓCRITA FARSANTE E MANIPULADORA DE OTARIOS</v>
      </c>
    </row>
    <row r="545">
      <c r="A545" s="28" t="str">
        <f>IFERROR(__xludf.DUMMYFUNCTION("""COMPUTED_VALUE"""),"Vcs uza os indio pra fazer política sai samia")</f>
        <v>Vcs uza os indio pra fazer política sai samia</v>
      </c>
    </row>
    <row r="546">
      <c r="A546" s="28" t="str">
        <f>IFERROR(__xludf.DUMMYFUNCTION("""COMPUTED_VALUE"""),"As mulheres são iguais aos homens então devem ser julgadas também")</f>
        <v>As mulheres são iguais aos homens então devem ser julgadas também</v>
      </c>
    </row>
    <row r="547">
      <c r="A547" s="28" t="str">
        <f>IFERROR(__xludf.DUMMYFUNCTION("""COMPUTED_VALUE"""),"Deputada Sâmia você defende ideologia de gênero, defende a retirada de pais e mãe do RG. Você é a favor de expor crianças na passeata gay, com faixas &amp;quot; Crianças trans &amp;quot; você terá que pagar diante do senhor Jesus. Quando Deus criou Adão ele ficou"&amp;" feliz, porém percebeu que Adão se sentia só, então Deus fez para Adão uma companheira, uma mulher ( E disse Deus assim fez Macho e Fêmea o que passar disso é uma aberração criada pelas mentes perversas que destroem a crianção de Deus. &lt;a href=""http://ww"&amp;"w.youtube.com/results?search_query=%23sameahipocrita""&gt;#sameahipocrita&lt;/a&gt; &lt;a href=""http://www.youtube.com/results?search_query=%23sameamediocre""&gt;#sameamediocre&lt;/a&gt;")</f>
        <v>Deputada Sâmia você defende ideologia de gênero, defende a retirada de pais e mãe do RG. Você é a favor de expor crianças na passeata gay, com faixas &amp;quot; Crianças trans &amp;quot; você terá que pagar diante do senhor Jesus. Quando Deus criou Adão ele ficou feliz, porém percebeu que Adão se sentia só, então Deus fez para Adão uma companheira, uma mulher ( E disse Deus assim fez Macho e Fêmea o que passar disso é uma aberração criada pelas mentes perversas que destroem a crianção de Deus. &lt;a href="http://www.youtube.com/results?search_query=%23sameahipocrita"&gt;#sameahipocrita&lt;/a&gt; &lt;a href="http://www.youtube.com/results?search_query=%23sameamediocre"&gt;#sameamediocre&lt;/a&gt;</v>
      </c>
    </row>
    <row r="548">
      <c r="A548" s="28" t="str">
        <f>IFERROR(__xludf.DUMMYFUNCTION("""COMPUTED_VALUE"""),"Quando não tem competência, se recorre ao vitimismo ! Essa tática é velha, todos já estão cansados saber como são essas deputadas do PSOL, PT e PCdoB. Se mandar elas para o conselho de ética é perseguição a mulher, então serve para as deputadas da direita"&amp;" também, que vêem sofrendo perseguição faz tempo.")</f>
        <v>Quando não tem competência, se recorre ao vitimismo ! Essa tática é velha, todos já estão cansados saber como são essas deputadas do PSOL, PT e PCdoB. Se mandar elas para o conselho de ética é perseguição a mulher, então serve para as deputadas da direita também, que vêem sofrendo perseguição faz tempo.</v>
      </c>
    </row>
    <row r="549">
      <c r="A549" s="28" t="str">
        <f>IFERROR(__xludf.DUMMYFUNCTION("""COMPUTED_VALUE"""),"Invadir terras dos outros,massacrar animais,desabrigar, velhos idosos e crianças não e violência e nem genocídio né Samia?")</f>
        <v>Invadir terras dos outros,massacrar animais,desabrigar, velhos idosos e crianças não e violência e nem genocídio né Samia?</v>
      </c>
    </row>
    <row r="550">
      <c r="A550" s="28" t="str">
        <f>IFERROR(__xludf.DUMMYFUNCTION("""COMPUTED_VALUE"""),"Lei é pra todas (os) as deputadas não são anjos.")</f>
        <v>Lei é pra todas (os) as deputadas não são anjos.</v>
      </c>
    </row>
    <row r="551">
      <c r="A551" s="28" t="str">
        <f>IFERROR(__xludf.DUMMYFUNCTION("""COMPUTED_VALUE"""),"Mimimimimimimimi mulheres insuportáveis não me representa🙄")</f>
        <v>Mimimimimimimimi mulheres insuportáveis não me representa🙄</v>
      </c>
    </row>
    <row r="552">
      <c r="A552" s="28" t="str">
        <f>IFERROR(__xludf.DUMMYFUNCTION("""COMPUTED_VALUE"""),"Essas aí são as verdadeiras bandidas da esquerda , só Deus na causa ! 🇧🇷💪")</f>
        <v>Essas aí são as verdadeiras bandidas da esquerda , só Deus na causa ! 🇧🇷💪</v>
      </c>
    </row>
    <row r="553">
      <c r="A553" s="28" t="str">
        <f>IFERROR(__xludf.DUMMYFUNCTION("""COMPUTED_VALUE"""),"Essas Deputadas são muito arrogantes")</f>
        <v>Essas Deputadas são muito arrogantes</v>
      </c>
    </row>
    <row r="554">
      <c r="A554" s="28" t="str">
        <f>IFERROR(__xludf.DUMMYFUNCTION("""COMPUTED_VALUE"""),"Todos que falam a VERDADE, os esquerdalhas levam para o conselho de ética. Estão acostumados a falar MENTIRAS.&lt;br&gt; QUE PALHAÇADA!")</f>
        <v>Todos que falam a VERDADE, os esquerdalhas levam para o conselho de ética. Estão acostumados a falar MENTIRAS.&lt;br&gt; QUE PALHAÇADA!</v>
      </c>
    </row>
    <row r="555">
      <c r="A555" s="28" t="str">
        <f>IFERROR(__xludf.DUMMYFUNCTION("""COMPUTED_VALUE"""),"Vocês acham que porque são mulheres podem fazer o que querem vão achar o que fazer")</f>
        <v>Vocês acham que porque são mulheres podem fazer o que querem vão achar o que fazer</v>
      </c>
    </row>
    <row r="556">
      <c r="A556" s="28" t="str">
        <f>IFERROR(__xludf.DUMMYFUNCTION("""COMPUTED_VALUE"""),"Essa Samia é uma piada ! Comunista e autoritária !")</f>
        <v>Essa Samia é uma piada ! Comunista e autoritária !</v>
      </c>
    </row>
    <row r="557">
      <c r="A557" s="28" t="str">
        <f>IFERROR(__xludf.DUMMYFUNCTION("""COMPUTED_VALUE"""),"Existem mulheres realmente altivas pra se respeitar.&lt;br&gt;Não é o caso.")</f>
        <v>Existem mulheres realmente altivas pra se respeitar.&lt;br&gt;Não é o caso.</v>
      </c>
    </row>
    <row r="558">
      <c r="A558" s="28" t="str">
        <f>IFERROR(__xludf.DUMMYFUNCTION("""COMPUTED_VALUE"""),"NOSSA EU VENHO ACOMPAMHANDO A CPI E NÃO VI ISSO VC ESTÁ MENTINDO E PEGANDO ESSA PAUTA PARA JUSTIFICAR SUA INCOMPETENCIA,QUE NOJO DE PESSOAS COMO VC SOU MULHER E VC NÃO ME REPRESENTA")</f>
        <v>NOSSA EU VENHO ACOMPAMHANDO A CPI E NÃO VI ISSO VC ESTÁ MENTINDO E PEGANDO ESSA PAUTA PARA JUSTIFICAR SUA INCOMPETENCIA,QUE NOJO DE PESSOAS COMO VC SOU MULHER E VC NÃO ME REPRESENTA</v>
      </c>
    </row>
    <row r="559">
      <c r="A559" s="28" t="str">
        <f>IFERROR(__xludf.DUMMYFUNCTION("""COMPUTED_VALUE"""),"NÃO BAIXEM A CABEÇA DEPUTADAS!")</f>
        <v>NÃO BAIXEM A CABEÇA DEPUTADAS!</v>
      </c>
    </row>
    <row r="560">
      <c r="A560" s="28" t="str">
        <f>IFERROR(__xludf.DUMMYFUNCTION("""COMPUTED_VALUE"""),"Mulheres brancas pseudo lacrando p índios nao me convence tem parlamentares indígenas, tem índios por ai tentando ser ouvido e elas gritando me poupe.")</f>
        <v>Mulheres brancas pseudo lacrando p índios nao me convence tem parlamentares indígenas, tem índios por ai tentando ser ouvido e elas gritando me poupe.</v>
      </c>
    </row>
    <row r="561">
      <c r="A561" s="28" t="str">
        <f>IFERROR(__xludf.DUMMYFUNCTION("""COMPUTED_VALUE"""),"Tem muitos trouxas votando nesse tipo de gente que não soma nada para o país, essas deputadas são uma vergonha nacional.")</f>
        <v>Tem muitos trouxas votando nesse tipo de gente que não soma nada para o país, essas deputadas são uma vergonha nacional.</v>
      </c>
    </row>
    <row r="562">
      <c r="A562" s="28" t="str">
        <f>IFERROR(__xludf.DUMMYFUNCTION("""COMPUTED_VALUE"""),"Sâmia não seja Frágil, vocês merecem, não por serem mulheres, por serem idiotas, fique com a boca fechada que não acontece nada, você é a unica culpada pelo que estão passando perrengue, enquanto o LULE viaja o povo passa fome assim como os índios, não co"&amp;"nsegue nem se defender sozinha e diz defender os outros. E VIVA O PTI, É UM PTI ATRÁS DO OUTRO. O PAU QUE DEU NO CHICO,IRIA ATINGIR TAMBÉM O FRANCISCO: FICA ADICA.")</f>
        <v>Sâmia não seja Frágil, vocês merecem, não por serem mulheres, por serem idiotas, fique com a boca fechada que não acontece nada, você é a unica culpada pelo que estão passando perrengue, enquanto o LULE viaja o povo passa fome assim como os índios, não consegue nem se defender sozinha e diz defender os outros. E VIVA O PTI, É UM PTI ATRÁS DO OUTRO. O PAU QUE DEU NO CHICO,IRIA ATINGIR TAMBÉM O FRANCISCO: FICA ADICA.</v>
      </c>
    </row>
    <row r="563">
      <c r="A563" s="28" t="str">
        <f>IFERROR(__xludf.DUMMYFUNCTION("""COMPUTED_VALUE"""),"Essas malas sem alça que agridem e tentam impor o que querem além proferirem ofensas, agora se fazem de vítima. Têm que serem todas processadas pela comissão de ética sim e para melhorar o nível, devem ser cassadas.")</f>
        <v>Essas malas sem alça que agridem e tentam impor o que querem além proferirem ofensas, agora se fazem de vítima. Têm que serem todas processadas pela comissão de ética sim e para melhorar o nível, devem ser cassadas.</v>
      </c>
    </row>
    <row r="564">
      <c r="A564" s="28" t="str">
        <f>IFERROR(__xludf.DUMMYFUNCTION("""COMPUTED_VALUE"""),"Essa Samia não conhece os povos indígenas, nao sabe o q eles desejam, o q eles querem. Genocida é querer segregar os índios sem perguntar p eles, sem levá-los. Tem muita gente, muita ONG ganhando dinheiro v terras indígenas e segregação dos mesmos. Deixem"&amp;" os índios viverem e se desenvolverem, estudarem. Menos estado na vida deles")</f>
        <v>Essa Samia não conhece os povos indígenas, nao sabe o q eles desejam, o q eles querem. Genocida é querer segregar os índios sem perguntar p eles, sem levá-los. Tem muita gente, muita ONG ganhando dinheiro v terras indígenas e segregação dos mesmos. Deixem os índios viverem e se desenvolverem, estudarem. Menos estado na vida deles</v>
      </c>
    </row>
    <row r="565">
      <c r="A565" s="28" t="str">
        <f>IFERROR(__xludf.DUMMYFUNCTION("""COMPUTED_VALUE"""),"Sou mulher,hoje já classificada como idosa e concordo com essa medida tomada contra essas parlamentares., que acham que tudo podem por ser mulher.E querem ganhar na gritaria,agressão verbal e sem noção nenhuma. Agora se fazem de vítimas. Ah! Façam um BOM "&amp;"TRABALHO E PAREM SE NOS ENVERGONHAREM COM OS RIDICULOS CHILIQUES,parecendo crianças barrentas sem educação alguma. UMA VERGONHA PARA NÓS MULHERES.")</f>
        <v>Sou mulher,hoje já classificada como idosa e concordo com essa medida tomada contra essas parlamentares., que acham que tudo podem por ser mulher.E querem ganhar na gritaria,agressão verbal e sem noção nenhuma. Agora se fazem de vítimas. Ah! Façam um BOM TRABALHO E PAREM SE NOS ENVERGONHAREM COM OS RIDICULOS CHILIQUES,parecendo crianças barrentas sem educação alguma. UMA VERGONHA PARA NÓS MULHERES.</v>
      </c>
    </row>
    <row r="566">
      <c r="A566" s="28" t="str">
        <f>IFERROR(__xludf.DUMMYFUNCTION("""COMPUTED_VALUE"""),"Suas barraqueiras e mentirosas .")</f>
        <v>Suas barraqueiras e mentirosas .</v>
      </c>
    </row>
    <row r="567">
      <c r="A567" s="28" t="str">
        <f>IFERROR(__xludf.DUMMYFUNCTION("""COMPUTED_VALUE"""),"Só porque é mulher , acha que pode fazer e falar tudo .")</f>
        <v>Só porque é mulher , acha que pode fazer e falar tudo .</v>
      </c>
    </row>
    <row r="568">
      <c r="A568" s="28" t="str">
        <f>IFERROR(__xludf.DUMMYFUNCTION("""COMPUTED_VALUE"""),"É so mulher que sofre violência politica ?")</f>
        <v>É so mulher que sofre violência politica ?</v>
      </c>
    </row>
    <row r="569">
      <c r="A569" s="28" t="str">
        <f>IFERROR(__xludf.DUMMYFUNCTION("""COMPUTED_VALUE"""),"ESTA SAMEA TA PRECISANDO DE VAR... NA XECA, ATE AGORA SÓ PREDERAM CANDIDATOS DE DIREITA SUA BURR...")</f>
        <v>ESTA SAMEA TA PRECISANDO DE VAR... NA XECA, ATE AGORA SÓ PREDERAM CANDIDATOS DE DIREITA SUA BURR...</v>
      </c>
    </row>
    <row r="570">
      <c r="A570" s="28" t="str">
        <f>IFERROR(__xludf.DUMMYFUNCTION("""COMPUTED_VALUE"""),"Para de CAOO Samia... o teu problema é que você come BIGMAC demais.... este é o ponto.....")</f>
        <v>Para de CAOO Samia... o teu problema é que você come BIGMAC demais.... este é o ponto.....</v>
      </c>
    </row>
    <row r="571">
      <c r="A571" s="28" t="str">
        <f>IFERROR(__xludf.DUMMYFUNCTION("""COMPUTED_VALUE"""),"A tua ignorância é bem gorda! Golpistas!")</f>
        <v>A tua ignorância é bem gorda! Golpistas!</v>
      </c>
    </row>
    <row r="572">
      <c r="A572" s="28" t="str">
        <f>IFERROR(__xludf.DUMMYFUNCTION("""COMPUTED_VALUE"""),"Se fosse uma mulher de direita aí elas diriam que ela não representa a mulher, a esquerda assim vítimas são todos eles agora de direita e genocida e não representa, vítimas somos nós o povo brasileiro dessa quadrilha que faz arrastão nos cofres públicos a"&amp;"ssaltando todos nós. Fora Lula Fora Pt Fora Psol e pra acabar o responsável pela volta dessa quadrilha chamado Jair Bolsonaro na cadeia !")</f>
        <v>Se fosse uma mulher de direita aí elas diriam que ela não representa a mulher, a esquerda assim vítimas são todos eles agora de direita e genocida e não representa, vítimas somos nós o povo brasileiro dessa quadrilha que faz arrastão nos cofres públicos assaltando todos nós. Fora Lula Fora Pt Fora Psol e pra acabar o responsável pela volta dessa quadrilha chamado Jair Bolsonaro na cadeia !</v>
      </c>
    </row>
    <row r="573">
      <c r="A573" s="28" t="str">
        <f>IFERROR(__xludf.DUMMYFUNCTION("""COMPUTED_VALUE"""),"Quanto lixo junto")</f>
        <v>Quanto lixo junto</v>
      </c>
    </row>
    <row r="574">
      <c r="A574" s="28" t="str">
        <f>IFERROR(__xludf.DUMMYFUNCTION("""COMPUTED_VALUE"""),"VOCÊS FIZERAM POR ONDE, EU VI ! PRINCIPALMENTE VOCÊ SAMIA, (QUE NÃO TEM RESPEITO AO OPOSTO). PORQUE NÃO TEM ELEGÂNCIA E ARGUMENTOS COMO A GLEISE ? 👿👎")</f>
        <v>VOCÊS FIZERAM POR ONDE, EU VI ! PRINCIPALMENTE VOCÊ SAMIA, (QUE NÃO TEM RESPEITO AO OPOSTO). PORQUE NÃO TEM ELEGÂNCIA E ARGUMENTOS COMO A GLEISE ? 👿👎</v>
      </c>
    </row>
    <row r="575">
      <c r="A575" s="28" t="str">
        <f>IFERROR(__xludf.DUMMYFUNCTION("""COMPUTED_VALUE"""),"Só porque é mulher quer fazer fala tudo que quer")</f>
        <v>Só porque é mulher quer fazer fala tudo que quer</v>
      </c>
    </row>
    <row r="576">
      <c r="A576" s="28" t="str">
        <f>IFERROR(__xludf.DUMMYFUNCTION("""COMPUTED_VALUE"""),"Cadeia, nessas esquerdista, pagam de feministas mas apóiam só coisa que não presta")</f>
        <v>Cadeia, nessas esquerdista, pagam de feministas mas apóiam só coisa que não presta</v>
      </c>
    </row>
    <row r="577">
      <c r="A577" s="28" t="str">
        <f>IFERROR(__xludf.DUMMYFUNCTION("""COMPUTED_VALUE"""),"Só loucas")</f>
        <v>Só loucas</v>
      </c>
    </row>
    <row r="578">
      <c r="A578" s="28" t="str">
        <f>IFERROR(__xludf.DUMMYFUNCTION("""COMPUTED_VALUE"""),"Essa Deputada é louca")</f>
        <v>Essa Deputada é louca</v>
      </c>
    </row>
    <row r="579">
      <c r="A579" s="28" t="str">
        <f>IFERROR(__xludf.DUMMYFUNCTION("""COMPUTED_VALUE"""),"Doente de mentirosa")</f>
        <v>Doente de mentirosa</v>
      </c>
    </row>
    <row r="580">
      <c r="A580" s="28" t="str">
        <f>IFERROR(__xludf.DUMMYFUNCTION("""COMPUTED_VALUE"""),"O time das malucas..... Sempre reclamando e destilando ódio")</f>
        <v>O time das malucas..... Sempre reclamando e destilando ódio</v>
      </c>
    </row>
    <row r="581">
      <c r="A581" s="28" t="str">
        <f>IFERROR(__xludf.DUMMYFUNCTION("""COMPUTED_VALUE"""),"Verdade só ódio nos olhos dessas loucas")</f>
        <v>Verdade só ódio nos olhos dessas loucas</v>
      </c>
    </row>
    <row r="582">
      <c r="A582" s="28" t="str">
        <f>IFERROR(__xludf.DUMMYFUNCTION("""COMPUTED_VALUE"""),"O absurdo é vocês fazerem baixaria nos debates!!!! Pensam que estão lavando roupa suja!!")</f>
        <v>O absurdo é vocês fazerem baixaria nos debates!!!! Pensam que estão lavando roupa suja!!</v>
      </c>
    </row>
    <row r="583">
      <c r="A583" s="28" t="str">
        <f>IFERROR(__xludf.DUMMYFUNCTION("""COMPUTED_VALUE"""),"Desequilibradas por que? Qual foi a falta de decoro parlamentar delas? Agora gente que apoia ditadura e xinga mulheres não quebram decoro?")</f>
        <v>Desequilibradas por que? Qual foi a falta de decoro parlamentar delas? Agora gente que apoia ditadura e xinga mulheres não quebram decoro?</v>
      </c>
    </row>
    <row r="584">
      <c r="A584" s="28" t="str">
        <f>IFERROR(__xludf.DUMMYFUNCTION("""COMPUTED_VALUE"""),"Militantes sem noção, encrencreiras e inúteis.")</f>
        <v>Militantes sem noção, encrencreiras e inúteis.</v>
      </c>
    </row>
    <row r="585">
      <c r="A585" s="28" t="str">
        <f>IFERROR(__xludf.DUMMYFUNCTION("""COMPUTED_VALUE"""),"É uma babaca essa mulher")</f>
        <v>É uma babaca essa mulher</v>
      </c>
    </row>
    <row r="586">
      <c r="A586" s="28" t="str">
        <f>IFERROR(__xludf.DUMMYFUNCTION("""COMPUTED_VALUE"""),"Povo brasileiro estas são as maiores vagabundas da face da terra. Estes lixos não teriam vaga nem na guaicurus. La so tem profissionais honestas.")</f>
        <v>Povo brasileiro estas são as maiores vagabundas da face da terra. Estes lixos não teriam vaga nem na guaicurus. La so tem profissionais honestas.</v>
      </c>
    </row>
    <row r="587">
      <c r="A587" s="28" t="str">
        <f>IFERROR(__xludf.DUMMYFUNCTION("""COMPUTED_VALUE"""),"Força meninas, vcs vão ser cassadas kkkkkkk")</f>
        <v>Força meninas, vcs vão ser cassadas kkkkkkk</v>
      </c>
    </row>
    <row r="588">
      <c r="A588" s="28" t="str">
        <f>IFERROR(__xludf.DUMMYFUNCTION("""COMPUTED_VALUE"""),"Isso aí meninas, não é pq as coleguinhas são meninas que podem fazer o que quzerem")</f>
        <v>Isso aí meninas, não é pq as coleguinhas são meninas que podem fazer o que quzerem</v>
      </c>
    </row>
    <row r="589">
      <c r="A589" s="28" t="str">
        <f>IFERROR(__xludf.DUMMYFUNCTION("""COMPUTED_VALUE"""),"claro que pode, se pode com os homens, pode com as mulheres. Isso se chama IGUALDADE")</f>
        <v>claro que pode, se pode com os homens, pode com as mulheres. Isso se chama IGUALDADE</v>
      </c>
    </row>
    <row r="590">
      <c r="A590" s="28" t="str">
        <f>IFERROR(__xludf.DUMMYFUNCTION("""COMPUTED_VALUE"""),"você é muito mentirosa petulante arrogante e outras que estão na política só pra berrar que nem cabrita ponha nos seus lugares")</f>
        <v>você é muito mentirosa petulante arrogante e outras que estão na política só pra berrar que nem cabrita ponha nos seus lugares</v>
      </c>
    </row>
    <row r="591">
      <c r="A591" s="28" t="str">
        <f>IFERROR(__xludf.DUMMYFUNCTION("""COMPUTED_VALUE"""),"Que mulher pra falar besteira kkkkk")</f>
        <v>Que mulher pra falar besteira kkkkk</v>
      </c>
    </row>
    <row r="592">
      <c r="A592" s="28" t="str">
        <f>IFERROR(__xludf.DUMMYFUNCTION("""COMPUTED_VALUE"""),"Ahhhh para com isso, muito Mimimi dessas aí, que chamaram os que votaram contra de Assassinos!!! Coisas da Esquerdalha")</f>
        <v>Ahhhh para com isso, muito Mimimi dessas aí, que chamaram os que votaram contra de Assassinos!!! Coisas da Esquerdalha</v>
      </c>
    </row>
    <row r="593">
      <c r="A593" s="28" t="str">
        <f>IFERROR(__xludf.DUMMYFUNCTION("""COMPUTED_VALUE"""),"Vamos às ruas pelas deputadas... É uma caça às representantes das mulheres e do país")</f>
        <v>Vamos às ruas pelas deputadas... É uma caça às representantes das mulheres e do país</v>
      </c>
    </row>
    <row r="594">
      <c r="A594" s="28" t="str">
        <f>IFERROR(__xludf.DUMMYFUNCTION("""COMPUTED_VALUE"""),"Essas loucas não me representa")</f>
        <v>Essas loucas não me representa</v>
      </c>
    </row>
    <row r="595">
      <c r="A595" s="28" t="str">
        <f>IFERROR(__xludf.DUMMYFUNCTION("""COMPUTED_VALUE"""),"se o chefe da quadrilha (luladrão) não mobiliza as massas imagina essas desmioladas.")</f>
        <v>se o chefe da quadrilha (luladrão) não mobiliza as massas imagina essas desmioladas.</v>
      </c>
    </row>
    <row r="596">
      <c r="A596" s="28" t="str">
        <f>IFERROR(__xludf.DUMMYFUNCTION("""COMPUTED_VALUE"""),"VOCÊ É TAO LINDA, MAS TÊM A LÍNGUA GRANDE MERECE SER PUNIDAS. COMO SERÁ DENTRO DE CASA.")</f>
        <v>VOCÊ É TAO LINDA, MAS TÊM A LÍNGUA GRANDE MERECE SER PUNIDAS. COMO SERÁ DENTRO DE CASA.</v>
      </c>
    </row>
    <row r="597">
      <c r="A597" s="28" t="str">
        <f>IFERROR(__xludf.DUMMYFUNCTION("""COMPUTED_VALUE"""),"Sempre a mesma ladainha de vitimização, usam os pobres os negros os índios como massa de manobra e nunca fazem nada efetivo em prol desses povos entra ano e sai ano e sempre a mesma conversa .tem que punir com cassação todas que apareceram nesse vídeo não"&amp;" fazem nada de útil pelo povo brasileiro. Essa deputada do P Sol do Rio de Janeiro parece o coalhada do Chico Anísio")</f>
        <v>Sempre a mesma ladainha de vitimização, usam os pobres os negros os índios como massa de manobra e nunca fazem nada efetivo em prol desses povos entra ano e sai ano e sempre a mesma conversa .tem que punir com cassação todas que apareceram nesse vídeo não fazem nada de útil pelo povo brasileiro. Essa deputada do P Sol do Rio de Janeiro parece o coalhada do Chico Anísio</v>
      </c>
    </row>
    <row r="598">
      <c r="A598" s="28" t="str">
        <f>IFERROR(__xludf.DUMMYFUNCTION("""COMPUTED_VALUE"""),"Eu não posso defender uma mulher,mãe que quer criar lei que proíbe nome de pai e mãe nas certidões de nascimento dos seus filhos. Ela não me representa. Sou mãe e avó e temo pelo futuro dos nossos netos.Ela é uma deputada e foi eleita por defender pautas "&amp;"contra a família .Sinto muito por ela,mas sinto mais ainda por aqueles que ela engana quando defende causas que ela certamente não vive na prática. Se ela pode defender os direitos dela,nós também temos o direito e o dever de defender os nossos direitos.")</f>
        <v>Eu não posso defender uma mulher,mãe que quer criar lei que proíbe nome de pai e mãe nas certidões de nascimento dos seus filhos. Ela não me representa. Sou mãe e avó e temo pelo futuro dos nossos netos.Ela é uma deputada e foi eleita por defender pautas contra a família .Sinto muito por ela,mas sinto mais ainda por aqueles que ela engana quando defende causas que ela certamente não vive na prática. Se ela pode defender os direitos dela,nós também temos o direito e o dever de defender os nossos direitos.</v>
      </c>
    </row>
    <row r="599">
      <c r="A599" s="28" t="str">
        <f>IFERROR(__xludf.DUMMYFUNCTION("""COMPUTED_VALUE"""),"Porque o silêncio quando bateram na delis ortiz??? Pq ninguém abriu a boca qdo lula chamou as mulheres de grelo duro??? Deliz ortiz foi agredida por esse governo.. UOL se calou... Essas &amp;quot;deputadas&amp;quot; se calaram")</f>
        <v>Porque o silêncio quando bateram na delis ortiz??? Pq ninguém abriu a boca qdo lula chamou as mulheres de grelo duro??? Deliz ortiz foi agredida por esse governo.. UOL se calou... Essas &amp;quot;deputadas&amp;quot; se calaram</v>
      </c>
    </row>
    <row r="600">
      <c r="A600" s="28" t="str">
        <f>IFERROR(__xludf.DUMMYFUNCTION("""COMPUTED_VALUE"""),"e as deputadas precisam ficar espertas , lira não custa nada pra agredir elas fisicamente ! Lira bateria nelas sem problemas se soubesse que ninguém esta olhando e ele tem milicias do rio pra mandar matar elas a hora que ele quiser")</f>
        <v>e as deputadas precisam ficar espertas , lira não custa nada pra agredir elas fisicamente ! Lira bateria nelas sem problemas se soubesse que ninguém esta olhando e ele tem milicias do rio pra mandar matar elas a hora que ele quiser</v>
      </c>
    </row>
    <row r="601">
      <c r="A601" s="28" t="str">
        <f>IFERROR(__xludf.DUMMYFUNCTION("""COMPUTED_VALUE"""),"Fora estas deputadas porque não se dão respeito fora as deputadas")</f>
        <v>Fora estas deputadas porque não se dão respeito fora as deputadas</v>
      </c>
    </row>
    <row r="602">
      <c r="A602" s="28" t="str">
        <f>IFERROR(__xludf.DUMMYFUNCTION("""COMPUTED_VALUE"""),"Gostam de carterada só por ser mulheres e nunca vi elas defenderem as outras mulheres de outros espectro políticos desde de que não sigam a cartilha delas e muita hipocrisia dessas revoltadinhas a própria constituição diz todos somos iguais perante a lei")</f>
        <v>Gostam de carterada só por ser mulheres e nunca vi elas defenderem as outras mulheres de outros espectro políticos desde de que não sigam a cartilha delas e muita hipocrisia dessas revoltadinhas a própria constituição diz todos somos iguais perante a lei</v>
      </c>
    </row>
    <row r="603">
      <c r="A603" s="28" t="str">
        <f>IFERROR(__xludf.DUMMYFUNCTION("""COMPUTED_VALUE"""),"Todas santas, dá até medo de tanta santidade,")</f>
        <v>Todas santas, dá até medo de tanta santidade,</v>
      </c>
    </row>
    <row r="604">
      <c r="A604" s="28" t="str">
        <f>IFERROR(__xludf.DUMMYFUNCTION("""COMPUTED_VALUE"""),"Ten q perder os mandatos essas deputadas e ficar 8 anos inelegível 😂😂😂")</f>
        <v>Ten q perder os mandatos essas deputadas e ficar 8 anos inelegível 😂😂😂</v>
      </c>
    </row>
    <row r="605">
      <c r="A605" s="28" t="str">
        <f>IFERROR(__xludf.DUMMYFUNCTION("""COMPUTED_VALUE"""),"Fabio elas não foram representadas por nada acusaram outros parlamentares de assassinos sem provas e justificativas, mas tão somente porque pessam diferente delas. Pau que da em chico da em Francisco. Ser mulher não é passaporte para o direito de serem le"&amp;"vianas.")</f>
        <v>Fabio elas não foram representadas por nada acusaram outros parlamentares de assassinos sem provas e justificativas, mas tão somente porque pessam diferente delas. Pau que da em chico da em Francisco. Ser mulher não é passaporte para o direito de serem levianas.</v>
      </c>
    </row>
    <row r="606">
      <c r="A606" s="28" t="str">
        <f>IFERROR(__xludf.DUMMYFUNCTION("""COMPUTED_VALUE"""),"ESSAS AMOSTRAS GRATIS DE MULHER , DEVEM TODAS IR PRO HOSPÍCIO FEDERAL FAZ TEMPO VERMELHAS RIDÍCULAS.")</f>
        <v>ESSAS AMOSTRAS GRATIS DE MULHER , DEVEM TODAS IR PRO HOSPÍCIO FEDERAL FAZ TEMPO VERMELHAS RIDÍCULAS.</v>
      </c>
    </row>
    <row r="607">
      <c r="A607" s="28" t="str">
        <f>IFERROR(__xludf.DUMMYFUNCTION("""COMPUTED_VALUE"""),"ESSA EXTREMISTA DE ESQUERDA DO PSOL É COMPLETAMENTE PIRADA. A MULHER SÓ VIVE PRA BRIGAR.")</f>
        <v>ESSA EXTREMISTA DE ESQUERDA DO PSOL É COMPLETAMENTE PIRADA. A MULHER SÓ VIVE PRA BRIGAR.</v>
      </c>
    </row>
    <row r="608">
      <c r="A608" s="28" t="str">
        <f>IFERROR(__xludf.DUMMYFUNCTION("""COMPUTED_VALUE"""),"🦊🦊&lt;br&gt;Bando de paranóicas petistas, ficam só barulhando na câmara e nada faz em prol do país.&lt;br&gt;🫵😅")</f>
        <v>🦊🦊&lt;br&gt;Bando de paranóicas petistas, ficam só barulhando na câmara e nada faz em prol do país.&lt;br&gt;🫵😅</v>
      </c>
    </row>
    <row r="609">
      <c r="A609" s="28" t="str">
        <f>IFERROR(__xludf.DUMMYFUNCTION("""COMPUTED_VALUE"""),"Essas mulheres não respeitam ninguém, fazem badernas interropem e atacam os opositores !")</f>
        <v>Essas mulheres não respeitam ninguém, fazem badernas interropem e atacam os opositores !</v>
      </c>
    </row>
    <row r="610">
      <c r="A610" s="28" t="str">
        <f>IFERROR(__xludf.DUMMYFUNCTION("""COMPUTED_VALUE"""),"Insania maufim é barraqueira, mal educada, folgada e ofende todoas os colegas. As berranteiras di psol. Só merda")</f>
        <v>Insania maufim é barraqueira, mal educada, folgada e ofende todoas os colegas. As berranteiras di psol. Só merda</v>
      </c>
    </row>
    <row r="611">
      <c r="A611" s="28" t="str">
        <f>IFERROR(__xludf.DUMMYFUNCTION("""COMPUTED_VALUE"""),"BEM FEITO P VCS...QDO VCS MENTEM..OFENDEM...PODE....COLHAM O QUE PLANTARAM... SUAS INÚTEIS")</f>
        <v>BEM FEITO P VCS...QDO VCS MENTEM..OFENDEM...PODE....COLHAM O QUE PLANTARAM... SUAS INÚTEIS</v>
      </c>
    </row>
    <row r="612">
      <c r="A612" s="28" t="str">
        <f>IFERROR(__xludf.DUMMYFUNCTION("""COMPUTED_VALUE"""),"Por Q só as Mulheres Deputadas Q tem que ser Cassada . Nicolas André Fernandes Amauri aquele de santa Catarina tem mais eles também tem ir p conselho de Ética.")</f>
        <v>Por Q só as Mulheres Deputadas Q tem que ser Cassada . Nicolas André Fernandes Amauri aquele de santa Catarina tem mais eles também tem ir p conselho de Ética.</v>
      </c>
    </row>
    <row r="613">
      <c r="A613" s="28" t="str">
        <f>IFERROR(__xludf.DUMMYFUNCTION("""COMPUTED_VALUE"""),"A velha vitimização de sempre mulher também comete crime o que dizer Elise matsunaga")</f>
        <v>A velha vitimização de sempre mulher também comete crime o que dizer Elise matsunaga</v>
      </c>
    </row>
    <row r="614">
      <c r="A614" s="28" t="str">
        <f>IFERROR(__xludf.DUMMYFUNCTION("""COMPUTED_VALUE"""),"Gostaria de saber quem vota nessa mulher?? É pura hipócritas !! Torce pelo atraso do país")</f>
        <v>Gostaria de saber quem vota nessa mulher?? É pura hipócritas !! Torce pelo atraso do país</v>
      </c>
    </row>
    <row r="615">
      <c r="A615" s="28" t="str">
        <f>IFERROR(__xludf.DUMMYFUNCTION("""COMPUTED_VALUE"""),"Rrrr parabéns bando de esquerdista podres")</f>
        <v>Rrrr parabéns bando de esquerdista podres</v>
      </c>
    </row>
    <row r="616">
      <c r="A616" s="28" t="str">
        <f>IFERROR(__xludf.DUMMYFUNCTION("""COMPUTED_VALUE"""),"Como pode ter mulheres tão burras e desinformadas que vergonha para com as mulheres que raciocinam em nosso país.")</f>
        <v>Como pode ter mulheres tão burras e desinformadas que vergonha para com as mulheres que raciocinam em nosso país.</v>
      </c>
    </row>
    <row r="617">
      <c r="A617" s="28" t="str">
        <f>IFERROR(__xludf.DUMMYFUNCTION("""COMPUTED_VALUE"""),"Kkkkkk elas estão achando que estão imunes ao conselho de ética??? Vai dar a cartada por ser mulher??? Kkk")</f>
        <v>Kkkkkk elas estão achando que estão imunes ao conselho de ética??? Vai dar a cartada por ser mulher??? Kkk</v>
      </c>
    </row>
    <row r="618">
      <c r="A618" s="28" t="str">
        <f>IFERROR(__xludf.DUMMYFUNCTION("""COMPUTED_VALUE"""),"Estão certas! Só porque são feias não podem discriminar.")</f>
        <v>Estão certas! Só porque são feias não podem discriminar.</v>
      </c>
    </row>
    <row r="619">
      <c r="A619" s="28" t="str">
        <f>IFERROR(__xludf.DUMMYFUNCTION("""COMPUTED_VALUE"""),"Kkkkkkkkkkkkkkkkk e são muito feias")</f>
        <v>Kkkkkkkkkkkkkkkkk e são muito feias</v>
      </c>
    </row>
    <row r="620">
      <c r="A620" s="28" t="str">
        <f>IFERROR(__xludf.DUMMYFUNCTION("""COMPUTED_VALUE"""),"Vocês do PSOL e pt principalmente essa sania mentirosa e sem vergonha na cara deixam de mim mim nas urnas vocês vão se lascar")</f>
        <v>Vocês do PSOL e pt principalmente essa sania mentirosa e sem vergonha na cara deixam de mim mim nas urnas vocês vão se lascar</v>
      </c>
    </row>
    <row r="621">
      <c r="A621" s="28" t="str">
        <f>IFERROR(__xludf.DUMMYFUNCTION("""COMPUTED_VALUE"""),"Essas mulheres tem que ser chamado atenção sim , provocam tumulto, são desordeiras , mau educadas e violentas.")</f>
        <v>Essas mulheres tem que ser chamado atenção sim , provocam tumulto, são desordeiras , mau educadas e violentas.</v>
      </c>
    </row>
    <row r="622">
      <c r="A622" s="28" t="str">
        <f>IFERROR(__xludf.DUMMYFUNCTION("""COMPUTED_VALUE"""),"Se vc tivesse realmente fazendo sua obrigação não estaria neste situação, fale menos, escute mais, trabalhe mais e embreme menos. A esqueci esquerdista e alérgico a trabalho.")</f>
        <v>Se vc tivesse realmente fazendo sua obrigação não estaria neste situação, fale menos, escute mais, trabalhe mais e embreme menos. A esqueci esquerdista e alérgico a trabalho.</v>
      </c>
    </row>
    <row r="623">
      <c r="A623" s="28" t="str">
        <f>IFERROR(__xludf.DUMMYFUNCTION("""COMPUTED_VALUE"""),"Bando de maconheiros inúteis")</f>
        <v>Bando de maconheiros inúteis</v>
      </c>
    </row>
    <row r="624">
      <c r="A624" s="28" t="str">
        <f>IFERROR(__xludf.DUMMYFUNCTION("""COMPUTED_VALUE"""),"Verdade cadê as deputadas do grelo duro do.Lula?")</f>
        <v>Verdade cadê as deputadas do grelo duro do.Lula?</v>
      </c>
    </row>
    <row r="625">
      <c r="A625" s="28" t="str">
        <f>IFERROR(__xludf.DUMMYFUNCTION("""COMPUTED_VALUE"""),"Vcs são nojo com essas hipocresias, tenham vergonha na cara, PSOL PT são malignos e corruptos.")</f>
        <v>Vcs são nojo com essas hipocresias, tenham vergonha na cara, PSOL PT são malignos e corruptos.</v>
      </c>
    </row>
    <row r="626">
      <c r="A626" s="28" t="str">
        <f>IFERROR(__xludf.DUMMYFUNCTION("""COMPUTED_VALUE"""),"não existe diferença entre homens e mulheres. o que existe é algumas deputadas que se dizem mulheres e nunca foi mulher. são mulheres do sovaco cabeludo. que morrem de ódio das mulheres verdadeiras")</f>
        <v>não existe diferença entre homens e mulheres. o que existe é algumas deputadas que se dizem mulheres e nunca foi mulher. são mulheres do sovaco cabeludo. que morrem de ódio das mulheres verdadeiras</v>
      </c>
    </row>
    <row r="627">
      <c r="A627" s="28" t="str">
        <f>IFERROR(__xludf.DUMMYFUNCTION("""COMPUTED_VALUE"""),"Samia Burger king e seu material político no acampamento dos criminosos de três letras? &lt;br&gt;&lt;br&gt;Só sabem fazer barraco acham que o congresso é esbornia, não tem um projeto só tumultua.&lt;br&gt;&lt;br&gt;ZÉ RAINHA MANDA LEMBRANÇAS E MUITO MAIS NÉ")</f>
        <v>Samia Burger king e seu material político no acampamento dos criminosos de três letras? &lt;br&gt;&lt;br&gt;Só sabem fazer barraco acham que o congresso é esbornia, não tem um projeto só tumultua.&lt;br&gt;&lt;br&gt;ZÉ RAINHA MANDA LEMBRANÇAS E MUITO MAIS NÉ</v>
      </c>
    </row>
    <row r="628">
      <c r="A628" s="28" t="str">
        <f>IFERROR(__xludf.DUMMYFUNCTION("""COMPUTED_VALUE"""),"Sou mulher mas este tipo de deputada não me representa são umas ratazana🐀🐀🐀🐀💩💩💩💩💩🤮🤮🤮")</f>
        <v>Sou mulher mas este tipo de deputada não me representa são umas ratazana🐀🐀🐀🐀💩💩💩💩💩🤮🤮🤮</v>
      </c>
    </row>
    <row r="629">
      <c r="A629" s="28" t="str">
        <f>IFERROR(__xludf.DUMMYFUNCTION("""COMPUTED_VALUE"""),"Espero que casse todas, nao é a questão de ser mulher, mas, por mentir,caluniar e tentar incriminar pessoas que nao cometeram nenhum crime.")</f>
        <v>Espero que casse todas, nao é a questão de ser mulher, mas, por mentir,caluniar e tentar incriminar pessoas que nao cometeram nenhum crime.</v>
      </c>
    </row>
    <row r="630">
      <c r="A630" s="28" t="str">
        <f>IFERROR(__xludf.DUMMYFUNCTION("""COMPUTED_VALUE"""),"Tem que cassar mesmo essas deputadas que não acrescentam em nada só sabem fazer baderna e defenderem pautas negati as .Cassação já")</f>
        <v>Tem que cassar mesmo essas deputadas que não acrescentam em nada só sabem fazer baderna e defenderem pautas negati as .Cassação já</v>
      </c>
    </row>
    <row r="631">
      <c r="A631" s="28" t="str">
        <f>IFERROR(__xludf.DUMMYFUNCTION("""COMPUTED_VALUE"""),"da escória esquerdista ninguém precisa, pelo contrário se constituem em entraves ao progresso do País.")</f>
        <v>da escória esquerdista ninguém precisa, pelo contrário se constituem em entraves ao progresso do País.</v>
      </c>
    </row>
    <row r="632">
      <c r="A632" s="28" t="str">
        <f>IFERROR(__xludf.DUMMYFUNCTION("""COMPUTED_VALUE"""),"TODAS VAGABUNDAS PODRES VERMELHAS , PARABÉNS LIRA .")</f>
        <v>TODAS VAGABUNDAS PODRES VERMELHAS , PARABÉNS LIRA .</v>
      </c>
    </row>
    <row r="633">
      <c r="A633" s="28" t="str">
        <f>IFERROR(__xludf.DUMMYFUNCTION("""COMPUTED_VALUE"""),"Deputada esqnertoupata &lt;br&gt;Vaou fazer oqne?")</f>
        <v>Deputada esqnertoupata &lt;br&gt;Vaou fazer oqne?</v>
      </c>
    </row>
    <row r="634">
      <c r="A634" s="28" t="str">
        <f>IFERROR(__xludf.DUMMYFUNCTION("""COMPUTED_VALUE"""),"Mentirosa com vitimismo")</f>
        <v>Mentirosa com vitimismo</v>
      </c>
    </row>
    <row r="635">
      <c r="A635" s="28" t="str">
        <f>IFERROR(__xludf.DUMMYFUNCTION("""COMPUTED_VALUE"""),"TUDO FARINHA DO MESMO SACO. DEIXA DE MENTIR POIS OS POVOS INDIGENAS TEM MILHAS E MILHAS DE TERRA PRESERVADA E QUE NADA PODEM PLANTAR PRA COMER! COMO A TERRA É DOS INDIGENAS SE OS PROPRIOS SÃO PROIBIDOS DE DE VIVER DA TERRA COMO SEUS ANTEPASSADOS MAS ESSE "&amp;"GOVERNO SAFADO TA RIFANDO PROS EUROPEUS O PETROLEO DOCE DEBAIXO DA AMAZONIA... SAMIA É HIPOCRITA COMO TODA A ESQUERDA. CONSEGUE SER PIOR QUE QUALQUER OUTRO GRUPO POLITICO")</f>
        <v>TUDO FARINHA DO MESMO SACO. DEIXA DE MENTIR POIS OS POVOS INDIGENAS TEM MILHAS E MILHAS DE TERRA PRESERVADA E QUE NADA PODEM PLANTAR PRA COMER! COMO A TERRA É DOS INDIGENAS SE OS PROPRIOS SÃO PROIBIDOS DE DE VIVER DA TERRA COMO SEUS ANTEPASSADOS MAS ESSE GOVERNO SAFADO TA RIFANDO PROS EUROPEUS O PETROLEO DOCE DEBAIXO DA AMAZONIA... SAMIA É HIPOCRITA COMO TODA A ESQUERDA. CONSEGUE SER PIOR QUE QUALQUER OUTRO GRUPO POLITICO</v>
      </c>
    </row>
    <row r="636">
      <c r="A636" s="28" t="str">
        <f>IFERROR(__xludf.DUMMYFUNCTION("""COMPUTED_VALUE"""),"Samia cagando de medo de perder o mandato kk")</f>
        <v>Samia cagando de medo de perder o mandato kk</v>
      </c>
    </row>
    <row r="637">
      <c r="A637" s="28" t="str">
        <f>IFERROR(__xludf.DUMMYFUNCTION("""COMPUTED_VALUE"""),"Sai daí sua louca tem vergonha na cara nau não")</f>
        <v>Sai daí sua louca tem vergonha na cara nau não</v>
      </c>
    </row>
    <row r="638">
      <c r="A638" s="28" t="str">
        <f>IFERROR(__xludf.DUMMYFUNCTION("""COMPUTED_VALUE"""),"Esse povo da esquerda so vive de processo contranquem quernver o brasil avante essas deputada que estao ai so pra fazer chantagem trabalhar que e bom nada")</f>
        <v>Esse povo da esquerda so vive de processo contranquem quernver o brasil avante essas deputada que estao ai so pra fazer chantagem trabalhar que e bom nada</v>
      </c>
    </row>
    <row r="639">
      <c r="A639" s="28" t="str">
        <f>IFERROR(__xludf.DUMMYFUNCTION("""COMPUTED_VALUE"""),"Engraçado quando elas chamam p ex presidente de genocida e tantas outras coisas quando ficam aos berros com a maior falta de educação para com os colegas aí pode rapaz essas moças são mais chatas que o próprio chato vivem se fazendo de vítima já deu coisa"&amp;" chata")</f>
        <v>Engraçado quando elas chamam p ex presidente de genocida e tantas outras coisas quando ficam aos berros com a maior falta de educação para com os colegas aí pode rapaz essas moças são mais chatas que o próprio chato vivem se fazendo de vítima já deu coisa chata</v>
      </c>
    </row>
    <row r="640">
      <c r="A640" s="28" t="str">
        <f>IFERROR(__xludf.DUMMYFUNCTION("""COMPUTED_VALUE"""),"Lira podia processar essa Sâmia retardada também, que não faz nada, só vive atrapalhando nas comissões das CPI´s.")</f>
        <v>Lira podia processar essa Sâmia retardada também, que não faz nada, só vive atrapalhando nas comissões das CPI´s.</v>
      </c>
    </row>
    <row r="641">
      <c r="A641" s="28" t="str">
        <f>IFERROR(__xludf.DUMMYFUNCTION("""COMPUTED_VALUE"""),"@Frankie Jey essas são deputadas lacradoras e defendem pautas progressistas e por elas inventam narrativas e criam celeumas. Com elas NÃO há debate democrático, nao têm argumentos pois pertencem a classe politica q costuma se formar através de panfletagem"&amp;" desde os anos 60, analfabetos distribuindo folhetos doutrinatarios . Em um momento são contra o orçamento secreto e no outro são a favor. Pq nao se trata do.orçamento e sim de quem esta se beneficiando do fato de ser secreto. ENTENDEU?")</f>
        <v>@Frankie Jey essas são deputadas lacradoras e defendem pautas progressistas e por elas inventam narrativas e criam celeumas. Com elas NÃO há debate democrático, nao têm argumentos pois pertencem a classe politica q costuma se formar através de panfletagem desde os anos 60, analfabetos distribuindo folhetos doutrinatarios . Em um momento são contra o orçamento secreto e no outro são a favor. Pq nao se trata do.orçamento e sim de quem esta se beneficiando do fato de ser secreto. ENTENDEU?</v>
      </c>
    </row>
    <row r="642">
      <c r="A642" s="28" t="str">
        <f>IFERROR(__xludf.DUMMYFUNCTION("""COMPUTED_VALUE"""),"@Léa Antônio verdade essas deputadas é só lacração a vergonha.")</f>
        <v>@Léa Antônio verdade essas deputadas é só lacração a vergonha.</v>
      </c>
    </row>
    <row r="643">
      <c r="A643" s="28"/>
    </row>
    <row r="644">
      <c r="A644" s="28"/>
    </row>
    <row r="645">
      <c r="A645" s="28"/>
    </row>
    <row r="646">
      <c r="A646" s="28"/>
    </row>
    <row r="647">
      <c r="A647" s="28"/>
    </row>
    <row r="648">
      <c r="A648" s="28"/>
    </row>
    <row r="649">
      <c r="A649" s="28"/>
    </row>
    <row r="650">
      <c r="A650" s="28"/>
    </row>
    <row r="651">
      <c r="A651" s="28"/>
    </row>
    <row r="652">
      <c r="A652" s="28"/>
    </row>
    <row r="653">
      <c r="A653" s="28"/>
    </row>
    <row r="654">
      <c r="A654" s="28"/>
    </row>
    <row r="655">
      <c r="A655" s="28"/>
    </row>
    <row r="656">
      <c r="A656" s="28"/>
    </row>
    <row r="657">
      <c r="A657" s="28"/>
    </row>
    <row r="658">
      <c r="A658" s="28"/>
    </row>
    <row r="659">
      <c r="A659" s="28"/>
    </row>
    <row r="660">
      <c r="A660" s="28"/>
    </row>
    <row r="661">
      <c r="A661" s="28"/>
    </row>
    <row r="662">
      <c r="A662" s="28"/>
    </row>
    <row r="663">
      <c r="A663" s="28"/>
    </row>
    <row r="664">
      <c r="A664" s="28"/>
    </row>
    <row r="665">
      <c r="A665" s="28"/>
    </row>
    <row r="666">
      <c r="A666" s="28"/>
    </row>
    <row r="667">
      <c r="A667" s="28"/>
    </row>
    <row r="668">
      <c r="A668" s="28"/>
    </row>
    <row r="669">
      <c r="A669" s="28"/>
    </row>
    <row r="670">
      <c r="A670" s="28"/>
    </row>
    <row r="671">
      <c r="A671" s="28"/>
    </row>
    <row r="672">
      <c r="A672" s="28"/>
    </row>
    <row r="673">
      <c r="A673" s="28"/>
    </row>
    <row r="674">
      <c r="A674" s="28"/>
    </row>
    <row r="675">
      <c r="A675" s="28"/>
    </row>
    <row r="676">
      <c r="A676" s="28"/>
    </row>
    <row r="677">
      <c r="A677" s="28"/>
    </row>
    <row r="678">
      <c r="A678" s="28"/>
    </row>
    <row r="679">
      <c r="A679" s="28"/>
    </row>
    <row r="680">
      <c r="A680" s="28"/>
    </row>
    <row r="681">
      <c r="A681" s="28"/>
    </row>
    <row r="682">
      <c r="A682" s="28"/>
    </row>
    <row r="683">
      <c r="A683" s="28"/>
    </row>
    <row r="684">
      <c r="A684" s="28"/>
    </row>
    <row r="685">
      <c r="A685" s="28"/>
    </row>
    <row r="686">
      <c r="A686" s="28"/>
    </row>
    <row r="687">
      <c r="A687" s="28"/>
    </row>
    <row r="688">
      <c r="A688" s="28"/>
    </row>
    <row r="689">
      <c r="A689" s="28"/>
    </row>
    <row r="690">
      <c r="A690" s="28"/>
    </row>
    <row r="691">
      <c r="A691" s="28"/>
    </row>
    <row r="692">
      <c r="A692" s="28"/>
    </row>
    <row r="693">
      <c r="A693" s="28"/>
    </row>
    <row r="694">
      <c r="A694" s="28"/>
    </row>
    <row r="695">
      <c r="A695" s="28"/>
    </row>
    <row r="696">
      <c r="A696" s="28"/>
    </row>
    <row r="697">
      <c r="A697" s="28"/>
    </row>
    <row r="698">
      <c r="A698" s="28"/>
    </row>
    <row r="699">
      <c r="A699" s="28"/>
    </row>
    <row r="700">
      <c r="A700" s="28"/>
    </row>
    <row r="701">
      <c r="A701" s="28"/>
    </row>
    <row r="702">
      <c r="A702" s="28"/>
    </row>
    <row r="703">
      <c r="A703" s="28"/>
    </row>
    <row r="704">
      <c r="A704" s="28"/>
    </row>
    <row r="705">
      <c r="A705" s="28"/>
    </row>
    <row r="706">
      <c r="A706" s="28"/>
    </row>
    <row r="707">
      <c r="A707" s="28"/>
    </row>
    <row r="708">
      <c r="A708" s="28"/>
    </row>
    <row r="709">
      <c r="A709" s="28"/>
    </row>
    <row r="710">
      <c r="A710" s="28"/>
    </row>
    <row r="711">
      <c r="A711" s="28"/>
    </row>
    <row r="712">
      <c r="A712" s="28"/>
    </row>
    <row r="713">
      <c r="A713" s="28"/>
    </row>
    <row r="714">
      <c r="A714" s="28"/>
    </row>
    <row r="715">
      <c r="A715" s="28"/>
    </row>
    <row r="716">
      <c r="A716" s="28"/>
    </row>
    <row r="717">
      <c r="A717" s="28"/>
    </row>
    <row r="718">
      <c r="A718" s="28"/>
    </row>
    <row r="719">
      <c r="A719" s="28"/>
    </row>
    <row r="720">
      <c r="A720" s="28"/>
    </row>
    <row r="721">
      <c r="A721" s="28"/>
    </row>
    <row r="722">
      <c r="A722" s="28"/>
    </row>
    <row r="723">
      <c r="A723" s="28"/>
    </row>
    <row r="724">
      <c r="A724" s="28"/>
    </row>
    <row r="725">
      <c r="A725" s="28"/>
    </row>
    <row r="726">
      <c r="A726" s="28"/>
    </row>
    <row r="727">
      <c r="A727" s="28"/>
    </row>
    <row r="728">
      <c r="A728" s="28"/>
    </row>
    <row r="729">
      <c r="A729" s="28"/>
    </row>
    <row r="730">
      <c r="A730" s="28"/>
    </row>
    <row r="731">
      <c r="A731" s="28"/>
    </row>
    <row r="732">
      <c r="A732" s="28"/>
    </row>
    <row r="733">
      <c r="A733" s="28"/>
    </row>
    <row r="734">
      <c r="A734" s="28"/>
    </row>
    <row r="735">
      <c r="A735" s="28"/>
    </row>
    <row r="736">
      <c r="A736" s="28"/>
    </row>
    <row r="737">
      <c r="A737" s="28"/>
    </row>
    <row r="738">
      <c r="A738" s="28"/>
    </row>
    <row r="739">
      <c r="A739" s="28"/>
    </row>
    <row r="740">
      <c r="A740" s="28"/>
    </row>
    <row r="741">
      <c r="A741" s="28"/>
    </row>
    <row r="742">
      <c r="A742" s="28"/>
    </row>
    <row r="743">
      <c r="A743" s="28"/>
    </row>
    <row r="744">
      <c r="A744" s="28"/>
    </row>
    <row r="745">
      <c r="A745" s="28"/>
    </row>
    <row r="746">
      <c r="A746" s="28"/>
    </row>
    <row r="747">
      <c r="A747" s="28"/>
    </row>
    <row r="748">
      <c r="A748" s="28"/>
    </row>
    <row r="749">
      <c r="A749" s="28"/>
    </row>
    <row r="750">
      <c r="A750" s="28"/>
    </row>
    <row r="751">
      <c r="A751" s="28"/>
    </row>
    <row r="752">
      <c r="A752" s="28"/>
    </row>
    <row r="753">
      <c r="A753" s="28"/>
    </row>
    <row r="754">
      <c r="A754" s="28"/>
    </row>
    <row r="755">
      <c r="A755" s="28"/>
    </row>
    <row r="756">
      <c r="A756" s="28"/>
    </row>
    <row r="757">
      <c r="A757" s="28"/>
    </row>
    <row r="758">
      <c r="A758" s="28"/>
    </row>
    <row r="759">
      <c r="A759" s="28"/>
    </row>
    <row r="760">
      <c r="A760" s="28"/>
    </row>
    <row r="761">
      <c r="A761" s="28"/>
    </row>
    <row r="762">
      <c r="A762" s="28"/>
    </row>
    <row r="763">
      <c r="A763" s="28"/>
    </row>
    <row r="764">
      <c r="A764" s="28"/>
    </row>
    <row r="765">
      <c r="A765" s="28"/>
    </row>
    <row r="766">
      <c r="A766" s="28"/>
    </row>
    <row r="767">
      <c r="A767" s="28"/>
    </row>
    <row r="768">
      <c r="A768" s="28"/>
    </row>
    <row r="769">
      <c r="A769" s="28"/>
    </row>
    <row r="770">
      <c r="A770" s="28"/>
    </row>
    <row r="771">
      <c r="A771" s="28"/>
    </row>
    <row r="772">
      <c r="A772" s="28"/>
    </row>
    <row r="773">
      <c r="A773" s="28"/>
    </row>
    <row r="774">
      <c r="A774" s="28"/>
    </row>
    <row r="775">
      <c r="A775" s="28"/>
    </row>
    <row r="776">
      <c r="A776" s="28"/>
    </row>
    <row r="777">
      <c r="A777" s="28"/>
    </row>
    <row r="778">
      <c r="A778" s="28"/>
    </row>
    <row r="779">
      <c r="A779" s="28"/>
    </row>
    <row r="780">
      <c r="A780" s="28"/>
    </row>
    <row r="781">
      <c r="A781" s="28"/>
    </row>
    <row r="782">
      <c r="A782" s="28"/>
    </row>
    <row r="783">
      <c r="A783" s="28"/>
    </row>
    <row r="784">
      <c r="A784" s="28"/>
    </row>
    <row r="785">
      <c r="A785" s="28"/>
    </row>
    <row r="786">
      <c r="A786" s="28"/>
    </row>
    <row r="787">
      <c r="A787" s="28"/>
    </row>
    <row r="788">
      <c r="A788" s="28"/>
    </row>
    <row r="789">
      <c r="A789" s="28"/>
    </row>
    <row r="790">
      <c r="A790" s="28"/>
    </row>
    <row r="791">
      <c r="A791" s="28"/>
    </row>
    <row r="792">
      <c r="A792" s="28"/>
    </row>
    <row r="793">
      <c r="A793" s="28"/>
    </row>
    <row r="794">
      <c r="A794" s="28"/>
    </row>
    <row r="795">
      <c r="A795" s="28"/>
    </row>
    <row r="796">
      <c r="A796" s="28"/>
    </row>
    <row r="797">
      <c r="A797" s="28"/>
    </row>
    <row r="798">
      <c r="A798" s="28"/>
    </row>
    <row r="799">
      <c r="A799" s="28"/>
    </row>
    <row r="800">
      <c r="A800" s="28"/>
    </row>
    <row r="801">
      <c r="A801" s="28"/>
    </row>
    <row r="802">
      <c r="A802" s="28"/>
    </row>
    <row r="803">
      <c r="A803" s="28"/>
    </row>
    <row r="804">
      <c r="A804" s="28"/>
    </row>
    <row r="805">
      <c r="A805" s="28"/>
    </row>
    <row r="806">
      <c r="A806" s="28"/>
    </row>
    <row r="807">
      <c r="A807" s="28"/>
    </row>
    <row r="808">
      <c r="A808" s="28"/>
    </row>
    <row r="809">
      <c r="A809" s="28"/>
    </row>
    <row r="810">
      <c r="A810" s="28"/>
    </row>
    <row r="811">
      <c r="A811" s="28"/>
    </row>
    <row r="812">
      <c r="A812" s="28"/>
    </row>
    <row r="813">
      <c r="A813" s="28"/>
    </row>
    <row r="814">
      <c r="A814" s="28"/>
    </row>
    <row r="815">
      <c r="A815" s="28"/>
    </row>
    <row r="816">
      <c r="A816" s="28"/>
    </row>
    <row r="817">
      <c r="A817" s="28"/>
    </row>
    <row r="818">
      <c r="A818" s="28"/>
    </row>
    <row r="819">
      <c r="A819" s="28"/>
    </row>
    <row r="820">
      <c r="A820" s="28"/>
    </row>
    <row r="821">
      <c r="A821" s="28"/>
    </row>
    <row r="822">
      <c r="A822" s="28"/>
    </row>
    <row r="823">
      <c r="A823" s="28"/>
    </row>
    <row r="824">
      <c r="A824" s="28"/>
    </row>
    <row r="825">
      <c r="A825" s="28"/>
    </row>
    <row r="826">
      <c r="A826" s="28"/>
    </row>
    <row r="827">
      <c r="A827" s="28"/>
    </row>
    <row r="828">
      <c r="A828" s="28"/>
    </row>
    <row r="829">
      <c r="A829" s="28"/>
    </row>
    <row r="830">
      <c r="A830" s="28"/>
    </row>
    <row r="831">
      <c r="A831" s="28"/>
    </row>
    <row r="832">
      <c r="A832" s="28"/>
    </row>
    <row r="833">
      <c r="A833" s="28"/>
    </row>
    <row r="834">
      <c r="A834" s="28"/>
    </row>
    <row r="835">
      <c r="A835" s="28"/>
    </row>
    <row r="836">
      <c r="A836" s="28"/>
    </row>
    <row r="837">
      <c r="A837" s="28"/>
    </row>
    <row r="838">
      <c r="A838" s="28"/>
    </row>
    <row r="839">
      <c r="A839" s="28"/>
    </row>
    <row r="840">
      <c r="A840" s="28"/>
    </row>
    <row r="841">
      <c r="A841" s="28"/>
    </row>
    <row r="842">
      <c r="A842" s="28"/>
    </row>
    <row r="843">
      <c r="A843" s="28"/>
    </row>
    <row r="844">
      <c r="A844" s="28"/>
    </row>
    <row r="845">
      <c r="A845" s="28"/>
    </row>
    <row r="846">
      <c r="A846" s="28"/>
    </row>
    <row r="847">
      <c r="A847" s="28"/>
    </row>
    <row r="848">
      <c r="A848" s="28"/>
    </row>
    <row r="849">
      <c r="A849" s="28"/>
    </row>
    <row r="850">
      <c r="A850" s="28"/>
    </row>
    <row r="851">
      <c r="A851" s="28"/>
    </row>
    <row r="852">
      <c r="A852" s="28"/>
    </row>
    <row r="853">
      <c r="A853" s="28"/>
    </row>
    <row r="854">
      <c r="A854" s="28"/>
    </row>
    <row r="855">
      <c r="A855" s="28"/>
    </row>
    <row r="856">
      <c r="A856" s="28"/>
    </row>
    <row r="857">
      <c r="A857" s="28"/>
    </row>
    <row r="858">
      <c r="A858" s="28"/>
    </row>
    <row r="859">
      <c r="A859" s="28"/>
    </row>
    <row r="860">
      <c r="A860" s="28"/>
    </row>
    <row r="861">
      <c r="A861" s="28"/>
    </row>
    <row r="862">
      <c r="A862" s="28"/>
    </row>
    <row r="863">
      <c r="A863" s="28"/>
    </row>
    <row r="864">
      <c r="A864" s="28"/>
    </row>
    <row r="865">
      <c r="A865" s="28"/>
    </row>
    <row r="866">
      <c r="A866" s="28"/>
    </row>
    <row r="867">
      <c r="A867" s="28"/>
    </row>
    <row r="868">
      <c r="A868" s="28"/>
    </row>
    <row r="869">
      <c r="A869" s="28"/>
    </row>
    <row r="870">
      <c r="A870" s="28"/>
    </row>
    <row r="871">
      <c r="A871" s="28"/>
    </row>
    <row r="872">
      <c r="A872" s="28"/>
    </row>
    <row r="873">
      <c r="A873" s="28"/>
    </row>
    <row r="874">
      <c r="A874" s="28"/>
    </row>
    <row r="875">
      <c r="A875" s="28"/>
    </row>
    <row r="876">
      <c r="A876" s="28"/>
    </row>
    <row r="877">
      <c r="A877" s="28"/>
    </row>
    <row r="878">
      <c r="A878" s="28"/>
    </row>
    <row r="879">
      <c r="A879" s="28"/>
    </row>
    <row r="880">
      <c r="A880" s="28"/>
    </row>
    <row r="881">
      <c r="A881" s="28"/>
    </row>
    <row r="882">
      <c r="A882" s="28"/>
    </row>
    <row r="883">
      <c r="A883" s="28"/>
    </row>
    <row r="884">
      <c r="A884" s="28"/>
    </row>
    <row r="885">
      <c r="A885" s="28"/>
    </row>
    <row r="886">
      <c r="A886" s="28"/>
    </row>
    <row r="887">
      <c r="A887" s="28"/>
    </row>
    <row r="888">
      <c r="A888" s="28"/>
    </row>
    <row r="889">
      <c r="A889" s="28"/>
    </row>
    <row r="890">
      <c r="A890" s="28"/>
    </row>
    <row r="891">
      <c r="A891" s="28"/>
    </row>
    <row r="892">
      <c r="A892" s="28"/>
    </row>
    <row r="893">
      <c r="A893" s="28"/>
    </row>
    <row r="894">
      <c r="A894" s="28"/>
    </row>
    <row r="895">
      <c r="A895" s="28"/>
    </row>
    <row r="896">
      <c r="A896" s="28"/>
    </row>
    <row r="897">
      <c r="A897" s="28"/>
    </row>
    <row r="898">
      <c r="A898" s="7"/>
    </row>
    <row r="899">
      <c r="A899" s="28"/>
    </row>
    <row r="900">
      <c r="A900" s="28"/>
    </row>
    <row r="901">
      <c r="A901" s="28"/>
    </row>
    <row r="902">
      <c r="A902" s="28"/>
    </row>
    <row r="903">
      <c r="A903" s="28"/>
    </row>
    <row r="904">
      <c r="A904" s="28"/>
    </row>
    <row r="905">
      <c r="A905" s="28"/>
    </row>
    <row r="906">
      <c r="A906" s="28"/>
    </row>
    <row r="907">
      <c r="A907" s="28"/>
    </row>
    <row r="908">
      <c r="A908" s="28"/>
    </row>
    <row r="909">
      <c r="A909" s="28"/>
    </row>
    <row r="910">
      <c r="A910" s="28"/>
    </row>
    <row r="911">
      <c r="A911" s="28"/>
    </row>
    <row r="912">
      <c r="A912" s="28"/>
    </row>
    <row r="913">
      <c r="A913" s="28"/>
    </row>
    <row r="914">
      <c r="A914" s="28"/>
    </row>
    <row r="915">
      <c r="A915" s="28"/>
    </row>
    <row r="916">
      <c r="A916" s="28"/>
    </row>
    <row r="917">
      <c r="A917" s="28"/>
    </row>
    <row r="918">
      <c r="A918" s="28"/>
    </row>
    <row r="919">
      <c r="A919" s="28"/>
    </row>
    <row r="920">
      <c r="A920" s="28"/>
    </row>
    <row r="921">
      <c r="A921" s="28"/>
    </row>
    <row r="922">
      <c r="A922" s="28"/>
    </row>
    <row r="923">
      <c r="A923" s="28"/>
    </row>
    <row r="924">
      <c r="A924" s="28"/>
    </row>
    <row r="925">
      <c r="A925" s="28"/>
    </row>
    <row r="926">
      <c r="A926" s="28"/>
    </row>
    <row r="927">
      <c r="A927" s="28"/>
    </row>
    <row r="928">
      <c r="A928" s="28"/>
    </row>
    <row r="929">
      <c r="A929" s="28"/>
    </row>
    <row r="930">
      <c r="A930" s="28"/>
    </row>
    <row r="931">
      <c r="A931" s="28"/>
    </row>
    <row r="932">
      <c r="A932" s="28"/>
    </row>
    <row r="933">
      <c r="A933" s="28"/>
    </row>
    <row r="934">
      <c r="A934" s="28"/>
    </row>
    <row r="935">
      <c r="A935" s="28"/>
    </row>
    <row r="936">
      <c r="A936" s="28"/>
    </row>
    <row r="937">
      <c r="A937" s="28"/>
    </row>
    <row r="938">
      <c r="A938" s="28"/>
    </row>
    <row r="939">
      <c r="A939" s="28"/>
    </row>
    <row r="940">
      <c r="A940" s="28"/>
    </row>
    <row r="941">
      <c r="A941" s="28"/>
    </row>
    <row r="942">
      <c r="A942" s="28"/>
    </row>
    <row r="943">
      <c r="A943" s="28"/>
    </row>
    <row r="944">
      <c r="A944" s="28"/>
    </row>
    <row r="945">
      <c r="A945" s="28"/>
    </row>
    <row r="946">
      <c r="A946" s="28"/>
    </row>
    <row r="947">
      <c r="A947" s="28"/>
    </row>
    <row r="948">
      <c r="A948" s="28"/>
    </row>
    <row r="949">
      <c r="A949" s="28"/>
    </row>
    <row r="950">
      <c r="A950" s="28"/>
    </row>
    <row r="951">
      <c r="A951" s="28"/>
    </row>
    <row r="952">
      <c r="A952" s="28"/>
    </row>
    <row r="953">
      <c r="A953" s="28"/>
    </row>
    <row r="954">
      <c r="A954" s="28"/>
    </row>
    <row r="955">
      <c r="A955" s="28"/>
    </row>
    <row r="956">
      <c r="A956" s="28"/>
    </row>
    <row r="957">
      <c r="A957" s="28"/>
    </row>
    <row r="958">
      <c r="A958" s="28"/>
    </row>
    <row r="959">
      <c r="A959" s="28"/>
    </row>
    <row r="960">
      <c r="A960" s="28"/>
    </row>
    <row r="961">
      <c r="A961" s="28"/>
    </row>
    <row r="962">
      <c r="A962" s="28"/>
    </row>
    <row r="963">
      <c r="A963" s="28"/>
    </row>
    <row r="964">
      <c r="A964" s="28"/>
    </row>
    <row r="965">
      <c r="A965" s="28"/>
    </row>
    <row r="966">
      <c r="A966" s="28"/>
    </row>
    <row r="967">
      <c r="A967" s="28"/>
    </row>
    <row r="968">
      <c r="A968" s="28"/>
    </row>
    <row r="969">
      <c r="A969" s="28"/>
    </row>
    <row r="970">
      <c r="A970" s="28"/>
    </row>
    <row r="971">
      <c r="A971" s="28"/>
    </row>
    <row r="972">
      <c r="A972" s="28"/>
    </row>
    <row r="973">
      <c r="A973" s="28"/>
    </row>
    <row r="974">
      <c r="A974" s="28"/>
    </row>
    <row r="975">
      <c r="A975" s="28"/>
    </row>
    <row r="976">
      <c r="A976" s="28"/>
    </row>
    <row r="977">
      <c r="A977" s="28"/>
    </row>
    <row r="978">
      <c r="A978" s="28"/>
    </row>
    <row r="979">
      <c r="A979" s="28"/>
    </row>
    <row r="980">
      <c r="A980" s="28"/>
    </row>
    <row r="981">
      <c r="A981" s="28"/>
    </row>
    <row r="982">
      <c r="A982" s="28"/>
    </row>
    <row r="983">
      <c r="A983" s="28"/>
    </row>
    <row r="984">
      <c r="A984" s="28"/>
    </row>
    <row r="985">
      <c r="A985" s="28"/>
    </row>
    <row r="986">
      <c r="A986" s="28"/>
    </row>
    <row r="987">
      <c r="A987" s="28"/>
    </row>
    <row r="988">
      <c r="A988" s="28"/>
    </row>
    <row r="989">
      <c r="A989" s="28"/>
    </row>
    <row r="990">
      <c r="A990" s="28"/>
    </row>
    <row r="991">
      <c r="A991" s="28"/>
    </row>
    <row r="992">
      <c r="A992" s="28"/>
    </row>
    <row r="993">
      <c r="A993" s="28"/>
    </row>
    <row r="994">
      <c r="A994" s="28"/>
    </row>
    <row r="995">
      <c r="A995" s="28"/>
    </row>
    <row r="996">
      <c r="A996" s="28"/>
    </row>
    <row r="997">
      <c r="A997" s="28"/>
    </row>
    <row r="998">
      <c r="A998" s="28"/>
    </row>
    <row r="999">
      <c r="A999" s="28"/>
    </row>
    <row r="1000">
      <c r="A1000" s="28"/>
    </row>
    <row r="1001">
      <c r="A1001" s="28"/>
    </row>
    <row r="1002">
      <c r="A1002" s="28"/>
    </row>
    <row r="1003">
      <c r="A1003" s="28"/>
    </row>
    <row r="1004">
      <c r="A1004" s="28"/>
    </row>
    <row r="1005">
      <c r="A1005" s="28"/>
    </row>
    <row r="1006">
      <c r="A1006" s="28"/>
    </row>
    <row r="1007">
      <c r="A1007" s="28"/>
    </row>
    <row r="1008">
      <c r="A1008" s="28"/>
    </row>
    <row r="1009">
      <c r="A1009" s="28"/>
    </row>
    <row r="1010">
      <c r="A1010" s="28"/>
    </row>
    <row r="1011">
      <c r="A1011" s="28"/>
    </row>
    <row r="1012">
      <c r="A1012" s="28"/>
    </row>
    <row r="1013">
      <c r="A1013" s="28"/>
    </row>
    <row r="1014">
      <c r="A1014" s="28"/>
    </row>
    <row r="1015">
      <c r="A1015" s="28"/>
    </row>
    <row r="1016">
      <c r="A1016" s="28"/>
    </row>
    <row r="1017">
      <c r="A1017" s="28"/>
    </row>
    <row r="1018">
      <c r="A1018" s="28"/>
    </row>
    <row r="1019">
      <c r="A1019" s="28"/>
    </row>
    <row r="1020">
      <c r="A1020" s="28"/>
    </row>
    <row r="1021">
      <c r="A1021" s="28"/>
    </row>
    <row r="1022">
      <c r="A1022" s="28"/>
    </row>
    <row r="1023">
      <c r="A1023" s="28"/>
    </row>
    <row r="1024">
      <c r="A1024" s="28"/>
    </row>
    <row r="1025">
      <c r="A1025" s="28"/>
    </row>
    <row r="1026">
      <c r="A1026" s="28"/>
    </row>
    <row r="1027">
      <c r="A1027" s="28"/>
    </row>
    <row r="1028">
      <c r="A1028" s="28"/>
    </row>
    <row r="1029">
      <c r="A1029" s="28"/>
    </row>
    <row r="1030">
      <c r="A1030" s="28"/>
    </row>
    <row r="1031">
      <c r="A1031" s="28"/>
    </row>
    <row r="1032">
      <c r="A1032" s="28"/>
    </row>
    <row r="1033">
      <c r="A1033" s="28"/>
    </row>
    <row r="1034">
      <c r="A1034" s="28"/>
    </row>
    <row r="1035">
      <c r="A1035" s="28"/>
    </row>
    <row r="1036">
      <c r="A1036" s="28"/>
    </row>
    <row r="1037">
      <c r="A1037" s="28"/>
    </row>
    <row r="1038">
      <c r="A1038" s="28"/>
    </row>
    <row r="1039">
      <c r="A1039" s="28"/>
    </row>
    <row r="1040">
      <c r="A1040" s="28"/>
    </row>
    <row r="1041">
      <c r="A1041" s="28"/>
    </row>
    <row r="1042">
      <c r="A1042" s="28"/>
    </row>
    <row r="1043">
      <c r="A1043" s="28"/>
    </row>
    <row r="1044">
      <c r="A1044" s="28"/>
    </row>
    <row r="1045">
      <c r="A1045" s="28"/>
    </row>
    <row r="1046">
      <c r="A1046" s="28"/>
    </row>
    <row r="1047">
      <c r="A1047" s="28"/>
    </row>
    <row r="1048">
      <c r="A1048" s="28"/>
    </row>
    <row r="1049">
      <c r="A1049" s="28"/>
    </row>
    <row r="1050">
      <c r="A1050" s="28"/>
    </row>
    <row r="1051">
      <c r="A1051" s="28"/>
    </row>
    <row r="1052">
      <c r="A1052" s="28"/>
    </row>
    <row r="1053">
      <c r="A1053" s="28"/>
    </row>
    <row r="1054">
      <c r="A1054" s="28"/>
    </row>
    <row r="1055">
      <c r="A1055" s="28"/>
    </row>
    <row r="1056">
      <c r="A1056" s="28"/>
    </row>
    <row r="1057">
      <c r="A1057" s="28"/>
    </row>
    <row r="1058">
      <c r="A1058" s="28"/>
    </row>
    <row r="1059">
      <c r="A1059" s="28"/>
    </row>
    <row r="1060">
      <c r="A1060" s="28"/>
    </row>
    <row r="1061">
      <c r="A1061" s="28"/>
    </row>
    <row r="1062">
      <c r="A1062" s="28"/>
    </row>
    <row r="1063">
      <c r="A1063" s="28"/>
    </row>
    <row r="1064">
      <c r="A1064" s="28"/>
    </row>
    <row r="1065">
      <c r="A1065" s="28"/>
    </row>
    <row r="1066">
      <c r="A1066" s="28"/>
    </row>
    <row r="1067">
      <c r="A1067" s="28"/>
    </row>
    <row r="1068">
      <c r="A1068" s="28"/>
    </row>
    <row r="1069">
      <c r="A1069" s="28"/>
    </row>
    <row r="1070">
      <c r="A1070" s="28"/>
    </row>
    <row r="1071">
      <c r="A1071" s="28"/>
    </row>
    <row r="1072">
      <c r="A1072" s="28"/>
    </row>
    <row r="1073">
      <c r="A1073" s="28"/>
    </row>
    <row r="1074">
      <c r="A1074" s="28"/>
    </row>
    <row r="1075">
      <c r="A1075" s="28"/>
    </row>
    <row r="1076">
      <c r="A1076" s="28"/>
    </row>
    <row r="1077">
      <c r="A1077" s="28"/>
    </row>
    <row r="1078">
      <c r="A1078" s="28"/>
    </row>
    <row r="1079">
      <c r="A1079" s="28"/>
    </row>
    <row r="1080">
      <c r="A1080" s="28"/>
    </row>
    <row r="1081">
      <c r="A1081" s="28"/>
    </row>
    <row r="1082">
      <c r="A1082" s="28"/>
    </row>
    <row r="1083">
      <c r="A1083" s="28"/>
    </row>
    <row r="1084">
      <c r="A1084" s="28"/>
    </row>
    <row r="1085">
      <c r="A1085" s="28"/>
    </row>
    <row r="1086">
      <c r="A1086" s="28"/>
    </row>
    <row r="1087">
      <c r="A1087" s="28"/>
    </row>
    <row r="1088">
      <c r="A1088" s="28"/>
    </row>
    <row r="1089">
      <c r="A1089" s="28"/>
    </row>
    <row r="1090">
      <c r="A1090" s="28"/>
    </row>
    <row r="1091">
      <c r="A1091" s="28"/>
    </row>
    <row r="1092">
      <c r="A1092" s="28"/>
    </row>
    <row r="1093">
      <c r="A1093" s="28"/>
    </row>
    <row r="1094">
      <c r="A1094" s="28"/>
    </row>
    <row r="1095">
      <c r="A1095" s="28"/>
    </row>
    <row r="1096">
      <c r="A1096" s="28"/>
    </row>
    <row r="1097">
      <c r="A1097" s="28"/>
    </row>
    <row r="1098">
      <c r="A1098" s="28"/>
    </row>
    <row r="1099">
      <c r="A1099" s="28"/>
    </row>
    <row r="1100">
      <c r="A1100" s="28"/>
    </row>
    <row r="1101">
      <c r="A1101" s="28"/>
    </row>
    <row r="1102">
      <c r="A1102" s="28"/>
    </row>
    <row r="1103">
      <c r="A1103" s="28"/>
    </row>
    <row r="1104">
      <c r="A1104" s="28"/>
    </row>
    <row r="1105">
      <c r="A1105" s="28"/>
    </row>
    <row r="1106">
      <c r="A1106" s="28"/>
    </row>
    <row r="1107">
      <c r="A1107" s="28"/>
    </row>
    <row r="1108">
      <c r="A1108" s="28"/>
    </row>
    <row r="1109">
      <c r="A1109" s="28"/>
    </row>
    <row r="1110">
      <c r="A1110" s="28"/>
    </row>
    <row r="1111">
      <c r="A1111" s="28"/>
    </row>
    <row r="1112">
      <c r="A1112" s="28"/>
    </row>
    <row r="1113">
      <c r="A1113" s="28"/>
    </row>
    <row r="1114">
      <c r="A1114" s="28"/>
    </row>
    <row r="1115">
      <c r="A1115" s="28"/>
    </row>
    <row r="1116">
      <c r="A1116" s="28"/>
    </row>
    <row r="1117">
      <c r="A1117" s="28"/>
    </row>
    <row r="1118">
      <c r="A1118" s="28"/>
    </row>
    <row r="1119">
      <c r="A1119" s="28"/>
    </row>
    <row r="1120">
      <c r="A1120" s="28"/>
    </row>
    <row r="1121">
      <c r="A1121" s="28"/>
    </row>
    <row r="1122">
      <c r="A1122" s="28"/>
    </row>
    <row r="1123">
      <c r="A1123" s="28"/>
    </row>
    <row r="1124">
      <c r="A1124" s="28"/>
    </row>
    <row r="1125">
      <c r="A1125" s="28"/>
    </row>
    <row r="1126">
      <c r="A1126" s="28"/>
    </row>
    <row r="1127">
      <c r="A1127" s="28"/>
    </row>
    <row r="1128">
      <c r="A1128" s="28"/>
    </row>
    <row r="1129">
      <c r="A1129" s="28"/>
    </row>
    <row r="1130">
      <c r="A1130" s="28"/>
    </row>
    <row r="1131">
      <c r="A1131" s="28"/>
    </row>
    <row r="1132">
      <c r="A1132" s="28"/>
    </row>
    <row r="1133">
      <c r="A1133" s="28"/>
    </row>
    <row r="1134">
      <c r="A1134" s="28"/>
    </row>
    <row r="1135">
      <c r="A1135" s="28"/>
    </row>
    <row r="1136">
      <c r="A1136" s="28"/>
    </row>
    <row r="1137">
      <c r="A1137" s="28"/>
    </row>
    <row r="1138">
      <c r="A1138" s="28"/>
    </row>
    <row r="1139">
      <c r="A1139" s="28"/>
    </row>
    <row r="1140">
      <c r="A1140" s="28"/>
    </row>
    <row r="1141">
      <c r="A1141" s="28"/>
    </row>
    <row r="1142">
      <c r="A1142" s="28"/>
    </row>
    <row r="1143">
      <c r="A1143" s="28"/>
    </row>
    <row r="1144">
      <c r="A1144" s="28"/>
    </row>
    <row r="1145">
      <c r="A1145" s="28"/>
    </row>
    <row r="1146">
      <c r="A1146" s="28"/>
    </row>
    <row r="1147">
      <c r="A1147" s="28"/>
    </row>
    <row r="1148">
      <c r="A1148" s="28"/>
    </row>
    <row r="1149">
      <c r="A1149" s="28"/>
    </row>
    <row r="1150">
      <c r="A1150" s="28"/>
    </row>
    <row r="1151">
      <c r="A1151" s="28"/>
    </row>
    <row r="1152">
      <c r="A1152" s="28"/>
    </row>
    <row r="1153">
      <c r="A1153" s="28"/>
    </row>
    <row r="1154">
      <c r="A1154" s="28"/>
    </row>
    <row r="1155">
      <c r="A1155" s="28"/>
    </row>
    <row r="1156">
      <c r="A1156" s="28"/>
    </row>
    <row r="1157">
      <c r="A1157" s="28"/>
    </row>
    <row r="1158">
      <c r="A1158" s="28"/>
    </row>
    <row r="1159">
      <c r="A1159" s="28"/>
    </row>
    <row r="1160">
      <c r="A1160" s="28"/>
    </row>
    <row r="1161">
      <c r="A1161" s="28"/>
    </row>
    <row r="1162">
      <c r="A1162" s="28"/>
    </row>
    <row r="1163">
      <c r="A1163" s="28"/>
    </row>
    <row r="1164">
      <c r="A1164" s="28"/>
    </row>
    <row r="1165">
      <c r="A1165" s="28"/>
    </row>
    <row r="1166">
      <c r="A1166" s="28"/>
    </row>
    <row r="1167">
      <c r="A1167" s="28"/>
    </row>
    <row r="1168">
      <c r="A1168" s="28"/>
    </row>
    <row r="1169">
      <c r="A1169" s="28"/>
    </row>
    <row r="1170">
      <c r="A1170" s="28"/>
    </row>
    <row r="1171">
      <c r="A1171" s="28"/>
    </row>
    <row r="1172">
      <c r="A1172" s="28"/>
    </row>
    <row r="1173">
      <c r="A1173" s="28"/>
    </row>
    <row r="1174">
      <c r="A1174" s="28"/>
    </row>
    <row r="1175">
      <c r="A1175" s="28"/>
    </row>
    <row r="1176">
      <c r="A1176" s="28"/>
    </row>
    <row r="1177">
      <c r="A1177" s="28"/>
    </row>
    <row r="1178">
      <c r="A1178" s="28"/>
    </row>
    <row r="1179">
      <c r="A1179" s="28"/>
    </row>
    <row r="1180">
      <c r="A1180" s="28"/>
    </row>
    <row r="1181">
      <c r="A1181" s="28"/>
    </row>
    <row r="1182">
      <c r="A1182" s="28"/>
    </row>
    <row r="1183">
      <c r="A1183" s="28"/>
    </row>
    <row r="1184">
      <c r="A1184" s="28"/>
    </row>
    <row r="1185">
      <c r="A1185" s="28"/>
    </row>
    <row r="1186">
      <c r="A1186" s="28"/>
    </row>
    <row r="1187">
      <c r="A1187" s="28"/>
    </row>
    <row r="1188">
      <c r="A1188" s="28"/>
    </row>
    <row r="1189">
      <c r="A1189" s="28"/>
    </row>
    <row r="1190">
      <c r="A1190" s="28"/>
    </row>
    <row r="1191">
      <c r="A1191" s="28"/>
    </row>
    <row r="1192">
      <c r="A1192" s="28"/>
    </row>
    <row r="1193">
      <c r="A1193" s="28"/>
    </row>
    <row r="1194">
      <c r="A1194" s="28"/>
    </row>
    <row r="1195">
      <c r="A1195" s="28"/>
    </row>
    <row r="1196">
      <c r="A1196" s="28"/>
    </row>
    <row r="1197">
      <c r="A1197" s="28"/>
    </row>
    <row r="1198">
      <c r="A1198" s="28"/>
    </row>
    <row r="1199">
      <c r="A1199" s="28"/>
    </row>
    <row r="1200">
      <c r="A1200" s="28"/>
    </row>
    <row r="1201">
      <c r="A1201" s="28"/>
    </row>
    <row r="1202">
      <c r="A1202" s="28"/>
    </row>
    <row r="1203">
      <c r="A1203" s="28"/>
    </row>
    <row r="1204">
      <c r="A1204" s="28"/>
    </row>
    <row r="1205">
      <c r="A1205" s="28"/>
    </row>
    <row r="1206">
      <c r="A1206" s="28"/>
    </row>
    <row r="1207">
      <c r="A1207" s="28"/>
    </row>
    <row r="1208">
      <c r="A1208" s="28"/>
    </row>
    <row r="1209">
      <c r="A1209" s="28"/>
    </row>
    <row r="1210">
      <c r="A1210" s="28"/>
    </row>
    <row r="1211">
      <c r="A1211" s="28"/>
    </row>
    <row r="1212">
      <c r="A1212" s="28"/>
    </row>
    <row r="1213">
      <c r="A1213" s="28"/>
    </row>
    <row r="1214">
      <c r="A1214" s="28"/>
    </row>
    <row r="1215">
      <c r="A1215" s="28"/>
    </row>
    <row r="1216">
      <c r="A1216" s="28"/>
    </row>
    <row r="1217">
      <c r="A1217" s="28"/>
    </row>
    <row r="1218">
      <c r="A1218" s="28"/>
    </row>
    <row r="1219">
      <c r="A1219" s="28"/>
    </row>
    <row r="1220">
      <c r="A1220" s="28"/>
    </row>
    <row r="1221">
      <c r="A1221" s="28"/>
    </row>
    <row r="1222">
      <c r="A1222" s="28"/>
    </row>
    <row r="1223">
      <c r="A1223" s="28"/>
    </row>
    <row r="1224">
      <c r="A1224" s="28"/>
    </row>
    <row r="1225">
      <c r="A1225" s="28"/>
    </row>
    <row r="1226">
      <c r="A1226" s="28"/>
    </row>
    <row r="1227">
      <c r="A1227" s="28"/>
    </row>
    <row r="1228">
      <c r="A1228" s="28"/>
    </row>
    <row r="1229">
      <c r="A1229" s="28"/>
    </row>
    <row r="1230">
      <c r="A1230" s="28"/>
    </row>
    <row r="1231">
      <c r="A1231" s="28"/>
    </row>
    <row r="1232">
      <c r="A1232" s="28"/>
    </row>
    <row r="1233">
      <c r="A1233" s="28"/>
    </row>
    <row r="1234">
      <c r="A1234" s="28"/>
    </row>
    <row r="1235">
      <c r="A1235" s="28"/>
    </row>
    <row r="1236">
      <c r="A1236" s="28"/>
    </row>
    <row r="1237">
      <c r="A1237" s="28"/>
    </row>
    <row r="1238">
      <c r="A1238" s="28"/>
    </row>
    <row r="1239">
      <c r="A1239" s="28"/>
    </row>
    <row r="1240">
      <c r="A1240" s="28"/>
    </row>
    <row r="1241">
      <c r="A1241" s="28"/>
    </row>
    <row r="1242">
      <c r="A1242" s="28"/>
    </row>
    <row r="1243">
      <c r="A1243" s="28"/>
    </row>
    <row r="1244">
      <c r="A1244" s="28"/>
    </row>
    <row r="1245">
      <c r="A1245" s="28"/>
    </row>
    <row r="1246">
      <c r="A1246" s="28"/>
    </row>
    <row r="1247">
      <c r="A1247" s="28"/>
    </row>
    <row r="1248">
      <c r="A1248" s="28"/>
    </row>
    <row r="1249">
      <c r="A1249" s="28"/>
    </row>
    <row r="1250">
      <c r="A1250" s="28"/>
    </row>
    <row r="1251">
      <c r="A1251" s="28"/>
    </row>
    <row r="1252">
      <c r="A1252" s="28"/>
    </row>
    <row r="1253">
      <c r="A1253" s="28"/>
    </row>
    <row r="1254">
      <c r="A1254" s="28"/>
    </row>
    <row r="1255">
      <c r="A1255" s="28"/>
    </row>
    <row r="1256">
      <c r="A1256" s="28"/>
    </row>
    <row r="1257">
      <c r="A1257" s="28"/>
    </row>
    <row r="1258">
      <c r="A1258" s="28"/>
    </row>
    <row r="1259">
      <c r="A1259" s="28"/>
    </row>
    <row r="1260">
      <c r="A1260" s="28"/>
    </row>
    <row r="1261">
      <c r="A1261" s="28"/>
    </row>
    <row r="1262">
      <c r="A1262" s="28"/>
    </row>
    <row r="1263">
      <c r="A1263" s="28"/>
    </row>
    <row r="1264">
      <c r="A1264" s="28"/>
    </row>
    <row r="1265">
      <c r="A1265" s="28"/>
    </row>
    <row r="1266">
      <c r="A1266" s="28"/>
    </row>
    <row r="1267">
      <c r="A1267" s="28"/>
    </row>
    <row r="1268">
      <c r="A1268" s="28"/>
    </row>
    <row r="1269">
      <c r="A1269" s="28"/>
    </row>
    <row r="1270">
      <c r="A1270" s="28"/>
    </row>
    <row r="1271">
      <c r="A1271" s="28"/>
    </row>
    <row r="1272">
      <c r="A1272" s="28"/>
    </row>
    <row r="1273">
      <c r="A1273" s="28"/>
    </row>
    <row r="1274">
      <c r="A1274" s="28"/>
    </row>
    <row r="1275">
      <c r="A1275" s="28"/>
    </row>
    <row r="1276">
      <c r="A1276" s="28"/>
    </row>
    <row r="1277">
      <c r="A1277" s="28"/>
    </row>
    <row r="1278">
      <c r="A1278" s="28"/>
    </row>
    <row r="1279">
      <c r="A1279" s="43"/>
    </row>
    <row r="1280">
      <c r="A1280" s="28"/>
    </row>
    <row r="1281">
      <c r="A1281" s="28"/>
    </row>
    <row r="1282">
      <c r="A1282" s="28"/>
    </row>
    <row r="1283">
      <c r="A1283" s="28"/>
    </row>
    <row r="1284">
      <c r="A1284" s="28"/>
    </row>
    <row r="1285">
      <c r="A1285" s="28"/>
    </row>
    <row r="1286">
      <c r="A1286" s="28"/>
    </row>
    <row r="1287">
      <c r="A1287" s="28"/>
    </row>
    <row r="1288">
      <c r="A1288" s="28"/>
    </row>
    <row r="1289">
      <c r="A1289" s="28"/>
    </row>
    <row r="1290">
      <c r="A1290" s="28"/>
    </row>
    <row r="1291">
      <c r="A1291" s="28"/>
    </row>
    <row r="1292">
      <c r="A1292" s="28"/>
    </row>
    <row r="1293">
      <c r="A1293" s="28"/>
    </row>
    <row r="1294">
      <c r="A1294" s="28"/>
    </row>
    <row r="1295">
      <c r="A1295" s="28"/>
    </row>
    <row r="1296">
      <c r="A1296" s="28"/>
    </row>
    <row r="1297">
      <c r="A1297" s="28"/>
    </row>
    <row r="1298">
      <c r="A1298" s="28"/>
    </row>
    <row r="1299">
      <c r="A1299" s="28"/>
    </row>
    <row r="1300">
      <c r="A1300" s="28"/>
    </row>
    <row r="1301">
      <c r="A1301" s="28"/>
    </row>
    <row r="1302">
      <c r="A1302" s="28"/>
    </row>
    <row r="1303">
      <c r="A1303" s="28"/>
    </row>
    <row r="1304">
      <c r="A1304" s="28"/>
    </row>
    <row r="1305">
      <c r="A1305" s="28"/>
    </row>
    <row r="1306">
      <c r="A1306" s="28"/>
    </row>
    <row r="1307">
      <c r="A1307" s="28"/>
    </row>
    <row r="1308">
      <c r="A1308" s="28"/>
    </row>
    <row r="1309">
      <c r="A1309" s="28"/>
    </row>
    <row r="1310">
      <c r="A1310" s="28"/>
    </row>
    <row r="1311">
      <c r="A1311" s="28"/>
    </row>
    <row r="1312">
      <c r="A1312" s="28"/>
    </row>
    <row r="1313">
      <c r="A1313" s="28"/>
    </row>
    <row r="1314">
      <c r="A1314" s="28"/>
    </row>
    <row r="1315">
      <c r="A1315" s="28"/>
    </row>
    <row r="1316">
      <c r="A1316" s="28"/>
    </row>
    <row r="1317">
      <c r="A1317" s="28"/>
    </row>
    <row r="1318">
      <c r="A1318" s="28"/>
    </row>
    <row r="1319">
      <c r="A1319" s="28"/>
    </row>
    <row r="1320">
      <c r="A1320" s="28"/>
    </row>
    <row r="1321">
      <c r="A1321" s="28"/>
    </row>
    <row r="1322">
      <c r="A1322" s="28"/>
    </row>
    <row r="1323">
      <c r="A1323" s="28"/>
    </row>
    <row r="1324">
      <c r="A1324" s="28"/>
    </row>
    <row r="1325">
      <c r="A1325" s="28"/>
    </row>
    <row r="1326">
      <c r="A1326" s="28"/>
    </row>
    <row r="1327">
      <c r="A1327" s="28"/>
    </row>
    <row r="1328">
      <c r="A1328" s="28"/>
    </row>
    <row r="1329">
      <c r="A1329" s="28"/>
    </row>
    <row r="1330">
      <c r="A1330" s="28"/>
    </row>
    <row r="1331">
      <c r="A1331" s="28"/>
    </row>
    <row r="1332">
      <c r="A1332" s="28"/>
    </row>
    <row r="1333">
      <c r="A1333" s="28"/>
    </row>
    <row r="1334">
      <c r="A1334" s="28"/>
    </row>
    <row r="1335">
      <c r="A1335" s="28"/>
    </row>
    <row r="1336">
      <c r="A1336" s="28"/>
    </row>
    <row r="1337">
      <c r="A1337" s="28"/>
    </row>
    <row r="1338">
      <c r="A1338" s="28"/>
    </row>
    <row r="1339">
      <c r="A1339" s="28"/>
    </row>
    <row r="1340">
      <c r="A1340" s="28"/>
    </row>
    <row r="1341">
      <c r="A1341" s="28"/>
    </row>
    <row r="1342">
      <c r="A1342" s="28"/>
    </row>
    <row r="1343">
      <c r="A1343" s="28"/>
    </row>
    <row r="1344">
      <c r="A1344" s="28"/>
    </row>
    <row r="1345">
      <c r="A1345" s="28"/>
    </row>
    <row r="1346">
      <c r="A1346" s="28"/>
    </row>
    <row r="1347">
      <c r="A1347" s="28"/>
    </row>
    <row r="1348">
      <c r="A1348" s="28"/>
    </row>
    <row r="1349">
      <c r="A1349" s="28"/>
    </row>
    <row r="1350">
      <c r="A1350" s="28"/>
    </row>
    <row r="1351">
      <c r="A1351" s="28"/>
    </row>
    <row r="1352">
      <c r="A1352" s="28"/>
    </row>
    <row r="1353">
      <c r="A1353" s="28"/>
    </row>
    <row r="1354">
      <c r="A1354" s="28"/>
    </row>
    <row r="1355">
      <c r="A1355" s="28"/>
    </row>
    <row r="1356">
      <c r="A1356" s="28"/>
    </row>
    <row r="1357">
      <c r="A1357" s="28"/>
    </row>
    <row r="1358">
      <c r="A1358" s="28"/>
    </row>
    <row r="1359">
      <c r="A1359" s="28"/>
    </row>
    <row r="1360">
      <c r="A1360" s="28"/>
    </row>
    <row r="1361">
      <c r="A1361" s="28"/>
    </row>
    <row r="1362">
      <c r="A1362" s="28"/>
    </row>
    <row r="1363">
      <c r="A1363" s="28"/>
    </row>
    <row r="1364">
      <c r="A1364" s="28"/>
    </row>
    <row r="1365">
      <c r="A1365" s="28"/>
    </row>
    <row r="1366">
      <c r="A1366" s="28"/>
    </row>
    <row r="1367">
      <c r="A1367" s="28"/>
    </row>
    <row r="1368">
      <c r="A1368" s="28"/>
    </row>
    <row r="1369">
      <c r="A1369" s="28"/>
    </row>
    <row r="1370">
      <c r="A1370" s="28"/>
    </row>
    <row r="1371">
      <c r="A1371" s="28"/>
    </row>
    <row r="1372">
      <c r="A1372" s="28"/>
    </row>
    <row r="1373">
      <c r="A1373" s="28"/>
    </row>
    <row r="1374">
      <c r="A1374" s="28"/>
    </row>
    <row r="1375">
      <c r="A1375" s="28"/>
    </row>
    <row r="1376">
      <c r="A1376" s="28"/>
    </row>
    <row r="1377">
      <c r="A1377" s="28"/>
    </row>
    <row r="1378">
      <c r="A1378" s="28"/>
    </row>
    <row r="1379">
      <c r="A1379" s="28"/>
    </row>
    <row r="1380">
      <c r="A1380" s="28"/>
    </row>
    <row r="1381">
      <c r="A1381" s="28"/>
    </row>
    <row r="1382">
      <c r="A1382" s="28"/>
    </row>
    <row r="1383">
      <c r="A1383" s="28"/>
    </row>
    <row r="1384">
      <c r="A1384" s="28"/>
    </row>
    <row r="1385">
      <c r="A1385" s="28"/>
    </row>
    <row r="1386">
      <c r="A1386" s="28"/>
    </row>
    <row r="1387">
      <c r="A1387" s="28"/>
    </row>
    <row r="1388">
      <c r="A1388" s="28"/>
    </row>
    <row r="1389">
      <c r="A1389" s="28"/>
    </row>
    <row r="1390">
      <c r="A1390" s="28"/>
    </row>
    <row r="1391">
      <c r="A1391" s="28"/>
    </row>
    <row r="1392">
      <c r="A1392" s="28"/>
    </row>
    <row r="1393">
      <c r="A1393" s="28"/>
    </row>
    <row r="1394">
      <c r="A1394" s="28"/>
    </row>
    <row r="1395">
      <c r="A1395" s="28"/>
    </row>
    <row r="1396">
      <c r="A1396" s="28"/>
    </row>
    <row r="1397">
      <c r="A1397" s="28"/>
    </row>
    <row r="1398">
      <c r="A1398" s="28"/>
    </row>
    <row r="1399">
      <c r="A1399" s="28"/>
    </row>
    <row r="1400">
      <c r="A1400" s="28"/>
    </row>
    <row r="1401">
      <c r="A1401" s="28"/>
    </row>
    <row r="1402">
      <c r="A1402" s="28"/>
    </row>
    <row r="1403">
      <c r="A1403" s="28"/>
    </row>
    <row r="1404">
      <c r="A1404" s="28"/>
    </row>
    <row r="1405">
      <c r="A1405" s="28"/>
    </row>
    <row r="1406">
      <c r="A1406" s="28"/>
    </row>
    <row r="1407">
      <c r="A1407" s="28"/>
    </row>
    <row r="1408">
      <c r="A1408" s="28"/>
    </row>
    <row r="1409">
      <c r="A1409" s="28"/>
    </row>
    <row r="1410">
      <c r="A1410" s="28"/>
    </row>
    <row r="1411">
      <c r="A1411" s="28"/>
    </row>
    <row r="1412">
      <c r="A1412" s="28"/>
    </row>
    <row r="1413">
      <c r="A1413" s="28"/>
    </row>
    <row r="1414">
      <c r="A1414" s="28"/>
    </row>
    <row r="1415">
      <c r="A1415" s="28"/>
    </row>
    <row r="1416">
      <c r="A1416" s="28"/>
    </row>
    <row r="1417">
      <c r="A1417" s="28"/>
    </row>
    <row r="1418">
      <c r="A1418" s="28"/>
    </row>
    <row r="1419">
      <c r="A1419" s="28"/>
    </row>
    <row r="1420">
      <c r="A1420" s="28"/>
    </row>
    <row r="1421">
      <c r="A1421" s="28"/>
    </row>
    <row r="1422">
      <c r="A1422" s="28"/>
    </row>
    <row r="1423">
      <c r="A1423" s="28"/>
    </row>
    <row r="1424">
      <c r="A1424" s="28"/>
    </row>
    <row r="1425">
      <c r="A1425" s="28"/>
    </row>
    <row r="1426">
      <c r="A1426" s="28"/>
    </row>
    <row r="1427">
      <c r="A1427" s="28"/>
    </row>
    <row r="1428">
      <c r="A1428" s="28"/>
    </row>
    <row r="1429">
      <c r="A1429" s="28"/>
    </row>
    <row r="1430">
      <c r="A1430" s="28"/>
    </row>
    <row r="1431">
      <c r="A1431" s="28"/>
    </row>
    <row r="1432">
      <c r="A1432" s="28"/>
    </row>
    <row r="1433">
      <c r="A1433" s="28"/>
    </row>
    <row r="1434">
      <c r="A1434" s="28"/>
    </row>
    <row r="1435">
      <c r="A1435" s="28"/>
    </row>
    <row r="1436">
      <c r="A1436" s="28"/>
    </row>
    <row r="1437">
      <c r="A1437" s="28"/>
    </row>
    <row r="1438">
      <c r="A1438" s="28"/>
    </row>
    <row r="1439">
      <c r="A1439" s="28"/>
    </row>
    <row r="1440">
      <c r="A1440" s="28"/>
    </row>
    <row r="1441">
      <c r="A1441" s="28"/>
    </row>
    <row r="1442">
      <c r="A1442" s="28"/>
    </row>
    <row r="1443">
      <c r="A1443" s="28"/>
    </row>
    <row r="1444">
      <c r="A1444" s="28"/>
    </row>
    <row r="1445">
      <c r="A1445" s="28"/>
    </row>
    <row r="1446">
      <c r="A1446" s="28"/>
    </row>
    <row r="1447">
      <c r="A1447" s="28"/>
    </row>
    <row r="1448">
      <c r="A1448" s="28"/>
    </row>
    <row r="1449">
      <c r="A1449" s="28"/>
    </row>
    <row r="1450">
      <c r="A1450" s="28"/>
    </row>
    <row r="1451">
      <c r="A1451" s="28"/>
    </row>
    <row r="1452">
      <c r="A1452" s="28"/>
    </row>
    <row r="1453">
      <c r="A1453" s="28"/>
    </row>
    <row r="1454">
      <c r="A1454" s="28"/>
    </row>
    <row r="1455">
      <c r="A1455" s="28"/>
    </row>
    <row r="1456">
      <c r="A1456" s="28"/>
    </row>
    <row r="1457">
      <c r="A1457" s="28"/>
    </row>
    <row r="1458">
      <c r="A1458" s="28"/>
    </row>
    <row r="1459">
      <c r="A1459" s="28"/>
    </row>
    <row r="1460">
      <c r="A1460" s="28"/>
    </row>
    <row r="1461">
      <c r="A1461" s="28"/>
    </row>
    <row r="1462">
      <c r="A1462" s="28"/>
    </row>
    <row r="1463">
      <c r="A1463" s="28"/>
    </row>
    <row r="1464">
      <c r="A1464" s="28"/>
    </row>
    <row r="1465">
      <c r="A1465" s="28"/>
    </row>
    <row r="1466">
      <c r="A1466" s="28"/>
    </row>
    <row r="1467">
      <c r="A1467" s="28"/>
    </row>
    <row r="1468">
      <c r="A1468" s="28"/>
    </row>
    <row r="1469">
      <c r="A1469" s="28"/>
    </row>
    <row r="1470">
      <c r="A1470" s="28"/>
    </row>
    <row r="1471">
      <c r="A1471" s="28"/>
    </row>
    <row r="1472">
      <c r="A1472" s="28"/>
    </row>
    <row r="1473">
      <c r="A1473" s="28"/>
    </row>
    <row r="1474">
      <c r="A1474" s="28"/>
    </row>
    <row r="1475">
      <c r="A1475" s="28"/>
    </row>
    <row r="1476">
      <c r="A1476" s="28"/>
    </row>
    <row r="1477">
      <c r="A1477" s="28"/>
    </row>
    <row r="1478">
      <c r="A1478" s="28"/>
    </row>
    <row r="1479">
      <c r="A1479" s="28"/>
    </row>
    <row r="1480">
      <c r="A1480" s="28"/>
    </row>
    <row r="1481">
      <c r="A1481" s="28"/>
    </row>
    <row r="1482">
      <c r="A1482" s="28"/>
    </row>
    <row r="1483">
      <c r="A1483" s="28"/>
    </row>
    <row r="1484">
      <c r="A1484" s="28"/>
    </row>
    <row r="1485">
      <c r="A1485" s="28"/>
    </row>
    <row r="1486">
      <c r="A1486" s="28"/>
    </row>
    <row r="1487">
      <c r="A1487" s="28"/>
    </row>
    <row r="1488">
      <c r="A1488" s="28"/>
    </row>
    <row r="1489">
      <c r="A1489" s="28"/>
    </row>
    <row r="1490">
      <c r="A1490" s="28"/>
    </row>
    <row r="1491">
      <c r="A1491" s="28"/>
    </row>
    <row r="1492">
      <c r="A1492" s="28"/>
    </row>
    <row r="1493">
      <c r="A1493" s="28"/>
    </row>
    <row r="1494">
      <c r="A1494" s="28"/>
    </row>
    <row r="1495">
      <c r="A1495" s="28"/>
    </row>
    <row r="1496">
      <c r="A1496" s="28"/>
    </row>
    <row r="1497">
      <c r="A1497" s="28"/>
    </row>
    <row r="1498">
      <c r="A1498" s="28"/>
    </row>
    <row r="1499">
      <c r="A1499" s="28"/>
    </row>
    <row r="1500">
      <c r="A1500" s="28"/>
    </row>
    <row r="1501">
      <c r="A1501" s="28"/>
    </row>
    <row r="1502">
      <c r="A1502" s="28"/>
    </row>
    <row r="1503">
      <c r="A1503" s="28"/>
    </row>
    <row r="1504">
      <c r="A1504" s="28"/>
    </row>
    <row r="1505">
      <c r="A1505" s="28"/>
    </row>
    <row r="1506">
      <c r="A1506" s="28"/>
    </row>
    <row r="1507">
      <c r="A1507" s="28"/>
    </row>
    <row r="1508">
      <c r="A1508" s="28"/>
    </row>
    <row r="1509">
      <c r="A1509" s="28"/>
    </row>
    <row r="1510">
      <c r="A1510" s="28"/>
    </row>
    <row r="1511">
      <c r="A1511" s="28"/>
    </row>
    <row r="1512">
      <c r="A1512" s="28"/>
    </row>
    <row r="1513">
      <c r="A1513" s="28"/>
    </row>
    <row r="1514">
      <c r="A1514" s="28"/>
    </row>
    <row r="1515">
      <c r="A1515" s="28"/>
    </row>
    <row r="1516">
      <c r="A1516" s="28"/>
    </row>
    <row r="1517">
      <c r="A1517" s="28"/>
    </row>
    <row r="1518">
      <c r="A1518" s="28"/>
    </row>
    <row r="1519">
      <c r="A1519" s="28"/>
    </row>
    <row r="1520">
      <c r="A1520" s="28"/>
    </row>
    <row r="1521">
      <c r="A1521" s="28"/>
    </row>
    <row r="1522">
      <c r="A1522" s="28"/>
    </row>
    <row r="1523">
      <c r="A1523" s="28"/>
    </row>
    <row r="1524">
      <c r="A1524" s="28"/>
    </row>
    <row r="1525">
      <c r="A1525" s="28"/>
    </row>
    <row r="1526">
      <c r="A1526" s="28"/>
    </row>
    <row r="1527">
      <c r="A1527" s="28"/>
    </row>
    <row r="1528">
      <c r="A1528" s="28"/>
    </row>
    <row r="1529">
      <c r="A1529" s="28"/>
    </row>
    <row r="1530">
      <c r="A1530" s="28"/>
    </row>
    <row r="1531">
      <c r="A1531" s="28"/>
    </row>
    <row r="1532">
      <c r="A1532" s="28"/>
    </row>
    <row r="1533">
      <c r="A1533" s="28"/>
    </row>
    <row r="1534">
      <c r="A1534" s="28"/>
    </row>
    <row r="1535">
      <c r="A1535" s="28"/>
    </row>
    <row r="1536">
      <c r="A1536" s="28"/>
    </row>
    <row r="1537">
      <c r="A1537" s="28"/>
    </row>
    <row r="1538">
      <c r="A1538" s="28"/>
    </row>
    <row r="1539">
      <c r="A1539" s="28"/>
    </row>
    <row r="1540">
      <c r="A1540" s="28"/>
    </row>
    <row r="1541">
      <c r="A1541" s="28"/>
    </row>
    <row r="1542">
      <c r="A1542" s="28"/>
    </row>
    <row r="1543">
      <c r="A1543" s="28"/>
    </row>
    <row r="1544">
      <c r="A1544" s="28"/>
    </row>
    <row r="1545">
      <c r="A1545" s="28"/>
    </row>
    <row r="1546">
      <c r="A1546" s="28"/>
    </row>
    <row r="1547">
      <c r="A1547" s="28"/>
    </row>
    <row r="1548">
      <c r="A1548" s="28"/>
    </row>
    <row r="1549">
      <c r="A1549" s="28"/>
    </row>
    <row r="1550">
      <c r="A1550" s="28"/>
    </row>
    <row r="1551">
      <c r="A1551" s="28"/>
    </row>
    <row r="1552">
      <c r="A1552" s="28"/>
    </row>
    <row r="1553">
      <c r="A1553" s="28"/>
    </row>
    <row r="1554">
      <c r="A1554" s="28"/>
    </row>
    <row r="1555">
      <c r="A1555" s="28"/>
    </row>
    <row r="1556">
      <c r="A1556" s="28"/>
    </row>
    <row r="1557">
      <c r="A1557" s="28"/>
    </row>
    <row r="1558">
      <c r="A1558" s="28"/>
    </row>
    <row r="1559">
      <c r="A1559" s="28"/>
    </row>
    <row r="1560">
      <c r="A1560" s="28"/>
    </row>
    <row r="1561">
      <c r="A1561" s="28"/>
    </row>
    <row r="1562">
      <c r="A1562" s="28"/>
    </row>
    <row r="1563">
      <c r="A1563" s="28"/>
    </row>
    <row r="1564">
      <c r="A1564" s="28"/>
    </row>
    <row r="1565">
      <c r="A1565" s="28"/>
    </row>
    <row r="1566">
      <c r="A1566" s="28"/>
    </row>
    <row r="1567">
      <c r="A1567" s="28"/>
    </row>
    <row r="1568">
      <c r="A1568" s="28"/>
    </row>
    <row r="1569">
      <c r="A1569" s="28"/>
    </row>
    <row r="1570">
      <c r="A1570" s="28"/>
    </row>
    <row r="1571">
      <c r="A1571" s="28"/>
    </row>
    <row r="1572">
      <c r="A1572" s="28"/>
    </row>
    <row r="1573">
      <c r="A1573" s="28"/>
    </row>
    <row r="1574">
      <c r="A1574" s="28"/>
    </row>
    <row r="1575">
      <c r="A1575" s="28"/>
    </row>
    <row r="1576">
      <c r="A1576" s="28"/>
    </row>
    <row r="1577">
      <c r="A1577" s="28"/>
    </row>
    <row r="1578">
      <c r="A1578" s="28"/>
    </row>
    <row r="1579">
      <c r="A1579" s="28"/>
    </row>
    <row r="1580">
      <c r="A1580" s="28"/>
    </row>
    <row r="1581">
      <c r="A1581" s="28"/>
    </row>
    <row r="1582">
      <c r="A1582" s="28"/>
    </row>
    <row r="1583">
      <c r="A1583" s="28"/>
    </row>
    <row r="1584">
      <c r="A1584" s="28"/>
    </row>
    <row r="1585">
      <c r="A1585" s="28"/>
    </row>
    <row r="1586">
      <c r="A1586" s="28"/>
    </row>
    <row r="1587">
      <c r="A1587" s="28"/>
    </row>
    <row r="1588">
      <c r="A1588" s="28"/>
    </row>
    <row r="1589">
      <c r="A1589" s="28"/>
    </row>
    <row r="1590">
      <c r="A1590" s="28"/>
    </row>
    <row r="1591">
      <c r="A1591" s="28"/>
    </row>
    <row r="1592">
      <c r="A1592" s="28"/>
    </row>
    <row r="1593">
      <c r="A1593" s="28"/>
    </row>
    <row r="1594">
      <c r="A1594" s="28"/>
    </row>
    <row r="1595">
      <c r="A1595" s="28"/>
    </row>
    <row r="1596">
      <c r="A1596" s="28"/>
    </row>
    <row r="1597">
      <c r="A1597" s="28"/>
    </row>
    <row r="1598">
      <c r="A1598" s="28"/>
    </row>
    <row r="1599">
      <c r="A1599" s="28"/>
    </row>
    <row r="1600">
      <c r="A1600" s="28"/>
    </row>
    <row r="1601">
      <c r="A1601" s="28"/>
    </row>
    <row r="1602">
      <c r="A1602" s="28"/>
    </row>
    <row r="1603">
      <c r="A1603" s="28"/>
    </row>
    <row r="1604">
      <c r="A1604" s="28"/>
    </row>
    <row r="1605">
      <c r="A1605" s="28"/>
    </row>
    <row r="1606">
      <c r="A1606" s="28"/>
    </row>
    <row r="1607">
      <c r="A1607" s="28"/>
    </row>
    <row r="1608">
      <c r="A1608" s="28"/>
    </row>
    <row r="1609">
      <c r="A1609" s="28"/>
    </row>
    <row r="1610">
      <c r="A1610" s="28"/>
    </row>
    <row r="1611">
      <c r="A1611" s="28"/>
    </row>
    <row r="1612">
      <c r="A1612" s="28"/>
    </row>
    <row r="1613">
      <c r="A1613" s="28"/>
    </row>
    <row r="1614">
      <c r="A1614" s="28"/>
    </row>
    <row r="1615">
      <c r="A1615" s="28"/>
    </row>
    <row r="1616">
      <c r="A1616" s="28"/>
    </row>
    <row r="1617">
      <c r="A1617" s="28"/>
    </row>
    <row r="1618">
      <c r="A1618" s="28"/>
    </row>
    <row r="1619">
      <c r="A1619" s="28"/>
    </row>
    <row r="1620">
      <c r="A1620" s="28"/>
    </row>
    <row r="1621">
      <c r="A1621" s="28"/>
    </row>
    <row r="1622">
      <c r="A1622" s="28"/>
    </row>
    <row r="1623">
      <c r="A1623" s="28"/>
    </row>
    <row r="1624">
      <c r="A1624" s="28"/>
    </row>
    <row r="1625">
      <c r="A1625" s="28"/>
    </row>
    <row r="1626">
      <c r="A1626" s="28"/>
    </row>
    <row r="1627">
      <c r="A1627" s="28"/>
    </row>
    <row r="1628">
      <c r="A1628" s="28"/>
    </row>
    <row r="1629">
      <c r="A1629" s="28"/>
    </row>
    <row r="1630">
      <c r="A1630" s="28"/>
    </row>
    <row r="1631">
      <c r="A1631" s="28"/>
    </row>
    <row r="1632">
      <c r="A1632" s="28"/>
    </row>
    <row r="1633">
      <c r="A1633" s="28"/>
    </row>
    <row r="1634">
      <c r="A1634" s="28"/>
    </row>
    <row r="1635">
      <c r="A1635" s="28"/>
    </row>
    <row r="1636">
      <c r="A1636" s="28"/>
    </row>
    <row r="1637">
      <c r="A1637" s="28"/>
    </row>
    <row r="1638">
      <c r="A1638" s="28"/>
    </row>
    <row r="1639">
      <c r="A1639" s="28"/>
    </row>
    <row r="1640">
      <c r="A1640" s="28"/>
    </row>
    <row r="1641">
      <c r="A1641" s="28"/>
    </row>
    <row r="1642">
      <c r="A1642" s="28"/>
    </row>
    <row r="1643">
      <c r="A1643" s="28"/>
    </row>
    <row r="1644">
      <c r="A1644" s="28"/>
    </row>
    <row r="1645">
      <c r="A1645" s="28"/>
    </row>
    <row r="1646">
      <c r="A1646" s="28"/>
    </row>
    <row r="1647">
      <c r="A1647" s="28"/>
    </row>
    <row r="1648">
      <c r="A1648" s="28"/>
    </row>
    <row r="1649">
      <c r="A1649" s="28"/>
    </row>
    <row r="1650">
      <c r="A1650" s="28"/>
    </row>
    <row r="1651">
      <c r="A1651" s="28"/>
    </row>
    <row r="1652">
      <c r="A1652" s="28"/>
    </row>
    <row r="1653">
      <c r="A1653" s="28"/>
    </row>
    <row r="1654">
      <c r="A1654" s="28"/>
    </row>
    <row r="1655">
      <c r="A1655" s="28"/>
    </row>
    <row r="1656">
      <c r="A1656" s="28"/>
    </row>
    <row r="1657">
      <c r="A1657" s="28"/>
    </row>
    <row r="1658">
      <c r="A1658" s="28"/>
    </row>
    <row r="1659">
      <c r="A1659" s="28"/>
    </row>
    <row r="1660">
      <c r="A1660" s="28"/>
    </row>
    <row r="1661">
      <c r="A1661" s="28"/>
    </row>
    <row r="1662">
      <c r="A1662" s="28"/>
    </row>
    <row r="1663">
      <c r="A1663" s="28"/>
    </row>
    <row r="1664">
      <c r="A1664" s="28"/>
    </row>
    <row r="1665">
      <c r="A1665" s="28"/>
    </row>
    <row r="1666">
      <c r="A1666" s="28"/>
    </row>
    <row r="1667">
      <c r="A1667" s="28"/>
    </row>
    <row r="1668">
      <c r="A1668" s="28"/>
    </row>
    <row r="1669">
      <c r="A1669" s="28"/>
    </row>
    <row r="1670">
      <c r="A1670" s="28"/>
    </row>
    <row r="1671">
      <c r="A1671" s="28"/>
    </row>
    <row r="1672">
      <c r="A1672" s="28"/>
    </row>
    <row r="1673">
      <c r="A1673" s="28"/>
    </row>
    <row r="1674">
      <c r="A1674" s="28"/>
    </row>
    <row r="1675">
      <c r="A1675" s="28"/>
    </row>
    <row r="1676">
      <c r="A1676" s="28"/>
    </row>
    <row r="1677">
      <c r="A1677" s="28"/>
    </row>
    <row r="1678">
      <c r="A1678" s="28"/>
    </row>
    <row r="1679">
      <c r="A1679" s="28"/>
    </row>
    <row r="1680">
      <c r="A1680" s="28"/>
    </row>
    <row r="1681">
      <c r="A1681" s="28"/>
    </row>
    <row r="1682">
      <c r="A1682" s="28"/>
    </row>
    <row r="1683">
      <c r="A1683" s="28"/>
    </row>
    <row r="1684">
      <c r="A1684" s="7"/>
    </row>
    <row r="1685">
      <c r="A1685" s="28"/>
    </row>
    <row r="1686">
      <c r="A1686" s="28"/>
    </row>
    <row r="1687">
      <c r="A1687" s="28"/>
    </row>
    <row r="1688">
      <c r="A1688" s="28"/>
    </row>
    <row r="1689">
      <c r="A1689" s="28"/>
    </row>
    <row r="1690">
      <c r="A1690" s="28"/>
    </row>
    <row r="1691">
      <c r="A1691" s="28"/>
    </row>
    <row r="1692">
      <c r="A1692" s="28"/>
    </row>
    <row r="1693">
      <c r="A1693" s="28"/>
    </row>
    <row r="1694">
      <c r="A1694" s="28"/>
    </row>
    <row r="1695">
      <c r="A1695" s="28"/>
    </row>
    <row r="1696">
      <c r="A1696" s="28"/>
    </row>
    <row r="1697">
      <c r="A1697" s="28"/>
    </row>
    <row r="1698">
      <c r="A1698" s="28"/>
    </row>
    <row r="1699">
      <c r="A1699" s="28"/>
    </row>
    <row r="1700">
      <c r="A1700" s="28"/>
    </row>
    <row r="1701">
      <c r="A1701" s="28"/>
    </row>
    <row r="1702">
      <c r="A1702" s="28"/>
    </row>
    <row r="1703">
      <c r="A1703" s="28"/>
    </row>
    <row r="1704">
      <c r="A1704" s="28"/>
    </row>
    <row r="1705">
      <c r="A1705" s="28"/>
    </row>
    <row r="1706">
      <c r="A1706" s="28"/>
    </row>
    <row r="1707">
      <c r="A1707" s="28"/>
    </row>
    <row r="1708">
      <c r="A1708" s="28"/>
    </row>
    <row r="1709">
      <c r="A1709" s="28"/>
    </row>
    <row r="1710">
      <c r="A1710" s="28"/>
    </row>
    <row r="1711">
      <c r="A1711" s="28"/>
    </row>
    <row r="1712">
      <c r="A1712" s="28"/>
    </row>
    <row r="1713">
      <c r="A1713" s="28"/>
    </row>
    <row r="1714">
      <c r="A1714" s="28"/>
    </row>
    <row r="1715">
      <c r="A1715" s="28"/>
    </row>
    <row r="1716">
      <c r="A1716" s="28"/>
    </row>
    <row r="1717">
      <c r="A1717" s="28"/>
    </row>
    <row r="1718">
      <c r="A1718" s="28"/>
    </row>
    <row r="1719">
      <c r="A1719" s="28"/>
    </row>
    <row r="1720">
      <c r="A1720" s="28"/>
    </row>
    <row r="1721">
      <c r="A1721" s="28"/>
    </row>
    <row r="1722">
      <c r="A1722" s="28"/>
    </row>
    <row r="1723">
      <c r="A1723" s="28"/>
    </row>
    <row r="1724">
      <c r="A1724" s="28"/>
    </row>
    <row r="1725">
      <c r="A1725" s="28"/>
    </row>
    <row r="1726">
      <c r="A1726" s="28"/>
    </row>
    <row r="1727">
      <c r="A1727" s="28"/>
    </row>
    <row r="1728">
      <c r="A1728" s="28"/>
    </row>
    <row r="1729">
      <c r="A1729" s="28"/>
    </row>
    <row r="1730">
      <c r="A1730" s="28"/>
    </row>
    <row r="1731">
      <c r="A1731" s="28"/>
    </row>
    <row r="1732">
      <c r="A1732" s="28"/>
    </row>
    <row r="1733">
      <c r="A1733" s="28"/>
    </row>
    <row r="1734">
      <c r="A1734" s="28"/>
    </row>
    <row r="1735">
      <c r="A1735" s="28"/>
    </row>
    <row r="1736">
      <c r="A1736" s="28"/>
    </row>
    <row r="1737">
      <c r="A1737" s="28"/>
    </row>
    <row r="1738">
      <c r="A1738" s="28"/>
    </row>
    <row r="1739">
      <c r="A1739" s="28"/>
    </row>
    <row r="1740">
      <c r="A1740" s="28"/>
    </row>
    <row r="1741">
      <c r="A1741" s="28"/>
    </row>
    <row r="1742">
      <c r="A1742" s="28"/>
    </row>
    <row r="1743">
      <c r="A1743" s="28"/>
    </row>
    <row r="1744">
      <c r="A1744" s="28"/>
    </row>
    <row r="1745">
      <c r="A1745" s="28"/>
    </row>
    <row r="1746">
      <c r="A1746" s="28"/>
    </row>
    <row r="1747">
      <c r="A1747" s="28"/>
    </row>
    <row r="1748">
      <c r="A1748" s="28"/>
    </row>
    <row r="1749">
      <c r="A1749" s="28"/>
    </row>
    <row r="1750">
      <c r="A1750" s="28"/>
    </row>
    <row r="1751">
      <c r="A1751" s="28"/>
    </row>
    <row r="1752">
      <c r="A1752" s="28"/>
    </row>
    <row r="1753">
      <c r="A1753" s="28"/>
    </row>
    <row r="1754">
      <c r="A1754" s="28"/>
    </row>
    <row r="1755">
      <c r="A1755" s="28"/>
    </row>
    <row r="1756">
      <c r="A1756" s="28"/>
    </row>
    <row r="1757">
      <c r="A1757" s="28"/>
    </row>
    <row r="1758">
      <c r="A1758" s="28"/>
    </row>
    <row r="1759">
      <c r="A1759" s="28"/>
    </row>
    <row r="1760">
      <c r="A1760" s="28"/>
    </row>
    <row r="1761">
      <c r="A1761" s="28"/>
    </row>
    <row r="1762">
      <c r="A1762" s="28"/>
    </row>
    <row r="1763">
      <c r="A1763" s="28"/>
    </row>
    <row r="1764">
      <c r="A1764" s="28"/>
    </row>
    <row r="1765">
      <c r="A1765" s="28"/>
    </row>
    <row r="1766">
      <c r="A1766" s="28"/>
    </row>
    <row r="1767">
      <c r="A1767" s="28"/>
    </row>
    <row r="1768">
      <c r="A1768" s="28"/>
    </row>
    <row r="1769">
      <c r="A1769" s="28"/>
    </row>
    <row r="1770">
      <c r="A1770" s="28"/>
    </row>
    <row r="1771">
      <c r="A1771" s="28"/>
    </row>
    <row r="1772">
      <c r="A1772" s="28"/>
    </row>
    <row r="1773">
      <c r="A1773" s="28"/>
    </row>
    <row r="1774">
      <c r="A1774" s="28"/>
    </row>
    <row r="1775">
      <c r="A1775" s="28"/>
    </row>
    <row r="1776">
      <c r="A1776" s="28"/>
    </row>
    <row r="1777">
      <c r="A1777" s="28"/>
    </row>
    <row r="1778">
      <c r="A1778" s="28"/>
    </row>
    <row r="1779">
      <c r="A1779" s="28"/>
    </row>
    <row r="1780">
      <c r="A1780" s="28"/>
    </row>
    <row r="1781">
      <c r="A1781" s="28"/>
    </row>
    <row r="1782">
      <c r="A1782" s="28"/>
    </row>
    <row r="1783">
      <c r="A1783" s="28"/>
    </row>
    <row r="1784">
      <c r="A1784" s="28"/>
    </row>
    <row r="1785">
      <c r="A1785" s="28"/>
    </row>
    <row r="1786">
      <c r="A1786" s="28"/>
    </row>
    <row r="1787">
      <c r="A1787" s="28"/>
    </row>
    <row r="1788">
      <c r="A1788" s="28"/>
    </row>
    <row r="1789">
      <c r="A1789" s="28"/>
    </row>
    <row r="1790">
      <c r="A1790" s="28"/>
    </row>
    <row r="1791">
      <c r="A1791" s="28"/>
    </row>
    <row r="1792">
      <c r="A1792" s="28"/>
    </row>
    <row r="1793">
      <c r="A1793" s="28"/>
    </row>
    <row r="1794">
      <c r="A1794" s="28"/>
    </row>
    <row r="1795">
      <c r="A1795" s="28"/>
    </row>
    <row r="1796">
      <c r="A1796" s="28"/>
    </row>
    <row r="1797">
      <c r="A1797" s="28"/>
    </row>
    <row r="1798">
      <c r="A1798" s="28"/>
    </row>
    <row r="1799">
      <c r="A1799" s="28"/>
    </row>
    <row r="1800">
      <c r="A1800" s="28"/>
    </row>
    <row r="1801">
      <c r="A1801" s="28"/>
    </row>
    <row r="1802">
      <c r="A1802" s="28"/>
    </row>
    <row r="1803">
      <c r="A1803" s="28"/>
    </row>
    <row r="1804">
      <c r="A1804" s="28"/>
    </row>
    <row r="1805">
      <c r="A1805" s="28"/>
    </row>
    <row r="1806">
      <c r="A1806" s="28"/>
    </row>
    <row r="1807">
      <c r="A1807" s="28"/>
    </row>
    <row r="1808">
      <c r="A1808" s="28"/>
    </row>
    <row r="1809">
      <c r="A1809" s="28"/>
    </row>
    <row r="1810">
      <c r="A1810" s="28"/>
    </row>
    <row r="1811">
      <c r="A1811" s="28"/>
    </row>
    <row r="1812">
      <c r="A1812" s="28"/>
    </row>
    <row r="1813">
      <c r="A1813" s="28"/>
    </row>
    <row r="1814">
      <c r="A1814" s="28"/>
    </row>
    <row r="1815">
      <c r="A1815" s="28"/>
    </row>
    <row r="1816">
      <c r="A1816" s="28"/>
    </row>
    <row r="1817">
      <c r="A1817" s="28"/>
    </row>
    <row r="1818">
      <c r="A1818" s="28"/>
    </row>
    <row r="1819">
      <c r="A1819" s="28"/>
    </row>
    <row r="1820">
      <c r="A1820" s="28"/>
    </row>
    <row r="1821">
      <c r="A1821" s="28"/>
    </row>
    <row r="1822">
      <c r="A1822" s="28"/>
    </row>
    <row r="1823">
      <c r="A1823" s="28"/>
    </row>
    <row r="1824">
      <c r="A1824" s="28"/>
    </row>
    <row r="1825">
      <c r="A1825" s="28"/>
    </row>
    <row r="1826">
      <c r="A1826" s="28"/>
    </row>
    <row r="1827">
      <c r="A1827" s="28"/>
    </row>
    <row r="1828">
      <c r="A1828" s="28"/>
    </row>
    <row r="1829">
      <c r="A1829" s="28"/>
    </row>
    <row r="1830">
      <c r="A1830" s="28"/>
    </row>
    <row r="1831">
      <c r="A1831" s="28"/>
    </row>
    <row r="1832">
      <c r="A1832" s="28"/>
    </row>
    <row r="1833">
      <c r="A1833" s="28"/>
    </row>
    <row r="1834">
      <c r="A1834" s="28"/>
    </row>
    <row r="1835">
      <c r="A1835" s="28"/>
    </row>
    <row r="1836">
      <c r="A1836" s="28"/>
    </row>
    <row r="1837">
      <c r="A1837" s="28"/>
    </row>
    <row r="1838">
      <c r="A1838" s="28"/>
    </row>
    <row r="1839">
      <c r="A1839" s="28"/>
    </row>
    <row r="1840">
      <c r="A1840" s="28"/>
    </row>
    <row r="1841">
      <c r="A1841" s="28"/>
    </row>
    <row r="1842">
      <c r="A1842" s="28"/>
    </row>
    <row r="1843">
      <c r="A1843" s="28"/>
    </row>
    <row r="1844">
      <c r="A1844" s="28"/>
    </row>
    <row r="1845">
      <c r="A1845" s="28"/>
    </row>
    <row r="1846">
      <c r="A1846" s="28"/>
    </row>
    <row r="1847">
      <c r="A1847" s="28"/>
    </row>
    <row r="1848">
      <c r="A1848" s="28"/>
    </row>
    <row r="1849">
      <c r="A1849" s="28"/>
    </row>
    <row r="1850">
      <c r="A1850" s="28"/>
    </row>
    <row r="1851">
      <c r="A1851" s="28"/>
    </row>
    <row r="1852">
      <c r="A1852" s="28"/>
    </row>
    <row r="1853">
      <c r="A1853" s="28"/>
    </row>
    <row r="1854">
      <c r="A1854" s="28"/>
    </row>
    <row r="1855">
      <c r="A1855" s="28"/>
    </row>
    <row r="1856">
      <c r="A1856" s="28"/>
    </row>
    <row r="1857">
      <c r="A1857" s="28"/>
    </row>
    <row r="1858">
      <c r="A1858" s="28"/>
    </row>
    <row r="1859">
      <c r="A1859" s="28"/>
    </row>
    <row r="1860">
      <c r="A1860" s="28"/>
    </row>
    <row r="1861">
      <c r="A1861" s="28"/>
    </row>
    <row r="1862">
      <c r="A1862" s="28"/>
    </row>
    <row r="1863">
      <c r="A1863" s="28"/>
    </row>
    <row r="1864">
      <c r="A1864" s="28"/>
    </row>
    <row r="1865">
      <c r="A1865" s="28"/>
    </row>
    <row r="1866">
      <c r="A1866" s="28"/>
    </row>
    <row r="1867">
      <c r="A1867" s="28"/>
    </row>
    <row r="1868">
      <c r="A1868" s="28"/>
    </row>
    <row r="1869">
      <c r="A1869" s="28"/>
    </row>
    <row r="1870">
      <c r="A1870" s="28"/>
    </row>
    <row r="1871">
      <c r="A1871" s="28"/>
    </row>
    <row r="1872">
      <c r="A1872" s="28"/>
    </row>
    <row r="1873">
      <c r="A1873" s="28"/>
    </row>
    <row r="1874">
      <c r="A1874" s="28"/>
    </row>
    <row r="1875">
      <c r="A1875" s="28"/>
    </row>
    <row r="1876">
      <c r="A1876" s="28"/>
    </row>
    <row r="1877">
      <c r="A1877" s="28"/>
    </row>
    <row r="1878">
      <c r="A1878" s="28"/>
    </row>
    <row r="1879">
      <c r="A1879" s="28"/>
    </row>
    <row r="1880">
      <c r="A1880" s="28"/>
    </row>
    <row r="1881">
      <c r="A1881" s="28"/>
    </row>
    <row r="1882">
      <c r="A1882" s="28"/>
    </row>
    <row r="1883">
      <c r="A1883" s="28"/>
    </row>
    <row r="1884">
      <c r="A1884" s="28"/>
    </row>
    <row r="1885">
      <c r="A1885" s="28"/>
    </row>
    <row r="1886">
      <c r="A1886" s="28"/>
    </row>
    <row r="1887">
      <c r="A1887" s="28"/>
    </row>
    <row r="1888">
      <c r="A1888" s="28"/>
    </row>
    <row r="1889">
      <c r="A1889" s="28"/>
    </row>
    <row r="1890">
      <c r="A1890" s="28"/>
    </row>
    <row r="1891">
      <c r="A1891" s="28"/>
    </row>
    <row r="1892">
      <c r="A1892" s="28"/>
    </row>
    <row r="1893">
      <c r="A1893" s="28"/>
    </row>
    <row r="1894">
      <c r="A1894" s="28"/>
    </row>
    <row r="1895">
      <c r="A1895" s="28"/>
    </row>
    <row r="1896">
      <c r="A1896" s="28"/>
    </row>
    <row r="1897">
      <c r="A1897" s="28"/>
    </row>
    <row r="1898">
      <c r="A1898" s="28"/>
    </row>
    <row r="1899">
      <c r="A1899" s="28"/>
    </row>
    <row r="1900">
      <c r="A1900" s="28"/>
    </row>
    <row r="1901">
      <c r="A1901" s="28"/>
    </row>
    <row r="1902">
      <c r="A1902" s="28"/>
    </row>
    <row r="1903">
      <c r="A1903" s="28"/>
    </row>
    <row r="1904">
      <c r="A1904" s="28"/>
    </row>
    <row r="1905">
      <c r="A1905" s="28"/>
    </row>
    <row r="1906">
      <c r="A1906" s="28"/>
    </row>
    <row r="1907">
      <c r="A1907" s="28"/>
    </row>
    <row r="1908">
      <c r="A1908" s="28"/>
    </row>
    <row r="1909">
      <c r="A1909" s="28"/>
    </row>
    <row r="1910">
      <c r="A1910" s="28"/>
    </row>
    <row r="1911">
      <c r="A1911" s="28"/>
    </row>
    <row r="1912">
      <c r="A1912" s="28"/>
    </row>
    <row r="1913">
      <c r="A1913" s="28"/>
    </row>
    <row r="1914">
      <c r="A1914" s="28"/>
    </row>
    <row r="1915">
      <c r="A1915" s="28"/>
    </row>
    <row r="1916">
      <c r="A1916" s="28"/>
    </row>
    <row r="1917">
      <c r="A1917" s="28"/>
    </row>
    <row r="1918">
      <c r="A1918" s="28"/>
    </row>
    <row r="1919">
      <c r="A1919" s="28"/>
    </row>
    <row r="1920">
      <c r="A1920" s="28"/>
    </row>
    <row r="1921">
      <c r="A1921" s="28"/>
    </row>
    <row r="1922">
      <c r="A1922" s="28"/>
    </row>
    <row r="1923">
      <c r="A1923" s="28"/>
    </row>
    <row r="1924">
      <c r="A1924" s="28"/>
    </row>
    <row r="1925">
      <c r="A1925" s="28"/>
    </row>
    <row r="1926">
      <c r="A1926" s="28"/>
    </row>
    <row r="1927">
      <c r="A1927" s="28"/>
    </row>
    <row r="1928">
      <c r="A1928" s="28"/>
    </row>
    <row r="1929">
      <c r="A1929" s="28"/>
    </row>
    <row r="1930">
      <c r="A1930" s="28"/>
    </row>
    <row r="1931">
      <c r="A1931" s="28"/>
    </row>
    <row r="1932">
      <c r="A1932" s="28"/>
    </row>
    <row r="1933">
      <c r="A1933" s="28"/>
    </row>
    <row r="1934">
      <c r="A1934" s="28"/>
    </row>
    <row r="1935">
      <c r="A1935" s="28"/>
    </row>
    <row r="1936">
      <c r="A1936" s="28"/>
    </row>
    <row r="1937">
      <c r="A1937" s="28"/>
    </row>
    <row r="1938">
      <c r="A1938" s="28"/>
    </row>
    <row r="1939">
      <c r="A1939" s="28"/>
    </row>
    <row r="1940">
      <c r="A1940" s="28"/>
    </row>
    <row r="1941">
      <c r="A1941" s="28"/>
    </row>
    <row r="1942">
      <c r="A1942" s="28"/>
    </row>
    <row r="1943">
      <c r="A1943" s="28"/>
    </row>
    <row r="1944">
      <c r="A1944" s="28"/>
    </row>
    <row r="1945">
      <c r="A1945" s="28"/>
    </row>
    <row r="1946">
      <c r="A1946" s="28"/>
    </row>
    <row r="1947">
      <c r="A1947" s="28"/>
    </row>
    <row r="1948">
      <c r="A1948" s="28"/>
    </row>
    <row r="1949">
      <c r="A1949" s="28"/>
    </row>
    <row r="1950">
      <c r="A1950" s="28"/>
    </row>
    <row r="1951">
      <c r="A1951" s="28"/>
    </row>
    <row r="1952">
      <c r="A1952" s="28"/>
    </row>
    <row r="1953">
      <c r="A1953" s="28"/>
    </row>
    <row r="1954">
      <c r="A1954" s="28"/>
    </row>
    <row r="1955">
      <c r="A1955" s="28"/>
    </row>
    <row r="1956">
      <c r="A1956" s="28"/>
    </row>
    <row r="1957">
      <c r="A1957" s="28"/>
    </row>
    <row r="1958">
      <c r="A1958" s="28"/>
    </row>
    <row r="1959">
      <c r="A1959" s="28"/>
    </row>
    <row r="1960">
      <c r="A1960" s="28"/>
    </row>
    <row r="1961">
      <c r="A1961" s="28"/>
    </row>
    <row r="1962">
      <c r="A1962" s="28"/>
    </row>
    <row r="1963">
      <c r="A1963" s="28"/>
    </row>
    <row r="1964">
      <c r="A1964" s="28"/>
    </row>
    <row r="1965">
      <c r="A1965" s="28"/>
    </row>
    <row r="1966">
      <c r="A1966" s="28"/>
    </row>
    <row r="1967">
      <c r="A1967" s="28"/>
    </row>
    <row r="1968">
      <c r="A1968" s="28"/>
    </row>
    <row r="1969">
      <c r="A1969" s="28"/>
    </row>
    <row r="1970">
      <c r="A1970" s="28"/>
    </row>
    <row r="1971">
      <c r="A1971" s="28"/>
    </row>
    <row r="1972">
      <c r="A1972" s="28"/>
    </row>
    <row r="1973">
      <c r="A1973" s="28"/>
    </row>
    <row r="1974">
      <c r="A1974" s="28"/>
    </row>
    <row r="1975">
      <c r="A1975" s="28"/>
    </row>
    <row r="1976">
      <c r="A1976" s="28"/>
    </row>
    <row r="1977">
      <c r="A1977" s="28"/>
    </row>
    <row r="1978">
      <c r="A1978" s="28"/>
    </row>
    <row r="1979">
      <c r="A1979" s="28"/>
    </row>
    <row r="1980">
      <c r="A1980" s="28"/>
    </row>
    <row r="1981">
      <c r="A1981" s="28"/>
    </row>
    <row r="1982">
      <c r="A1982" s="28"/>
    </row>
    <row r="1983">
      <c r="A1983" s="28"/>
    </row>
    <row r="1984">
      <c r="A1984" s="28"/>
    </row>
    <row r="1985">
      <c r="A1985" s="28"/>
    </row>
    <row r="1986">
      <c r="A1986" s="28"/>
    </row>
    <row r="1987">
      <c r="A1987" s="28"/>
    </row>
    <row r="1988">
      <c r="A1988" s="28"/>
    </row>
    <row r="1989">
      <c r="A1989" s="28"/>
    </row>
    <row r="1990">
      <c r="A1990" s="28"/>
    </row>
    <row r="1991">
      <c r="A1991" s="28"/>
    </row>
    <row r="1992">
      <c r="A1992" s="28"/>
    </row>
    <row r="1993">
      <c r="A1993" s="28"/>
    </row>
    <row r="1994">
      <c r="A1994" s="28"/>
    </row>
    <row r="1995">
      <c r="A1995" s="28"/>
    </row>
    <row r="1996">
      <c r="A1996" s="28"/>
    </row>
    <row r="1997">
      <c r="A1997" s="28"/>
    </row>
    <row r="1998">
      <c r="A1998" s="28"/>
    </row>
    <row r="1999">
      <c r="A1999" s="28"/>
    </row>
    <row r="2000">
      <c r="A2000" s="28"/>
    </row>
    <row r="2001">
      <c r="A2001" s="28"/>
    </row>
    <row r="2002">
      <c r="A2002" s="28"/>
    </row>
    <row r="2003">
      <c r="A2003" s="28"/>
    </row>
    <row r="2004">
      <c r="A2004" s="28"/>
    </row>
    <row r="2005">
      <c r="A2005" s="28"/>
    </row>
    <row r="2006">
      <c r="A2006" s="28"/>
    </row>
    <row r="2007">
      <c r="A2007" s="28"/>
    </row>
    <row r="2008">
      <c r="A2008" s="28"/>
    </row>
    <row r="2009">
      <c r="A2009" s="28"/>
    </row>
    <row r="2010">
      <c r="A2010" s="28"/>
    </row>
    <row r="2011">
      <c r="A2011" s="28"/>
    </row>
    <row r="2012">
      <c r="A2012" s="28"/>
    </row>
    <row r="2013">
      <c r="A2013" s="28"/>
    </row>
    <row r="2014">
      <c r="A2014" s="28"/>
    </row>
    <row r="2015">
      <c r="A2015" s="28"/>
    </row>
    <row r="2016">
      <c r="A2016" s="28"/>
    </row>
    <row r="2017">
      <c r="A2017" s="28"/>
    </row>
    <row r="2018">
      <c r="A2018" s="28"/>
    </row>
    <row r="2019">
      <c r="A2019" s="28"/>
    </row>
    <row r="2020">
      <c r="A2020" s="28"/>
    </row>
    <row r="2021">
      <c r="A2021" s="28"/>
    </row>
    <row r="2022">
      <c r="A2022" s="28"/>
    </row>
    <row r="2023">
      <c r="A2023" s="28"/>
    </row>
    <row r="2024">
      <c r="A2024" s="28"/>
    </row>
    <row r="2025">
      <c r="A2025" s="28"/>
    </row>
    <row r="2026">
      <c r="A2026" s="28"/>
    </row>
    <row r="2027">
      <c r="A2027" s="28"/>
    </row>
    <row r="2028">
      <c r="A2028" s="28"/>
    </row>
    <row r="2029">
      <c r="A2029" s="28"/>
    </row>
    <row r="2030">
      <c r="A2030" s="28"/>
    </row>
    <row r="2031">
      <c r="A2031" s="28"/>
    </row>
    <row r="2032">
      <c r="A2032" s="28"/>
    </row>
    <row r="2033">
      <c r="A2033" s="28"/>
    </row>
    <row r="2034">
      <c r="A2034" s="28"/>
    </row>
    <row r="2035">
      <c r="A2035" s="28"/>
    </row>
    <row r="2036">
      <c r="A2036" s="28"/>
    </row>
    <row r="2037">
      <c r="A2037" s="28"/>
    </row>
    <row r="2038">
      <c r="A2038" s="28"/>
    </row>
    <row r="2039">
      <c r="A2039" s="28"/>
    </row>
    <row r="2040">
      <c r="A2040" s="28"/>
    </row>
    <row r="2041">
      <c r="A2041" s="28"/>
    </row>
    <row r="2042">
      <c r="A2042" s="28"/>
    </row>
    <row r="2043">
      <c r="A2043" s="28"/>
    </row>
    <row r="2044">
      <c r="A2044" s="28"/>
    </row>
    <row r="2045">
      <c r="A2045" s="28"/>
    </row>
    <row r="2046">
      <c r="A2046" s="28"/>
    </row>
    <row r="2047">
      <c r="A2047" s="28"/>
    </row>
    <row r="2048">
      <c r="A2048" s="28"/>
    </row>
    <row r="2049">
      <c r="A2049" s="28"/>
    </row>
    <row r="2050">
      <c r="A2050" s="28"/>
    </row>
    <row r="2051">
      <c r="A2051" s="28"/>
    </row>
    <row r="2052">
      <c r="A2052" s="28"/>
    </row>
    <row r="2053">
      <c r="A2053" s="28"/>
    </row>
    <row r="2054">
      <c r="A2054" s="28"/>
    </row>
    <row r="2055">
      <c r="A2055" s="28"/>
    </row>
    <row r="2056">
      <c r="A2056" s="28"/>
    </row>
    <row r="2057">
      <c r="A2057" s="28"/>
    </row>
    <row r="2058">
      <c r="A2058" s="28"/>
    </row>
    <row r="2059">
      <c r="A2059" s="28"/>
    </row>
    <row r="2060">
      <c r="A2060" s="28"/>
    </row>
    <row r="2061">
      <c r="A2061" s="28"/>
    </row>
    <row r="2062">
      <c r="A2062" s="28"/>
    </row>
    <row r="2063">
      <c r="A2063" s="28"/>
    </row>
    <row r="2064">
      <c r="A2064" s="28"/>
    </row>
    <row r="2065">
      <c r="A2065" s="28"/>
    </row>
    <row r="2066">
      <c r="A2066" s="28"/>
    </row>
    <row r="2067">
      <c r="A2067" s="28"/>
    </row>
    <row r="2068">
      <c r="A2068" s="28"/>
    </row>
    <row r="2069">
      <c r="A2069" s="28"/>
    </row>
    <row r="2070">
      <c r="A2070" s="28"/>
    </row>
    <row r="2071">
      <c r="A2071" s="28"/>
    </row>
    <row r="2072">
      <c r="A2072" s="28"/>
    </row>
    <row r="2073">
      <c r="A2073" s="28"/>
    </row>
    <row r="2074">
      <c r="A2074" s="28"/>
    </row>
    <row r="2075">
      <c r="A2075" s="28"/>
    </row>
    <row r="2076">
      <c r="A2076" s="28"/>
    </row>
    <row r="2077">
      <c r="A2077" s="28"/>
    </row>
    <row r="2078">
      <c r="A2078" s="28"/>
    </row>
    <row r="2079">
      <c r="A2079" s="28"/>
    </row>
    <row r="2080">
      <c r="A2080" s="28"/>
    </row>
    <row r="2081">
      <c r="A2081" s="28"/>
    </row>
    <row r="2082">
      <c r="A2082" s="28"/>
    </row>
    <row r="2083">
      <c r="A2083" s="28"/>
    </row>
    <row r="2084">
      <c r="A2084" s="28"/>
    </row>
    <row r="2085">
      <c r="A2085" s="28"/>
    </row>
    <row r="2086">
      <c r="A2086" s="28"/>
    </row>
    <row r="2087">
      <c r="A2087" s="28"/>
    </row>
    <row r="2088">
      <c r="A2088" s="28"/>
    </row>
    <row r="2089">
      <c r="A2089" s="28"/>
    </row>
    <row r="2090">
      <c r="A2090" s="28"/>
    </row>
    <row r="2091">
      <c r="A2091" s="28"/>
    </row>
    <row r="2092">
      <c r="A2092" s="28"/>
    </row>
    <row r="2093">
      <c r="A2093" s="28"/>
    </row>
    <row r="2094">
      <c r="A2094" s="28"/>
    </row>
    <row r="2095">
      <c r="A2095" s="28"/>
    </row>
    <row r="2096">
      <c r="A2096" s="28"/>
    </row>
    <row r="2097">
      <c r="A2097" s="28"/>
    </row>
    <row r="2098">
      <c r="A2098" s="28"/>
    </row>
    <row r="2099">
      <c r="A2099" s="28"/>
    </row>
    <row r="2100">
      <c r="A2100" s="28"/>
    </row>
    <row r="2101">
      <c r="A2101" s="28"/>
    </row>
    <row r="2102">
      <c r="A2102" s="28"/>
    </row>
    <row r="2103">
      <c r="A2103" s="28"/>
    </row>
    <row r="2104">
      <c r="A2104" s="28"/>
    </row>
    <row r="2105">
      <c r="A2105" s="28"/>
    </row>
    <row r="2106">
      <c r="A2106" s="28"/>
    </row>
    <row r="2107">
      <c r="A2107" s="28"/>
    </row>
    <row r="2108">
      <c r="A2108" s="28"/>
    </row>
    <row r="2109">
      <c r="A2109" s="28"/>
    </row>
    <row r="2110">
      <c r="A2110" s="28"/>
    </row>
    <row r="2111">
      <c r="A2111" s="28"/>
    </row>
    <row r="2112">
      <c r="A2112" s="28"/>
    </row>
    <row r="2113">
      <c r="A2113" s="28"/>
    </row>
    <row r="2114">
      <c r="A2114" s="28"/>
    </row>
    <row r="2115">
      <c r="A2115" s="28"/>
    </row>
    <row r="2116">
      <c r="A2116" s="28"/>
    </row>
    <row r="2117">
      <c r="A2117" s="28"/>
    </row>
    <row r="2118">
      <c r="A2118" s="28"/>
    </row>
    <row r="2119">
      <c r="A2119" s="28"/>
    </row>
    <row r="2120">
      <c r="A2120" s="28"/>
    </row>
    <row r="2121">
      <c r="A2121" s="28"/>
    </row>
    <row r="2122">
      <c r="A2122" s="28"/>
    </row>
    <row r="2123">
      <c r="A2123" s="28"/>
    </row>
    <row r="2124">
      <c r="A2124" s="28"/>
    </row>
    <row r="2125">
      <c r="A2125" s="28"/>
    </row>
    <row r="2126">
      <c r="A2126" s="28"/>
    </row>
    <row r="2127">
      <c r="A2127" s="28"/>
    </row>
    <row r="2128">
      <c r="A2128" s="28"/>
    </row>
    <row r="2129">
      <c r="A2129" s="28"/>
    </row>
    <row r="2130">
      <c r="A2130" s="28"/>
    </row>
    <row r="2131">
      <c r="A2131" s="28"/>
    </row>
    <row r="2132">
      <c r="A2132" s="28"/>
    </row>
    <row r="2133">
      <c r="A2133" s="28"/>
    </row>
    <row r="2134">
      <c r="A2134" s="28"/>
    </row>
    <row r="2135">
      <c r="A2135" s="28"/>
    </row>
    <row r="2136">
      <c r="A2136" s="28"/>
    </row>
    <row r="2137">
      <c r="A2137" s="28"/>
    </row>
    <row r="2138">
      <c r="A2138" s="28"/>
    </row>
    <row r="2139">
      <c r="A2139" s="28"/>
    </row>
    <row r="2140">
      <c r="A2140" s="28"/>
    </row>
    <row r="2141">
      <c r="A2141" s="28"/>
    </row>
    <row r="2142">
      <c r="A2142" s="28"/>
    </row>
    <row r="2143">
      <c r="A2143" s="28"/>
    </row>
    <row r="2144">
      <c r="A2144" s="28"/>
    </row>
    <row r="2145">
      <c r="A2145" s="28"/>
    </row>
    <row r="2146">
      <c r="A2146" s="28"/>
    </row>
    <row r="2147">
      <c r="A2147" s="28"/>
    </row>
    <row r="2148">
      <c r="A2148" s="28"/>
    </row>
    <row r="2149">
      <c r="A2149" s="28"/>
    </row>
    <row r="2150">
      <c r="A2150" s="28"/>
    </row>
    <row r="2151">
      <c r="A2151" s="28"/>
    </row>
    <row r="2152">
      <c r="A2152" s="28"/>
    </row>
    <row r="2153">
      <c r="A2153" s="28"/>
    </row>
    <row r="2154">
      <c r="A2154" s="28"/>
    </row>
    <row r="2155">
      <c r="A2155" s="28"/>
    </row>
    <row r="2156">
      <c r="A2156" s="28"/>
    </row>
    <row r="2157">
      <c r="A2157" s="28"/>
    </row>
    <row r="2158">
      <c r="A2158" s="28"/>
    </row>
    <row r="2159">
      <c r="A2159" s="28"/>
    </row>
    <row r="2160">
      <c r="A2160" s="28"/>
    </row>
    <row r="2161">
      <c r="A2161" s="28"/>
    </row>
    <row r="2162">
      <c r="A2162" s="28"/>
    </row>
    <row r="2163">
      <c r="A2163" s="28"/>
    </row>
    <row r="2164">
      <c r="A2164" s="28"/>
    </row>
    <row r="2165">
      <c r="A2165" s="28"/>
    </row>
    <row r="2166">
      <c r="A2166" s="28"/>
    </row>
    <row r="2167">
      <c r="A2167" s="28"/>
    </row>
    <row r="2168">
      <c r="A2168" s="28"/>
    </row>
    <row r="2169">
      <c r="A2169" s="28"/>
    </row>
    <row r="2170">
      <c r="A2170" s="28"/>
    </row>
    <row r="2171">
      <c r="A2171" s="28"/>
    </row>
    <row r="2172">
      <c r="A2172" s="28"/>
    </row>
    <row r="2173">
      <c r="A2173" s="28"/>
    </row>
    <row r="2174">
      <c r="A2174" s="28"/>
    </row>
    <row r="2175">
      <c r="A2175" s="28"/>
    </row>
    <row r="2176">
      <c r="A2176" s="28"/>
    </row>
    <row r="2177">
      <c r="A2177" s="28"/>
    </row>
    <row r="2178">
      <c r="A2178" s="28"/>
    </row>
    <row r="2179">
      <c r="A2179" s="28"/>
    </row>
    <row r="2180">
      <c r="A2180" s="28"/>
    </row>
    <row r="2181">
      <c r="A2181" s="28"/>
    </row>
    <row r="2182">
      <c r="A2182" s="28"/>
    </row>
    <row r="2183">
      <c r="A2183" s="28"/>
    </row>
    <row r="2184">
      <c r="A2184" s="28"/>
    </row>
    <row r="2185">
      <c r="A2185" s="28"/>
    </row>
    <row r="2186">
      <c r="A2186" s="28"/>
    </row>
    <row r="2187">
      <c r="A2187" s="28"/>
    </row>
    <row r="2188">
      <c r="A2188" s="28"/>
    </row>
    <row r="2189">
      <c r="A2189" s="28"/>
    </row>
    <row r="2190">
      <c r="A2190" s="28"/>
    </row>
    <row r="2191">
      <c r="A2191" s="28"/>
    </row>
    <row r="2192">
      <c r="A2192" s="28"/>
    </row>
    <row r="2193">
      <c r="A2193" s="28"/>
    </row>
    <row r="2194">
      <c r="A2194" s="28"/>
    </row>
    <row r="2195">
      <c r="A2195" s="28"/>
    </row>
    <row r="2196">
      <c r="A2196" s="28"/>
    </row>
    <row r="2197">
      <c r="A2197" s="28"/>
    </row>
    <row r="2198">
      <c r="A2198" s="28"/>
    </row>
    <row r="2199">
      <c r="A2199" s="28"/>
    </row>
    <row r="2200">
      <c r="A2200" s="28"/>
    </row>
    <row r="2201">
      <c r="A2201" s="28"/>
    </row>
    <row r="2202">
      <c r="A2202" s="28"/>
    </row>
    <row r="2203">
      <c r="A2203" s="28"/>
    </row>
    <row r="2204">
      <c r="A2204" s="28"/>
    </row>
    <row r="2205">
      <c r="A2205" s="28"/>
    </row>
    <row r="2206">
      <c r="A2206" s="28"/>
    </row>
    <row r="2207">
      <c r="A2207" s="28"/>
    </row>
    <row r="2208">
      <c r="A2208" s="28"/>
    </row>
    <row r="2209">
      <c r="A2209" s="28"/>
    </row>
    <row r="2210">
      <c r="A2210" s="28"/>
    </row>
    <row r="2211">
      <c r="A2211" s="28"/>
    </row>
    <row r="2212">
      <c r="A2212" s="28"/>
    </row>
    <row r="2213">
      <c r="A2213" s="28"/>
    </row>
    <row r="2214">
      <c r="A2214" s="28"/>
    </row>
    <row r="2215">
      <c r="A2215" s="28"/>
    </row>
    <row r="2216">
      <c r="A2216" s="28"/>
    </row>
    <row r="2217">
      <c r="A2217" s="28"/>
    </row>
    <row r="2218">
      <c r="A2218" s="28"/>
    </row>
    <row r="2219">
      <c r="A2219" s="28"/>
    </row>
    <row r="2220">
      <c r="A2220" s="28"/>
    </row>
    <row r="2221">
      <c r="A2221" s="28"/>
    </row>
    <row r="2222">
      <c r="A2222" s="28"/>
    </row>
    <row r="2223">
      <c r="A2223" s="28"/>
    </row>
    <row r="2224">
      <c r="A2224" s="28"/>
    </row>
    <row r="2225">
      <c r="A2225" s="28"/>
    </row>
    <row r="2226">
      <c r="A2226" s="28"/>
    </row>
    <row r="2227">
      <c r="A2227" s="28"/>
    </row>
    <row r="2228">
      <c r="A2228" s="28"/>
    </row>
    <row r="2229">
      <c r="A2229" s="28"/>
    </row>
    <row r="2230">
      <c r="A2230" s="28"/>
    </row>
    <row r="2231">
      <c r="A2231" s="28"/>
    </row>
    <row r="2232">
      <c r="A2232" s="28"/>
    </row>
    <row r="2233">
      <c r="A2233" s="28"/>
    </row>
    <row r="2234">
      <c r="A2234" s="28"/>
    </row>
    <row r="2235">
      <c r="A2235" s="28"/>
    </row>
    <row r="2236">
      <c r="A2236" s="28"/>
    </row>
    <row r="2237">
      <c r="A2237" s="28"/>
    </row>
    <row r="2238">
      <c r="A2238" s="28"/>
    </row>
    <row r="2239">
      <c r="A2239" s="28"/>
    </row>
    <row r="2240">
      <c r="A2240" s="28"/>
    </row>
    <row r="2241">
      <c r="A2241" s="28"/>
    </row>
    <row r="2242">
      <c r="A2242" s="28"/>
    </row>
    <row r="2243">
      <c r="A2243" s="28"/>
    </row>
    <row r="2244">
      <c r="A2244" s="28"/>
    </row>
    <row r="2245">
      <c r="A2245" s="28"/>
    </row>
    <row r="2246">
      <c r="A2246" s="28"/>
    </row>
    <row r="2247">
      <c r="A2247" s="28"/>
    </row>
    <row r="2248">
      <c r="A2248" s="28"/>
    </row>
    <row r="2249">
      <c r="A2249" s="28"/>
    </row>
    <row r="2250">
      <c r="A2250" s="28"/>
    </row>
    <row r="2251">
      <c r="A2251" s="28"/>
    </row>
    <row r="2252">
      <c r="A2252" s="28"/>
    </row>
    <row r="2253">
      <c r="A2253" s="28"/>
    </row>
    <row r="2254">
      <c r="A2254" s="28"/>
    </row>
    <row r="2255">
      <c r="A2255" s="28"/>
    </row>
    <row r="2256">
      <c r="A2256" s="28"/>
    </row>
    <row r="2257">
      <c r="A2257" s="28"/>
    </row>
    <row r="2258">
      <c r="A2258" s="28"/>
    </row>
    <row r="2259">
      <c r="A2259" s="28"/>
    </row>
    <row r="2260">
      <c r="A2260" s="28"/>
    </row>
    <row r="2261">
      <c r="A2261" s="28"/>
    </row>
    <row r="2262">
      <c r="A2262" s="28"/>
    </row>
    <row r="2263">
      <c r="A2263" s="28"/>
    </row>
    <row r="2264">
      <c r="A2264" s="28"/>
    </row>
    <row r="2265">
      <c r="A2265" s="28"/>
    </row>
    <row r="2266">
      <c r="A2266" s="28"/>
    </row>
    <row r="2267">
      <c r="A2267" s="28"/>
    </row>
    <row r="2268">
      <c r="A2268" s="28"/>
    </row>
    <row r="2269">
      <c r="A2269" s="28"/>
    </row>
    <row r="2270">
      <c r="A2270" s="28"/>
    </row>
    <row r="2271">
      <c r="A2271" s="28"/>
    </row>
    <row r="2272">
      <c r="A2272" s="28"/>
    </row>
    <row r="2273">
      <c r="A2273" s="28"/>
    </row>
    <row r="2274">
      <c r="A2274" s="28"/>
    </row>
    <row r="2275">
      <c r="A2275" s="28"/>
    </row>
    <row r="2276">
      <c r="A2276" s="28"/>
    </row>
    <row r="2277">
      <c r="A2277" s="28"/>
    </row>
    <row r="2278">
      <c r="A2278" s="28"/>
    </row>
    <row r="2279">
      <c r="A2279" s="28"/>
    </row>
    <row r="2280">
      <c r="A2280" s="28"/>
    </row>
    <row r="2281">
      <c r="A2281" s="28"/>
    </row>
    <row r="2282">
      <c r="A2282" s="28"/>
    </row>
    <row r="2283">
      <c r="A2283" s="28"/>
    </row>
    <row r="2284">
      <c r="A2284" s="28"/>
    </row>
    <row r="2285">
      <c r="A2285" s="28"/>
    </row>
    <row r="2286">
      <c r="A2286" s="28"/>
    </row>
    <row r="2287">
      <c r="A2287" s="28"/>
    </row>
    <row r="2288">
      <c r="A2288" s="28"/>
    </row>
    <row r="2289">
      <c r="A2289" s="28"/>
    </row>
    <row r="2290">
      <c r="A2290" s="28"/>
    </row>
    <row r="2291">
      <c r="A2291" s="28"/>
    </row>
    <row r="2292">
      <c r="A2292" s="28"/>
    </row>
    <row r="2293">
      <c r="A2293" s="28"/>
    </row>
    <row r="2294">
      <c r="A2294" s="28"/>
    </row>
    <row r="2295">
      <c r="A2295" s="28"/>
    </row>
    <row r="2296">
      <c r="A2296" s="28"/>
    </row>
    <row r="2297">
      <c r="A2297" s="28"/>
    </row>
    <row r="2298">
      <c r="A2298" s="28"/>
    </row>
    <row r="2299">
      <c r="A2299" s="28"/>
    </row>
    <row r="2300">
      <c r="A2300" s="28"/>
    </row>
    <row r="2301">
      <c r="A2301" s="28"/>
    </row>
    <row r="2302">
      <c r="A2302" s="28"/>
    </row>
    <row r="2303">
      <c r="A2303" s="28"/>
    </row>
    <row r="2304">
      <c r="A2304" s="28"/>
    </row>
    <row r="2305">
      <c r="A2305" s="28"/>
    </row>
    <row r="2306">
      <c r="A2306" s="28"/>
    </row>
    <row r="2307">
      <c r="A2307" s="28"/>
    </row>
    <row r="2308">
      <c r="A2308" s="28"/>
    </row>
    <row r="2309">
      <c r="A2309" s="28"/>
    </row>
    <row r="2310">
      <c r="A2310" s="28"/>
    </row>
    <row r="2311">
      <c r="A2311" s="28"/>
    </row>
    <row r="2312">
      <c r="A2312" s="28"/>
    </row>
    <row r="2313">
      <c r="A2313" s="28"/>
    </row>
    <row r="2314">
      <c r="A2314" s="28"/>
    </row>
    <row r="2315">
      <c r="A2315" s="28"/>
    </row>
    <row r="2316">
      <c r="A2316" s="28"/>
    </row>
    <row r="2317">
      <c r="A2317" s="28"/>
    </row>
    <row r="2318">
      <c r="A2318" s="28"/>
    </row>
    <row r="2319">
      <c r="A2319" s="28"/>
    </row>
    <row r="2320">
      <c r="A2320" s="28"/>
    </row>
    <row r="2321">
      <c r="A2321" s="28"/>
    </row>
    <row r="2322">
      <c r="A2322" s="28"/>
    </row>
    <row r="2323">
      <c r="A2323" s="28"/>
    </row>
    <row r="2324">
      <c r="A2324" s="28"/>
    </row>
    <row r="2325">
      <c r="A2325" s="28"/>
    </row>
    <row r="2326">
      <c r="A2326" s="28"/>
    </row>
    <row r="2327">
      <c r="A2327" s="28"/>
    </row>
    <row r="2328">
      <c r="A2328" s="28"/>
    </row>
    <row r="2329">
      <c r="A2329" s="28"/>
    </row>
    <row r="2330">
      <c r="A2330" s="28"/>
    </row>
    <row r="2331">
      <c r="A2331" s="28"/>
    </row>
    <row r="2332">
      <c r="A2332" s="28"/>
    </row>
    <row r="2333">
      <c r="A2333" s="28"/>
    </row>
    <row r="2334">
      <c r="A2334" s="28"/>
    </row>
    <row r="2335">
      <c r="A2335" s="28"/>
    </row>
    <row r="2336">
      <c r="A2336" s="28"/>
    </row>
    <row r="2337">
      <c r="A2337" s="28"/>
    </row>
    <row r="2338">
      <c r="A2338" s="28"/>
    </row>
    <row r="2339">
      <c r="A2339" s="28"/>
    </row>
    <row r="2340">
      <c r="A2340" s="28"/>
    </row>
    <row r="2341">
      <c r="A2341" s="28"/>
    </row>
    <row r="2342">
      <c r="A2342" s="28"/>
    </row>
    <row r="2343">
      <c r="A2343" s="28"/>
    </row>
    <row r="2344">
      <c r="A2344" s="28"/>
    </row>
    <row r="2345">
      <c r="A2345" s="28"/>
    </row>
    <row r="2346">
      <c r="A2346" s="28"/>
    </row>
    <row r="2347">
      <c r="A2347" s="28"/>
    </row>
    <row r="2348">
      <c r="A2348" s="28"/>
    </row>
    <row r="2349">
      <c r="A2349" s="28"/>
    </row>
    <row r="2350">
      <c r="A2350" s="28"/>
    </row>
    <row r="2351">
      <c r="A2351" s="28"/>
    </row>
    <row r="2352">
      <c r="A2352" s="28"/>
    </row>
    <row r="2353">
      <c r="A2353" s="28"/>
    </row>
    <row r="2354">
      <c r="A2354" s="28"/>
    </row>
    <row r="2355">
      <c r="A2355" s="28"/>
    </row>
    <row r="2356">
      <c r="A2356" s="28"/>
    </row>
    <row r="2357">
      <c r="A2357" s="28"/>
    </row>
    <row r="2358">
      <c r="A2358" s="28"/>
    </row>
    <row r="2359">
      <c r="A2359" s="28"/>
    </row>
    <row r="2360">
      <c r="A2360" s="28"/>
    </row>
    <row r="2361">
      <c r="A2361" s="28"/>
    </row>
    <row r="2362">
      <c r="A2362" s="28"/>
    </row>
    <row r="2363">
      <c r="A2363" s="28"/>
    </row>
    <row r="2364">
      <c r="A2364" s="28"/>
    </row>
    <row r="2365">
      <c r="A2365" s="28"/>
    </row>
    <row r="2366">
      <c r="A2366" s="28"/>
    </row>
    <row r="2367">
      <c r="A2367" s="28"/>
    </row>
    <row r="2368">
      <c r="A2368" s="28"/>
    </row>
    <row r="2369">
      <c r="A2369" s="28"/>
    </row>
    <row r="2370">
      <c r="A2370" s="28"/>
    </row>
    <row r="2371">
      <c r="A2371" s="28"/>
    </row>
    <row r="2372">
      <c r="A2372" s="28"/>
    </row>
    <row r="2373">
      <c r="A2373" s="28"/>
    </row>
    <row r="2374">
      <c r="A2374" s="28"/>
    </row>
    <row r="2375">
      <c r="A2375" s="28"/>
    </row>
    <row r="2376">
      <c r="A2376" s="28"/>
    </row>
    <row r="2377">
      <c r="A2377" s="28"/>
    </row>
    <row r="2378">
      <c r="A2378" s="28"/>
    </row>
    <row r="2379">
      <c r="A2379" s="28"/>
    </row>
    <row r="2380">
      <c r="A2380" s="28"/>
    </row>
    <row r="2381">
      <c r="A2381" s="28"/>
    </row>
    <row r="2382">
      <c r="A2382" s="28"/>
    </row>
    <row r="2383">
      <c r="A2383" s="28"/>
    </row>
    <row r="2384">
      <c r="A2384" s="28"/>
    </row>
    <row r="2385">
      <c r="A2385" s="28"/>
    </row>
    <row r="2386">
      <c r="A2386" s="28"/>
    </row>
    <row r="2387">
      <c r="A2387" s="28"/>
    </row>
    <row r="2388">
      <c r="A2388" s="28"/>
    </row>
    <row r="2389">
      <c r="A2389" s="28"/>
    </row>
    <row r="2390">
      <c r="A2390" s="28"/>
    </row>
    <row r="2391">
      <c r="A2391" s="28"/>
    </row>
    <row r="2392">
      <c r="A2392" s="28"/>
    </row>
    <row r="2393">
      <c r="A2393" s="28"/>
    </row>
    <row r="2394">
      <c r="A2394" s="28"/>
    </row>
    <row r="2395">
      <c r="A2395" s="28"/>
    </row>
    <row r="2396">
      <c r="A2396" s="28"/>
    </row>
    <row r="2397">
      <c r="A2397" s="28"/>
    </row>
    <row r="2398">
      <c r="A2398" s="28"/>
    </row>
    <row r="2399">
      <c r="A2399" s="28"/>
    </row>
    <row r="2400">
      <c r="A2400" s="28"/>
    </row>
    <row r="2401">
      <c r="A2401" s="28"/>
    </row>
    <row r="2402">
      <c r="A2402" s="28"/>
    </row>
    <row r="2403">
      <c r="A2403" s="28"/>
    </row>
    <row r="2404">
      <c r="A2404" s="28"/>
    </row>
    <row r="2405">
      <c r="A2405" s="28"/>
    </row>
    <row r="2406">
      <c r="A2406" s="28"/>
    </row>
    <row r="2407">
      <c r="A2407" s="28"/>
    </row>
    <row r="2408">
      <c r="A2408" s="28"/>
    </row>
    <row r="2409">
      <c r="A2409" s="28"/>
    </row>
    <row r="2410">
      <c r="A2410" s="28"/>
    </row>
    <row r="2411">
      <c r="A2411" s="28"/>
    </row>
    <row r="2412">
      <c r="A2412" s="28"/>
    </row>
    <row r="2413">
      <c r="A2413" s="28"/>
    </row>
    <row r="2414">
      <c r="A2414" s="28"/>
    </row>
    <row r="2415">
      <c r="A2415" s="28"/>
    </row>
    <row r="2416">
      <c r="A2416" s="28"/>
    </row>
    <row r="2417">
      <c r="A2417" s="28"/>
    </row>
    <row r="2418">
      <c r="A2418" s="28"/>
    </row>
    <row r="2419">
      <c r="A2419" s="28"/>
    </row>
    <row r="2420">
      <c r="A2420" s="28"/>
    </row>
    <row r="2421">
      <c r="A2421" s="28"/>
    </row>
    <row r="2422">
      <c r="A2422" s="28"/>
    </row>
    <row r="2423">
      <c r="A2423" s="28"/>
    </row>
    <row r="2424">
      <c r="A2424" s="28"/>
    </row>
    <row r="2425">
      <c r="A2425" s="28"/>
    </row>
    <row r="2426">
      <c r="A2426" s="28"/>
    </row>
    <row r="2427">
      <c r="A2427" s="28"/>
    </row>
    <row r="2428">
      <c r="A2428" s="28"/>
    </row>
    <row r="2429">
      <c r="A2429" s="28"/>
    </row>
    <row r="2430">
      <c r="A2430" s="28"/>
    </row>
    <row r="2431">
      <c r="A2431" s="28"/>
    </row>
    <row r="2432">
      <c r="A2432" s="28"/>
    </row>
    <row r="2433">
      <c r="A2433" s="28"/>
    </row>
    <row r="2434">
      <c r="A2434" s="28"/>
    </row>
    <row r="2435">
      <c r="A2435" s="28"/>
    </row>
    <row r="2436">
      <c r="A2436" s="28"/>
    </row>
    <row r="2437">
      <c r="A2437" s="28"/>
    </row>
    <row r="2438">
      <c r="A2438" s="28"/>
    </row>
    <row r="2439">
      <c r="A2439" s="28"/>
    </row>
    <row r="2440">
      <c r="A2440" s="28"/>
    </row>
    <row r="2441">
      <c r="A2441" s="28"/>
    </row>
    <row r="2442">
      <c r="A2442" s="28"/>
    </row>
    <row r="2443">
      <c r="A2443" s="28"/>
    </row>
    <row r="2444">
      <c r="A2444" s="28"/>
    </row>
    <row r="2445">
      <c r="A2445" s="28"/>
    </row>
    <row r="2446">
      <c r="A2446" s="28"/>
    </row>
    <row r="2447">
      <c r="A2447" s="28"/>
    </row>
    <row r="2448">
      <c r="A2448" s="28"/>
    </row>
    <row r="2449">
      <c r="A2449" s="28"/>
    </row>
    <row r="2450">
      <c r="A2450" s="28"/>
    </row>
    <row r="2451">
      <c r="A2451" s="28"/>
    </row>
    <row r="2452">
      <c r="A2452" s="28"/>
    </row>
    <row r="2453">
      <c r="A2453" s="28"/>
    </row>
    <row r="2454">
      <c r="A2454" s="28"/>
    </row>
    <row r="2455">
      <c r="A2455" s="28"/>
    </row>
    <row r="2456">
      <c r="A2456" s="28"/>
    </row>
    <row r="2457">
      <c r="A2457" s="28"/>
    </row>
    <row r="2458">
      <c r="A2458" s="28"/>
    </row>
    <row r="2459">
      <c r="A2459" s="28"/>
    </row>
    <row r="2460">
      <c r="A2460" s="28"/>
    </row>
    <row r="2461">
      <c r="A2461" s="28"/>
    </row>
    <row r="2462">
      <c r="A2462" s="28"/>
    </row>
    <row r="2463">
      <c r="A2463" s="28"/>
    </row>
    <row r="2464">
      <c r="A2464" s="28"/>
    </row>
    <row r="2465">
      <c r="A2465" s="28"/>
    </row>
    <row r="2466">
      <c r="A2466" s="28"/>
    </row>
    <row r="2467">
      <c r="A2467" s="28"/>
    </row>
    <row r="2468">
      <c r="A2468" s="28"/>
    </row>
    <row r="2469">
      <c r="A2469" s="28"/>
    </row>
    <row r="2470">
      <c r="A2470" s="28"/>
    </row>
    <row r="2471">
      <c r="A2471" s="28"/>
    </row>
    <row r="2472">
      <c r="A2472" s="28"/>
    </row>
    <row r="2473">
      <c r="A2473" s="28"/>
    </row>
    <row r="2474">
      <c r="A2474" s="28"/>
    </row>
    <row r="2475">
      <c r="A2475" s="28"/>
    </row>
    <row r="2476">
      <c r="A2476" s="28"/>
    </row>
    <row r="2477">
      <c r="A2477" s="28"/>
    </row>
    <row r="2478">
      <c r="A2478" s="28"/>
    </row>
    <row r="2479">
      <c r="A2479" s="28"/>
    </row>
    <row r="2480">
      <c r="A2480" s="28"/>
    </row>
    <row r="2481">
      <c r="A2481" s="28"/>
    </row>
    <row r="2482">
      <c r="A2482" s="28"/>
    </row>
    <row r="2483">
      <c r="A2483" s="28"/>
    </row>
    <row r="2484">
      <c r="A2484" s="28"/>
    </row>
    <row r="2485">
      <c r="A2485" s="28"/>
    </row>
    <row r="2486">
      <c r="A2486" s="28"/>
    </row>
    <row r="2487">
      <c r="A2487" s="28"/>
    </row>
    <row r="2488">
      <c r="A2488" s="28"/>
    </row>
    <row r="2489">
      <c r="A2489" s="28"/>
    </row>
    <row r="2490">
      <c r="A2490" s="28"/>
    </row>
    <row r="2491">
      <c r="A2491" s="28"/>
    </row>
    <row r="2492">
      <c r="A2492" s="28"/>
    </row>
    <row r="2493">
      <c r="A2493" s="28"/>
    </row>
    <row r="2494">
      <c r="A2494" s="28"/>
    </row>
    <row r="2495">
      <c r="A2495" s="28"/>
    </row>
    <row r="2496">
      <c r="A2496" s="28"/>
    </row>
    <row r="2497">
      <c r="A2497" s="28"/>
    </row>
    <row r="2498">
      <c r="A2498" s="28"/>
    </row>
    <row r="2499">
      <c r="A2499" s="28"/>
    </row>
    <row r="2500">
      <c r="A2500" s="28"/>
    </row>
    <row r="2501">
      <c r="A2501" s="28"/>
    </row>
    <row r="2502">
      <c r="A2502" s="28"/>
    </row>
    <row r="2503">
      <c r="A2503" s="28"/>
    </row>
    <row r="2504">
      <c r="A2504" s="28"/>
    </row>
    <row r="2505">
      <c r="A2505" s="28"/>
    </row>
    <row r="2506">
      <c r="A2506" s="28"/>
    </row>
    <row r="2507">
      <c r="A2507" s="28"/>
    </row>
    <row r="2508">
      <c r="A2508" s="28"/>
    </row>
    <row r="2509">
      <c r="A2509" s="28"/>
    </row>
    <row r="2510">
      <c r="A2510" s="28"/>
    </row>
    <row r="2511">
      <c r="A2511" s="28"/>
    </row>
    <row r="2512">
      <c r="A2512" s="28"/>
    </row>
    <row r="2513">
      <c r="A2513" s="28"/>
    </row>
    <row r="2514">
      <c r="A2514" s="28"/>
    </row>
    <row r="2515">
      <c r="A2515" s="28"/>
    </row>
    <row r="2516">
      <c r="A2516" s="28"/>
    </row>
    <row r="2517">
      <c r="A2517" s="28"/>
    </row>
    <row r="2518">
      <c r="A2518" s="28"/>
    </row>
    <row r="2519">
      <c r="A2519" s="28"/>
    </row>
    <row r="2520">
      <c r="A2520" s="28"/>
    </row>
    <row r="2521">
      <c r="A2521" s="28"/>
    </row>
    <row r="2522">
      <c r="A2522" s="28"/>
    </row>
    <row r="2523">
      <c r="A2523" s="28"/>
    </row>
    <row r="2524">
      <c r="A2524" s="28"/>
    </row>
    <row r="2525">
      <c r="A2525" s="28"/>
    </row>
    <row r="2526">
      <c r="A2526" s="28"/>
    </row>
    <row r="2527">
      <c r="A2527" s="28"/>
    </row>
    <row r="2528">
      <c r="A2528" s="28"/>
    </row>
    <row r="2529">
      <c r="A2529" s="28"/>
    </row>
    <row r="2530">
      <c r="A2530" s="28"/>
    </row>
    <row r="2531">
      <c r="A2531" s="28"/>
    </row>
    <row r="2532">
      <c r="A2532" s="28"/>
    </row>
    <row r="2533">
      <c r="A2533" s="28"/>
    </row>
    <row r="2534">
      <c r="A2534" s="28"/>
    </row>
    <row r="2535">
      <c r="A2535" s="28"/>
    </row>
    <row r="2536">
      <c r="A2536" s="28"/>
    </row>
    <row r="2537">
      <c r="A2537" s="28"/>
    </row>
    <row r="2538">
      <c r="A2538" s="28"/>
    </row>
    <row r="2539">
      <c r="A2539" s="28"/>
    </row>
    <row r="2540">
      <c r="A2540" s="28"/>
    </row>
    <row r="2541">
      <c r="A2541" s="28"/>
    </row>
    <row r="2542">
      <c r="A2542" s="28"/>
    </row>
    <row r="2543">
      <c r="A2543" s="28"/>
    </row>
    <row r="2544">
      <c r="A2544" s="28"/>
    </row>
    <row r="2545">
      <c r="A2545" s="28"/>
    </row>
    <row r="2546">
      <c r="A2546" s="28"/>
    </row>
    <row r="2547">
      <c r="A2547" s="28"/>
    </row>
    <row r="2548">
      <c r="A2548" s="28"/>
    </row>
    <row r="2549">
      <c r="A2549" s="28"/>
    </row>
    <row r="2550">
      <c r="A2550" s="28"/>
    </row>
    <row r="2551">
      <c r="A2551" s="28"/>
    </row>
    <row r="2552">
      <c r="A2552" s="28"/>
    </row>
    <row r="2553">
      <c r="A2553" s="28"/>
    </row>
    <row r="2554">
      <c r="A2554" s="28"/>
    </row>
    <row r="2555">
      <c r="A2555" s="28"/>
    </row>
    <row r="2556">
      <c r="A2556" s="28"/>
    </row>
    <row r="2557">
      <c r="A2557" s="28"/>
    </row>
    <row r="2558">
      <c r="A2558" s="28"/>
    </row>
    <row r="2559">
      <c r="A2559" s="28"/>
    </row>
    <row r="2560">
      <c r="A2560" s="28"/>
    </row>
    <row r="2561">
      <c r="A2561" s="28"/>
    </row>
    <row r="2562">
      <c r="A2562" s="28"/>
    </row>
    <row r="2563">
      <c r="A2563" s="28"/>
    </row>
    <row r="2564">
      <c r="A2564" s="28"/>
    </row>
    <row r="2565">
      <c r="A2565" s="28"/>
    </row>
    <row r="2566">
      <c r="A2566" s="28"/>
    </row>
    <row r="2567">
      <c r="A2567" s="28"/>
    </row>
    <row r="2568">
      <c r="A2568" s="28"/>
    </row>
    <row r="2569">
      <c r="A2569" s="28"/>
    </row>
    <row r="2570">
      <c r="A2570" s="28"/>
    </row>
    <row r="2571">
      <c r="A2571" s="28"/>
    </row>
    <row r="2572">
      <c r="A2572" s="28"/>
    </row>
    <row r="2573">
      <c r="A2573" s="28"/>
    </row>
    <row r="2574">
      <c r="A2574" s="28"/>
    </row>
    <row r="2575">
      <c r="A2575" s="28"/>
    </row>
    <row r="2576">
      <c r="A2576" s="28"/>
    </row>
    <row r="2577">
      <c r="A2577" s="28"/>
    </row>
    <row r="2578">
      <c r="A2578" s="28"/>
    </row>
    <row r="2579">
      <c r="A2579" s="28"/>
    </row>
    <row r="2580">
      <c r="A2580" s="28"/>
    </row>
    <row r="2581">
      <c r="A2581" s="28"/>
    </row>
    <row r="2582">
      <c r="A2582" s="28"/>
    </row>
    <row r="2583">
      <c r="A2583" s="28"/>
    </row>
    <row r="2584">
      <c r="A2584" s="28"/>
    </row>
    <row r="2585">
      <c r="A2585" s="28"/>
    </row>
    <row r="2586">
      <c r="A2586" s="28"/>
    </row>
    <row r="2587">
      <c r="A2587" s="28"/>
    </row>
    <row r="2588">
      <c r="A2588" s="28"/>
    </row>
    <row r="2589">
      <c r="A2589" s="28"/>
    </row>
    <row r="2590">
      <c r="A2590" s="28"/>
    </row>
    <row r="2591">
      <c r="A2591" s="28"/>
    </row>
    <row r="2592">
      <c r="A2592" s="28"/>
    </row>
    <row r="2593">
      <c r="A2593" s="28"/>
    </row>
    <row r="2594">
      <c r="A2594" s="28"/>
    </row>
    <row r="2595">
      <c r="A2595" s="28"/>
    </row>
    <row r="2596">
      <c r="A2596" s="28"/>
    </row>
    <row r="2597">
      <c r="A2597" s="28"/>
    </row>
    <row r="2598">
      <c r="A2598" s="28"/>
    </row>
    <row r="2599">
      <c r="A2599" s="28"/>
    </row>
    <row r="2600">
      <c r="A2600" s="28"/>
    </row>
    <row r="2601">
      <c r="A2601" s="28"/>
    </row>
    <row r="2602">
      <c r="A2602" s="28"/>
    </row>
    <row r="2603">
      <c r="A2603" s="28"/>
    </row>
    <row r="2604">
      <c r="A2604" s="28"/>
    </row>
    <row r="2605">
      <c r="A2605" s="28"/>
    </row>
    <row r="2606">
      <c r="A2606" s="28"/>
    </row>
    <row r="2607">
      <c r="A2607" s="28"/>
    </row>
    <row r="2608">
      <c r="A2608" s="28"/>
    </row>
    <row r="2609">
      <c r="A2609" s="28"/>
    </row>
    <row r="2610">
      <c r="A2610" s="28"/>
    </row>
    <row r="2611">
      <c r="A2611" s="28"/>
    </row>
    <row r="2612">
      <c r="A2612" s="28"/>
    </row>
    <row r="2613">
      <c r="A2613" s="28"/>
    </row>
    <row r="2614">
      <c r="A2614" s="28"/>
    </row>
    <row r="2615">
      <c r="A2615" s="28"/>
    </row>
    <row r="2616">
      <c r="A2616" s="28"/>
    </row>
    <row r="2617">
      <c r="A2617" s="28"/>
    </row>
    <row r="2618">
      <c r="A2618" s="28"/>
    </row>
    <row r="2619">
      <c r="A2619" s="28"/>
    </row>
    <row r="2620">
      <c r="A2620" s="28"/>
    </row>
    <row r="2621">
      <c r="A2621" s="28"/>
    </row>
    <row r="2622">
      <c r="A2622" s="28"/>
    </row>
    <row r="2623">
      <c r="A2623" s="28"/>
    </row>
    <row r="2624">
      <c r="A2624" s="28"/>
    </row>
    <row r="2625">
      <c r="A2625" s="28"/>
    </row>
    <row r="2626">
      <c r="A2626" s="28"/>
    </row>
    <row r="2627">
      <c r="A2627" s="28"/>
    </row>
    <row r="2628">
      <c r="A2628" s="28"/>
    </row>
    <row r="2629">
      <c r="A2629" s="28"/>
    </row>
    <row r="2630">
      <c r="A2630" s="28"/>
    </row>
    <row r="2631">
      <c r="A2631" s="28"/>
    </row>
    <row r="2632">
      <c r="A2632" s="28"/>
    </row>
    <row r="2633">
      <c r="A2633" s="28"/>
    </row>
    <row r="2634">
      <c r="A2634" s="28"/>
    </row>
    <row r="2635">
      <c r="A2635" s="28"/>
    </row>
    <row r="2636">
      <c r="A2636" s="28"/>
    </row>
    <row r="2637">
      <c r="A2637" s="28"/>
    </row>
    <row r="2638">
      <c r="A2638" s="28"/>
    </row>
    <row r="2639">
      <c r="A2639" s="28"/>
    </row>
    <row r="2640">
      <c r="A2640" s="28"/>
    </row>
    <row r="2641">
      <c r="A2641" s="28"/>
    </row>
    <row r="2642">
      <c r="A2642" s="28"/>
    </row>
    <row r="2643">
      <c r="A2643" s="28"/>
    </row>
    <row r="2644">
      <c r="A2644" s="28"/>
    </row>
    <row r="2645">
      <c r="A2645" s="28"/>
    </row>
    <row r="2646">
      <c r="A2646" s="28"/>
    </row>
    <row r="2647">
      <c r="A2647" s="28"/>
    </row>
    <row r="2648">
      <c r="A2648" s="28"/>
    </row>
    <row r="2649">
      <c r="A2649" s="28"/>
    </row>
    <row r="2650">
      <c r="A2650" s="28"/>
    </row>
    <row r="2651">
      <c r="A2651" s="28"/>
    </row>
    <row r="2652">
      <c r="A2652" s="28"/>
    </row>
    <row r="2653">
      <c r="A2653" s="28"/>
    </row>
    <row r="2654">
      <c r="A2654" s="28"/>
    </row>
    <row r="2655">
      <c r="A2655" s="28"/>
    </row>
    <row r="2656">
      <c r="A2656" s="28"/>
    </row>
    <row r="2657">
      <c r="A2657" s="28"/>
    </row>
    <row r="2658">
      <c r="A2658" s="28"/>
    </row>
    <row r="2659">
      <c r="A2659" s="28"/>
    </row>
    <row r="2660">
      <c r="A2660" s="28"/>
    </row>
    <row r="2661">
      <c r="A2661" s="28"/>
    </row>
    <row r="2662">
      <c r="A2662" s="28"/>
    </row>
    <row r="2663">
      <c r="A2663" s="28"/>
    </row>
    <row r="2664">
      <c r="A2664" s="28"/>
    </row>
    <row r="2665">
      <c r="A2665" s="28"/>
    </row>
    <row r="2666">
      <c r="A2666" s="28"/>
    </row>
    <row r="2667">
      <c r="A2667" s="28"/>
    </row>
    <row r="2668">
      <c r="A2668" s="28"/>
    </row>
    <row r="2669">
      <c r="A2669" s="28"/>
    </row>
    <row r="2670">
      <c r="A2670" s="28"/>
    </row>
    <row r="2671">
      <c r="A2671" s="28"/>
    </row>
    <row r="2672">
      <c r="A2672" s="28"/>
    </row>
    <row r="2673">
      <c r="A2673" s="28"/>
    </row>
    <row r="2674">
      <c r="A2674" s="28"/>
    </row>
    <row r="2675">
      <c r="A2675" s="28"/>
    </row>
    <row r="2676">
      <c r="A2676" s="28"/>
    </row>
    <row r="2677">
      <c r="A2677" s="28"/>
    </row>
    <row r="2678">
      <c r="A2678" s="28"/>
    </row>
    <row r="2679">
      <c r="A2679" s="28"/>
    </row>
    <row r="2680">
      <c r="A2680" s="28"/>
    </row>
    <row r="2681">
      <c r="A2681" s="28"/>
    </row>
    <row r="2682">
      <c r="A2682" s="28"/>
    </row>
    <row r="2683">
      <c r="A2683" s="28"/>
    </row>
    <row r="2684">
      <c r="A2684" s="28"/>
    </row>
    <row r="2685">
      <c r="A2685" s="28"/>
    </row>
    <row r="2686">
      <c r="A2686" s="28"/>
    </row>
    <row r="2687">
      <c r="A2687" s="28"/>
    </row>
    <row r="2688">
      <c r="A2688" s="28"/>
    </row>
    <row r="2689">
      <c r="A2689" s="28"/>
    </row>
    <row r="2690">
      <c r="A2690" s="28"/>
    </row>
    <row r="2691">
      <c r="A2691" s="28"/>
    </row>
    <row r="2692">
      <c r="A2692" s="28"/>
    </row>
    <row r="2693">
      <c r="A2693" s="28"/>
    </row>
    <row r="2694">
      <c r="A2694" s="28"/>
    </row>
    <row r="2695">
      <c r="A2695" s="28"/>
    </row>
    <row r="2696">
      <c r="A2696" s="28"/>
    </row>
    <row r="2697">
      <c r="A2697" s="28"/>
    </row>
    <row r="2698">
      <c r="A2698" s="28"/>
    </row>
    <row r="2699">
      <c r="A2699" s="28"/>
    </row>
    <row r="2700">
      <c r="A2700" s="28"/>
    </row>
    <row r="2701">
      <c r="A2701" s="28"/>
    </row>
    <row r="2702">
      <c r="A2702" s="28"/>
    </row>
    <row r="2703">
      <c r="A2703" s="28"/>
    </row>
    <row r="2704">
      <c r="A2704" s="28"/>
    </row>
    <row r="2705">
      <c r="A2705" s="28"/>
    </row>
    <row r="2706">
      <c r="A2706" s="28"/>
    </row>
    <row r="2707">
      <c r="A2707" s="28"/>
    </row>
    <row r="2708">
      <c r="A2708" s="28"/>
    </row>
    <row r="2709">
      <c r="A2709" s="28"/>
    </row>
    <row r="2710">
      <c r="A2710" s="28"/>
    </row>
    <row r="2711">
      <c r="A2711" s="28"/>
    </row>
    <row r="2712">
      <c r="A2712" s="28"/>
    </row>
    <row r="2713">
      <c r="A2713" s="28"/>
    </row>
    <row r="2714">
      <c r="A2714" s="28"/>
    </row>
    <row r="2715">
      <c r="A2715" s="28"/>
    </row>
    <row r="2716">
      <c r="A2716" s="28"/>
    </row>
    <row r="2717">
      <c r="A2717" s="28"/>
    </row>
    <row r="2718">
      <c r="A2718" s="28"/>
    </row>
    <row r="2719">
      <c r="A2719" s="28"/>
    </row>
    <row r="2720">
      <c r="A2720" s="28"/>
    </row>
    <row r="2721">
      <c r="A2721" s="28"/>
    </row>
    <row r="2722">
      <c r="A2722" s="28"/>
    </row>
    <row r="2723">
      <c r="A2723" s="28"/>
    </row>
    <row r="2724">
      <c r="A2724" s="28"/>
    </row>
    <row r="2725">
      <c r="A2725" s="28"/>
    </row>
    <row r="2726">
      <c r="A2726" s="28"/>
    </row>
    <row r="2727">
      <c r="A2727" s="28"/>
    </row>
    <row r="2728">
      <c r="A2728" s="28"/>
    </row>
    <row r="2729">
      <c r="A2729" s="28"/>
    </row>
    <row r="2730">
      <c r="A2730" s="28"/>
    </row>
    <row r="2731">
      <c r="A2731" s="28"/>
    </row>
    <row r="2732">
      <c r="A2732" s="28"/>
    </row>
    <row r="2733">
      <c r="A2733" s="28"/>
    </row>
    <row r="2734">
      <c r="A2734" s="28"/>
    </row>
    <row r="2735">
      <c r="A2735" s="28"/>
    </row>
    <row r="2736">
      <c r="A2736" s="28"/>
    </row>
    <row r="2737">
      <c r="A2737" s="28"/>
    </row>
    <row r="2738">
      <c r="A2738" s="28"/>
    </row>
    <row r="2739">
      <c r="A2739" s="28"/>
    </row>
    <row r="2740">
      <c r="A2740" s="28"/>
    </row>
    <row r="2741">
      <c r="A2741" s="28"/>
    </row>
    <row r="2742">
      <c r="A2742" s="28"/>
    </row>
    <row r="2743">
      <c r="A2743" s="28"/>
    </row>
    <row r="2744">
      <c r="A2744" s="28"/>
    </row>
    <row r="2745">
      <c r="A2745" s="28"/>
    </row>
    <row r="2746">
      <c r="A2746" s="28"/>
    </row>
    <row r="2747">
      <c r="A2747" s="28"/>
    </row>
    <row r="2748">
      <c r="A2748" s="28"/>
    </row>
    <row r="2749">
      <c r="A2749" s="28"/>
    </row>
    <row r="2750">
      <c r="A2750" s="28"/>
    </row>
    <row r="2751">
      <c r="A2751" s="28"/>
    </row>
    <row r="2752">
      <c r="A2752" s="28"/>
    </row>
    <row r="2753">
      <c r="A2753" s="28"/>
    </row>
    <row r="2754">
      <c r="A2754" s="28"/>
    </row>
    <row r="2755">
      <c r="A2755" s="28"/>
    </row>
    <row r="2756">
      <c r="A2756" s="28"/>
    </row>
    <row r="2757">
      <c r="A2757" s="28"/>
    </row>
    <row r="2758">
      <c r="A2758" s="28"/>
    </row>
    <row r="2759">
      <c r="A2759" s="28"/>
    </row>
    <row r="2760">
      <c r="A2760" s="28"/>
    </row>
    <row r="2761">
      <c r="A2761" s="28"/>
    </row>
    <row r="2762">
      <c r="A2762" s="28"/>
    </row>
    <row r="2763">
      <c r="A2763" s="28"/>
    </row>
    <row r="2764">
      <c r="A2764" s="28"/>
    </row>
    <row r="2765">
      <c r="A2765" s="28"/>
    </row>
    <row r="2766">
      <c r="A2766" s="28"/>
    </row>
    <row r="2767">
      <c r="A2767" s="28"/>
    </row>
    <row r="2768">
      <c r="A2768" s="28"/>
    </row>
    <row r="2769">
      <c r="A2769" s="28"/>
    </row>
    <row r="2770">
      <c r="A2770" s="28"/>
    </row>
    <row r="2771">
      <c r="A2771" s="28"/>
    </row>
    <row r="2772">
      <c r="A2772" s="28"/>
    </row>
    <row r="2773">
      <c r="A2773" s="28"/>
    </row>
    <row r="2774">
      <c r="A2774" s="28"/>
    </row>
    <row r="2775">
      <c r="A2775" s="28"/>
    </row>
    <row r="2776">
      <c r="A2776" s="28"/>
    </row>
    <row r="2777">
      <c r="A2777" s="28"/>
    </row>
    <row r="2778">
      <c r="A2778" s="28"/>
    </row>
    <row r="2779">
      <c r="A2779" s="28"/>
    </row>
    <row r="2780">
      <c r="A2780" s="28"/>
    </row>
    <row r="2781">
      <c r="A2781" s="28"/>
    </row>
    <row r="2782">
      <c r="A2782" s="28"/>
    </row>
    <row r="2783">
      <c r="A2783" s="28"/>
    </row>
    <row r="2784">
      <c r="A2784" s="28"/>
    </row>
    <row r="2785">
      <c r="A2785" s="28"/>
    </row>
    <row r="2786">
      <c r="A2786" s="28"/>
    </row>
    <row r="2787">
      <c r="A2787" s="28"/>
    </row>
    <row r="2788">
      <c r="A2788" s="28"/>
    </row>
    <row r="2789">
      <c r="A2789" s="28"/>
    </row>
    <row r="2790">
      <c r="A2790" s="28"/>
    </row>
    <row r="2791">
      <c r="A2791" s="28"/>
    </row>
    <row r="2792">
      <c r="A2792" s="28"/>
    </row>
    <row r="2793">
      <c r="A2793" s="28"/>
    </row>
    <row r="2794">
      <c r="A2794" s="28"/>
    </row>
    <row r="2795">
      <c r="A2795" s="28"/>
    </row>
    <row r="2796">
      <c r="A2796" s="28"/>
    </row>
    <row r="2797">
      <c r="A2797" s="28"/>
    </row>
    <row r="2798">
      <c r="A2798" s="28"/>
    </row>
    <row r="2799">
      <c r="A2799" s="28"/>
    </row>
    <row r="2800">
      <c r="A2800" s="28"/>
    </row>
    <row r="2801">
      <c r="A2801" s="28"/>
    </row>
    <row r="2802">
      <c r="A2802" s="28"/>
    </row>
    <row r="2803">
      <c r="A2803" s="28"/>
    </row>
    <row r="2804">
      <c r="A2804" s="28"/>
    </row>
    <row r="2805">
      <c r="A2805" s="28"/>
    </row>
    <row r="2806">
      <c r="A2806" s="28"/>
    </row>
    <row r="2807">
      <c r="A2807" s="28"/>
    </row>
    <row r="2808">
      <c r="A2808" s="28"/>
    </row>
    <row r="2809">
      <c r="A2809" s="28"/>
    </row>
    <row r="2810">
      <c r="A2810" s="28"/>
    </row>
    <row r="2811">
      <c r="A2811" s="28"/>
    </row>
    <row r="2812">
      <c r="A2812" s="28"/>
    </row>
    <row r="2813">
      <c r="A2813" s="28"/>
    </row>
    <row r="2814">
      <c r="A2814" s="28"/>
    </row>
    <row r="2815">
      <c r="A2815" s="28"/>
    </row>
    <row r="2816">
      <c r="A2816" s="28"/>
    </row>
    <row r="2817">
      <c r="A2817" s="28"/>
    </row>
    <row r="2818">
      <c r="A2818" s="28"/>
    </row>
    <row r="2819">
      <c r="A2819" s="28"/>
    </row>
    <row r="2820">
      <c r="A2820" s="28"/>
    </row>
    <row r="2821">
      <c r="A2821" s="28"/>
    </row>
    <row r="2822">
      <c r="A2822" s="28"/>
    </row>
    <row r="2823">
      <c r="A2823" s="28"/>
    </row>
    <row r="2824">
      <c r="A2824" s="28"/>
    </row>
    <row r="2825">
      <c r="A2825" s="28"/>
    </row>
    <row r="2826">
      <c r="A2826" s="28"/>
    </row>
    <row r="2827">
      <c r="A2827" s="28"/>
    </row>
    <row r="2828">
      <c r="A2828" s="28"/>
    </row>
    <row r="2829">
      <c r="A2829" s="28"/>
    </row>
    <row r="2830">
      <c r="A2830" s="28"/>
    </row>
    <row r="2831">
      <c r="A2831" s="28"/>
    </row>
    <row r="2832">
      <c r="A2832" s="28"/>
    </row>
    <row r="2833">
      <c r="A2833" s="28"/>
    </row>
    <row r="2834">
      <c r="A2834" s="28"/>
    </row>
    <row r="2835">
      <c r="A2835" s="28"/>
    </row>
    <row r="2836">
      <c r="A2836" s="28"/>
    </row>
    <row r="2837">
      <c r="A2837" s="28"/>
    </row>
    <row r="2838">
      <c r="A2838" s="28"/>
    </row>
    <row r="2839">
      <c r="A2839" s="28"/>
    </row>
    <row r="2840">
      <c r="A2840" s="28"/>
    </row>
    <row r="2841">
      <c r="A2841" s="28"/>
    </row>
    <row r="2842">
      <c r="A2842" s="28"/>
    </row>
    <row r="2843">
      <c r="A2843" s="28"/>
    </row>
    <row r="2844">
      <c r="A2844" s="28"/>
    </row>
    <row r="2845">
      <c r="A2845" s="28"/>
    </row>
    <row r="2846">
      <c r="A2846" s="28"/>
    </row>
    <row r="2847">
      <c r="A2847" s="28"/>
    </row>
    <row r="2848">
      <c r="A2848" s="28"/>
    </row>
    <row r="2849">
      <c r="A2849" s="28"/>
    </row>
    <row r="2850">
      <c r="A2850" s="28"/>
    </row>
    <row r="2851">
      <c r="A2851" s="28"/>
    </row>
    <row r="2852">
      <c r="A2852" s="28"/>
    </row>
    <row r="2853">
      <c r="A2853" s="28"/>
    </row>
    <row r="2854">
      <c r="A2854" s="28"/>
    </row>
    <row r="2855">
      <c r="A2855" s="28"/>
    </row>
    <row r="2856">
      <c r="A2856" s="28"/>
    </row>
    <row r="2857">
      <c r="A2857" s="28"/>
    </row>
    <row r="2858">
      <c r="A2858" s="28"/>
    </row>
    <row r="2859">
      <c r="A2859" s="28"/>
    </row>
    <row r="2860">
      <c r="A2860" s="28"/>
    </row>
    <row r="2861">
      <c r="A2861" s="28"/>
    </row>
    <row r="2862">
      <c r="A2862" s="28"/>
    </row>
    <row r="2863">
      <c r="A2863" s="28"/>
    </row>
    <row r="2864">
      <c r="A2864" s="28"/>
    </row>
    <row r="2865">
      <c r="A2865" s="28"/>
    </row>
    <row r="2866">
      <c r="A2866" s="28"/>
    </row>
    <row r="2867">
      <c r="A2867" s="28"/>
    </row>
    <row r="2868">
      <c r="A2868" s="28"/>
    </row>
    <row r="2869">
      <c r="A2869" s="28"/>
    </row>
    <row r="2870">
      <c r="A2870" s="28"/>
    </row>
    <row r="2871">
      <c r="A2871" s="28"/>
    </row>
    <row r="2872">
      <c r="A2872" s="28"/>
    </row>
    <row r="2873">
      <c r="A2873" s="28"/>
    </row>
    <row r="2874">
      <c r="A2874" s="28"/>
    </row>
    <row r="2875">
      <c r="A2875" s="28"/>
    </row>
    <row r="2876">
      <c r="A2876" s="28"/>
    </row>
    <row r="2877">
      <c r="A2877" s="28"/>
    </row>
    <row r="2878">
      <c r="A2878" s="28"/>
    </row>
    <row r="2879">
      <c r="A2879" s="28"/>
    </row>
    <row r="2880">
      <c r="A2880" s="28"/>
    </row>
    <row r="2881">
      <c r="A2881" s="28"/>
    </row>
    <row r="2882">
      <c r="A2882" s="7"/>
    </row>
    <row r="2883">
      <c r="A2883" s="28"/>
    </row>
    <row r="2884">
      <c r="A2884" s="28"/>
    </row>
    <row r="2885">
      <c r="A2885" s="28"/>
    </row>
    <row r="2886">
      <c r="A2886" s="28"/>
    </row>
    <row r="2887">
      <c r="A2887" s="28"/>
    </row>
    <row r="2888">
      <c r="A2888" s="28"/>
    </row>
    <row r="2889">
      <c r="A2889" s="28"/>
    </row>
    <row r="2890">
      <c r="A2890" s="28"/>
    </row>
    <row r="2891">
      <c r="A2891" s="28"/>
    </row>
    <row r="2892">
      <c r="A2892" s="28"/>
    </row>
    <row r="2893">
      <c r="A2893" s="28"/>
    </row>
    <row r="2894">
      <c r="A2894" s="28"/>
    </row>
    <row r="2895">
      <c r="A2895" s="28"/>
    </row>
    <row r="2896">
      <c r="A2896" s="28"/>
    </row>
    <row r="2897">
      <c r="A2897" s="28"/>
    </row>
    <row r="2898">
      <c r="A2898" s="28"/>
    </row>
    <row r="2899">
      <c r="A2899" s="28"/>
    </row>
    <row r="2900">
      <c r="A2900" s="28"/>
    </row>
    <row r="2901">
      <c r="A2901" s="28"/>
    </row>
    <row r="2902">
      <c r="A2902" s="28"/>
    </row>
    <row r="2903">
      <c r="A2903" s="28"/>
    </row>
    <row r="2904">
      <c r="A2904" s="28"/>
    </row>
    <row r="2905">
      <c r="A2905" s="28"/>
    </row>
    <row r="2906">
      <c r="A2906" s="28"/>
    </row>
    <row r="2907">
      <c r="A2907" s="28"/>
    </row>
    <row r="2908">
      <c r="A2908" s="28"/>
    </row>
    <row r="2909">
      <c r="A2909" s="28"/>
    </row>
    <row r="2910">
      <c r="A2910" s="28"/>
    </row>
    <row r="2911">
      <c r="A2911" s="28"/>
    </row>
    <row r="2912">
      <c r="A2912" s="28"/>
    </row>
    <row r="2913">
      <c r="A2913" s="28"/>
    </row>
    <row r="2914">
      <c r="A2914" s="28"/>
    </row>
    <row r="2915">
      <c r="A2915" s="28"/>
    </row>
    <row r="2916">
      <c r="A2916" s="28"/>
    </row>
    <row r="2917">
      <c r="A2917" s="28"/>
    </row>
    <row r="2918">
      <c r="A2918" s="28"/>
    </row>
    <row r="2919">
      <c r="A2919" s="28"/>
    </row>
    <row r="2920">
      <c r="A2920" s="28"/>
    </row>
    <row r="2921">
      <c r="A2921" s="28"/>
    </row>
    <row r="2922">
      <c r="A2922" s="28"/>
    </row>
    <row r="2923">
      <c r="A2923" s="28"/>
    </row>
    <row r="2924">
      <c r="A2924" s="28"/>
    </row>
    <row r="2925">
      <c r="A2925" s="28"/>
    </row>
    <row r="2926">
      <c r="A2926" s="28"/>
    </row>
    <row r="2927">
      <c r="A2927" s="28"/>
    </row>
    <row r="2928">
      <c r="A2928" s="28"/>
    </row>
    <row r="2929">
      <c r="A2929" s="28"/>
    </row>
    <row r="2930">
      <c r="A2930" s="28"/>
    </row>
    <row r="2931">
      <c r="A2931" s="28"/>
    </row>
    <row r="2932">
      <c r="A2932" s="28"/>
    </row>
    <row r="2933">
      <c r="A2933" s="28"/>
    </row>
    <row r="2934">
      <c r="A2934" s="28"/>
    </row>
    <row r="2935">
      <c r="A2935" s="28"/>
    </row>
    <row r="2936">
      <c r="A2936" s="28"/>
    </row>
    <row r="2937">
      <c r="A2937" s="28"/>
    </row>
    <row r="2938">
      <c r="A2938" s="28"/>
    </row>
    <row r="2939">
      <c r="A2939" s="28"/>
    </row>
    <row r="2940">
      <c r="A2940" s="28"/>
    </row>
    <row r="2941">
      <c r="A2941" s="28"/>
    </row>
    <row r="2942">
      <c r="A2942" s="28"/>
    </row>
    <row r="2943">
      <c r="A2943" s="28"/>
    </row>
    <row r="2944">
      <c r="A2944" s="28"/>
    </row>
    <row r="2945">
      <c r="A2945" s="28"/>
    </row>
    <row r="2946">
      <c r="A2946" s="28"/>
    </row>
    <row r="2947">
      <c r="A2947" s="28"/>
    </row>
    <row r="2948">
      <c r="A2948" s="28"/>
    </row>
    <row r="2949">
      <c r="A2949" s="28"/>
    </row>
    <row r="2950">
      <c r="A2950" s="28"/>
    </row>
    <row r="2951">
      <c r="A2951" s="28"/>
    </row>
    <row r="2952">
      <c r="A2952" s="28"/>
    </row>
    <row r="2953">
      <c r="A2953" s="28"/>
    </row>
    <row r="2954">
      <c r="A2954" s="28"/>
    </row>
    <row r="2955">
      <c r="A2955" s="28"/>
    </row>
    <row r="2956">
      <c r="A2956" s="28"/>
    </row>
    <row r="2957">
      <c r="A2957" s="28"/>
    </row>
    <row r="2958">
      <c r="A2958" s="28"/>
    </row>
    <row r="2959">
      <c r="A2959" s="28"/>
    </row>
    <row r="2960">
      <c r="A2960" s="28"/>
    </row>
    <row r="2961">
      <c r="A2961" s="28"/>
    </row>
    <row r="2962">
      <c r="A2962" s="28"/>
    </row>
    <row r="2963">
      <c r="A2963" s="28"/>
    </row>
    <row r="2964">
      <c r="A2964" s="28"/>
    </row>
    <row r="2965">
      <c r="A2965" s="28"/>
    </row>
    <row r="2966">
      <c r="A2966" s="28"/>
    </row>
    <row r="2967">
      <c r="A2967" s="28"/>
    </row>
    <row r="2968">
      <c r="A2968" s="28"/>
    </row>
    <row r="2969">
      <c r="A2969" s="28"/>
    </row>
    <row r="2970">
      <c r="A2970" s="28"/>
    </row>
    <row r="2971">
      <c r="A2971" s="28"/>
    </row>
    <row r="2972">
      <c r="A2972" s="28"/>
    </row>
    <row r="2973">
      <c r="A2973" s="28"/>
    </row>
    <row r="2974">
      <c r="A2974" s="28"/>
    </row>
    <row r="2975">
      <c r="A2975" s="28"/>
    </row>
    <row r="2976">
      <c r="A2976" s="28"/>
    </row>
    <row r="2977">
      <c r="A2977" s="28"/>
    </row>
    <row r="2978">
      <c r="A2978" s="28"/>
    </row>
    <row r="2979">
      <c r="A2979" s="28"/>
    </row>
    <row r="2980">
      <c r="A2980" s="28"/>
    </row>
    <row r="2981">
      <c r="A2981" s="28"/>
    </row>
    <row r="2982">
      <c r="A2982" s="28"/>
    </row>
    <row r="2983">
      <c r="A2983" s="28"/>
    </row>
    <row r="2984">
      <c r="A2984" s="28"/>
    </row>
    <row r="2985">
      <c r="A2985" s="28"/>
    </row>
    <row r="2986">
      <c r="A2986" s="28"/>
    </row>
    <row r="2987">
      <c r="A2987" s="28"/>
    </row>
    <row r="2988">
      <c r="A2988" s="28"/>
    </row>
    <row r="2989">
      <c r="A2989" s="28"/>
    </row>
    <row r="2990">
      <c r="A2990" s="28"/>
    </row>
    <row r="2991">
      <c r="A2991" s="28"/>
    </row>
    <row r="2992">
      <c r="A2992" s="28"/>
    </row>
    <row r="2993">
      <c r="A2993" s="28"/>
    </row>
    <row r="2994">
      <c r="A2994" s="28"/>
    </row>
    <row r="2995">
      <c r="A2995" s="28"/>
    </row>
    <row r="2996">
      <c r="A2996" s="28"/>
    </row>
    <row r="2997">
      <c r="A2997" s="28"/>
    </row>
    <row r="2998">
      <c r="A2998" s="28"/>
    </row>
    <row r="2999">
      <c r="A2999" s="28"/>
    </row>
    <row r="3000">
      <c r="A3000" s="28"/>
    </row>
    <row r="3001">
      <c r="A3001" s="28"/>
    </row>
    <row r="3002">
      <c r="A3002" s="28"/>
    </row>
    <row r="3003">
      <c r="A3003" s="28"/>
    </row>
    <row r="3004">
      <c r="A3004" s="28"/>
    </row>
    <row r="3005">
      <c r="A3005" s="28"/>
    </row>
    <row r="3006">
      <c r="A3006" s="28"/>
    </row>
    <row r="3007">
      <c r="A3007" s="28"/>
    </row>
    <row r="3008">
      <c r="A3008" s="28"/>
    </row>
    <row r="3009">
      <c r="A3009" s="28"/>
    </row>
    <row r="3010">
      <c r="A3010" s="28"/>
    </row>
    <row r="3011">
      <c r="A3011" s="28"/>
    </row>
    <row r="3012">
      <c r="A3012" s="28"/>
    </row>
    <row r="3013">
      <c r="A3013" s="28"/>
    </row>
    <row r="3014">
      <c r="A3014" s="28"/>
    </row>
    <row r="3015">
      <c r="A3015" s="28"/>
    </row>
    <row r="3016">
      <c r="A3016" s="28"/>
    </row>
    <row r="3017">
      <c r="A3017" s="28"/>
    </row>
    <row r="3018">
      <c r="A3018" s="28"/>
    </row>
    <row r="3019">
      <c r="A3019" s="28"/>
    </row>
    <row r="3020">
      <c r="A3020" s="28"/>
    </row>
    <row r="3021">
      <c r="A3021" s="28"/>
    </row>
    <row r="3022">
      <c r="A3022" s="28"/>
    </row>
    <row r="3023">
      <c r="A3023" s="28"/>
    </row>
    <row r="3024">
      <c r="A3024" s="28"/>
    </row>
    <row r="3025">
      <c r="A3025" s="28"/>
    </row>
    <row r="3026">
      <c r="A3026" s="28"/>
    </row>
    <row r="3027">
      <c r="A3027" s="28"/>
    </row>
    <row r="3028">
      <c r="A3028" s="28"/>
    </row>
    <row r="3029">
      <c r="A3029" s="28"/>
    </row>
    <row r="3030">
      <c r="A3030" s="28"/>
    </row>
    <row r="3031">
      <c r="A3031" s="28"/>
    </row>
    <row r="3032">
      <c r="A3032" s="28"/>
    </row>
    <row r="3033">
      <c r="A3033" s="28"/>
    </row>
    <row r="3034">
      <c r="A3034" s="28"/>
    </row>
    <row r="3035">
      <c r="A3035" s="28"/>
    </row>
    <row r="3036">
      <c r="A3036" s="28"/>
    </row>
    <row r="3037">
      <c r="A3037" s="28"/>
    </row>
    <row r="3038">
      <c r="A3038" s="28"/>
    </row>
    <row r="3039">
      <c r="A3039" s="28"/>
    </row>
    <row r="3040">
      <c r="A3040" s="28"/>
    </row>
    <row r="3041">
      <c r="A3041" s="28"/>
    </row>
    <row r="3042">
      <c r="A3042" s="28"/>
    </row>
    <row r="3043">
      <c r="A3043" s="28"/>
    </row>
    <row r="3044">
      <c r="A3044" s="28"/>
    </row>
    <row r="3045">
      <c r="A3045" s="28"/>
    </row>
    <row r="3046">
      <c r="A3046" s="28"/>
    </row>
    <row r="3047">
      <c r="A3047" s="28"/>
    </row>
    <row r="3048">
      <c r="A3048" s="28"/>
    </row>
    <row r="3049">
      <c r="A3049" s="28"/>
    </row>
    <row r="3050">
      <c r="A3050" s="28"/>
    </row>
    <row r="3051">
      <c r="A3051" s="28"/>
    </row>
    <row r="3052">
      <c r="A3052" s="28"/>
    </row>
    <row r="3053">
      <c r="A3053" s="28"/>
    </row>
    <row r="3054">
      <c r="A3054" s="28"/>
    </row>
    <row r="3055">
      <c r="A3055" s="28"/>
    </row>
    <row r="3056">
      <c r="A3056" s="28"/>
    </row>
    <row r="3057">
      <c r="A3057" s="28"/>
    </row>
    <row r="3058">
      <c r="A3058" s="28"/>
    </row>
    <row r="3059">
      <c r="A3059" s="28"/>
    </row>
    <row r="3060">
      <c r="A3060" s="28"/>
    </row>
    <row r="3061">
      <c r="A3061" s="28"/>
    </row>
    <row r="3062">
      <c r="A3062" s="28"/>
    </row>
    <row r="3063">
      <c r="A3063" s="28"/>
    </row>
    <row r="3064">
      <c r="A3064" s="28"/>
    </row>
    <row r="3065">
      <c r="A3065" s="28"/>
    </row>
    <row r="3066">
      <c r="A3066" s="28"/>
    </row>
    <row r="3067">
      <c r="A3067" s="28"/>
    </row>
    <row r="3068">
      <c r="A3068" s="28"/>
    </row>
    <row r="3069">
      <c r="A3069" s="28"/>
    </row>
    <row r="3070">
      <c r="A3070" s="28"/>
    </row>
    <row r="3071">
      <c r="A3071" s="28"/>
    </row>
    <row r="3072">
      <c r="A3072" s="28"/>
    </row>
    <row r="3073">
      <c r="A3073" s="28"/>
    </row>
    <row r="3074">
      <c r="A3074" s="28"/>
    </row>
    <row r="3075">
      <c r="A3075" s="28"/>
    </row>
    <row r="3076">
      <c r="A3076" s="28"/>
    </row>
    <row r="3077">
      <c r="A3077" s="28"/>
    </row>
    <row r="3078">
      <c r="A3078" s="28"/>
    </row>
    <row r="3079">
      <c r="A3079" s="28"/>
    </row>
    <row r="3080">
      <c r="A3080" s="28"/>
    </row>
    <row r="3081">
      <c r="A3081" s="28"/>
    </row>
    <row r="3082">
      <c r="A3082" s="28"/>
    </row>
    <row r="3083">
      <c r="A3083" s="28"/>
    </row>
    <row r="3084">
      <c r="A3084" s="28"/>
    </row>
    <row r="3085">
      <c r="A3085" s="28"/>
    </row>
    <row r="3086">
      <c r="A3086" s="28"/>
    </row>
    <row r="3087">
      <c r="A3087" s="28"/>
    </row>
    <row r="3088">
      <c r="A3088" s="28"/>
    </row>
    <row r="3089">
      <c r="A3089" s="28"/>
    </row>
    <row r="3090">
      <c r="A3090" s="28"/>
    </row>
    <row r="3091">
      <c r="A3091" s="28"/>
    </row>
    <row r="3092">
      <c r="A3092" s="28"/>
    </row>
    <row r="3093">
      <c r="A3093" s="28"/>
    </row>
    <row r="3094">
      <c r="A3094" s="28"/>
    </row>
    <row r="3095">
      <c r="A3095" s="28"/>
    </row>
    <row r="3096">
      <c r="A3096" s="28"/>
    </row>
    <row r="3097">
      <c r="A3097" s="28"/>
    </row>
    <row r="3098">
      <c r="A3098" s="28"/>
    </row>
    <row r="3099">
      <c r="A3099" s="28"/>
    </row>
    <row r="3100">
      <c r="A3100" s="28"/>
    </row>
    <row r="3101">
      <c r="A3101" s="28"/>
    </row>
    <row r="3102">
      <c r="A3102" s="28"/>
    </row>
    <row r="3103">
      <c r="A3103" s="28"/>
    </row>
    <row r="3104">
      <c r="A3104" s="28"/>
    </row>
    <row r="3105">
      <c r="A3105" s="28"/>
    </row>
    <row r="3106">
      <c r="A3106" s="28"/>
    </row>
    <row r="3107">
      <c r="A3107" s="28"/>
    </row>
    <row r="3108">
      <c r="A3108" s="28"/>
    </row>
    <row r="3109">
      <c r="A3109" s="28"/>
    </row>
    <row r="3110">
      <c r="A3110" s="28"/>
    </row>
    <row r="3111">
      <c r="A3111" s="28"/>
    </row>
    <row r="3112">
      <c r="A3112" s="28"/>
    </row>
    <row r="3113">
      <c r="A3113" s="28"/>
    </row>
    <row r="3114">
      <c r="A3114" s="28"/>
    </row>
    <row r="3115">
      <c r="A3115" s="28"/>
    </row>
    <row r="3116">
      <c r="A3116" s="28"/>
    </row>
    <row r="3117">
      <c r="A3117" s="28"/>
    </row>
    <row r="3118">
      <c r="A3118" s="28"/>
    </row>
    <row r="3119">
      <c r="A3119" s="28"/>
    </row>
    <row r="3120">
      <c r="A3120" s="28"/>
    </row>
    <row r="3121">
      <c r="A3121" s="28"/>
    </row>
    <row r="3122">
      <c r="A3122" s="28"/>
    </row>
    <row r="3123">
      <c r="A3123" s="28"/>
    </row>
    <row r="3124">
      <c r="A3124" s="28"/>
    </row>
    <row r="3125">
      <c r="A3125" s="28"/>
    </row>
    <row r="3126">
      <c r="A3126" s="28"/>
    </row>
    <row r="3127">
      <c r="A3127" s="28"/>
    </row>
    <row r="3128">
      <c r="A3128" s="28"/>
    </row>
    <row r="3129">
      <c r="A3129" s="28"/>
    </row>
    <row r="3130">
      <c r="A3130" s="28"/>
    </row>
    <row r="3131">
      <c r="A3131" s="28"/>
    </row>
    <row r="3132">
      <c r="A3132" s="28"/>
    </row>
    <row r="3133">
      <c r="A3133" s="28"/>
    </row>
    <row r="3134">
      <c r="A3134" s="28"/>
    </row>
    <row r="3135">
      <c r="A3135" s="28"/>
    </row>
    <row r="3136">
      <c r="A3136" s="28"/>
    </row>
    <row r="3137">
      <c r="A3137" s="28"/>
    </row>
    <row r="3138">
      <c r="A3138" s="28"/>
    </row>
    <row r="3139">
      <c r="A3139" s="28"/>
    </row>
    <row r="3140">
      <c r="A3140" s="28"/>
    </row>
    <row r="3141">
      <c r="A3141" s="28"/>
    </row>
    <row r="3142">
      <c r="A3142" s="28"/>
    </row>
    <row r="3143">
      <c r="A3143" s="28"/>
    </row>
    <row r="3144">
      <c r="A3144" s="28"/>
    </row>
    <row r="3145">
      <c r="A3145" s="28"/>
    </row>
    <row r="3146">
      <c r="A3146" s="28"/>
    </row>
    <row r="3147">
      <c r="A3147" s="28"/>
    </row>
    <row r="3148">
      <c r="A3148" s="28"/>
    </row>
    <row r="3149">
      <c r="A3149" s="28"/>
    </row>
    <row r="3150">
      <c r="A3150" s="28"/>
    </row>
    <row r="3151">
      <c r="A3151" s="28"/>
    </row>
    <row r="3152">
      <c r="A3152" s="28"/>
    </row>
    <row r="3153">
      <c r="A3153" s="28"/>
    </row>
    <row r="3154">
      <c r="A3154" s="28"/>
    </row>
    <row r="3155">
      <c r="A3155" s="28"/>
    </row>
    <row r="3156">
      <c r="A3156" s="28"/>
    </row>
    <row r="3157">
      <c r="A3157" s="28"/>
    </row>
    <row r="3158">
      <c r="A3158" s="28"/>
    </row>
    <row r="3159">
      <c r="A3159" s="28"/>
    </row>
    <row r="3160">
      <c r="A3160" s="28"/>
    </row>
    <row r="3161">
      <c r="A3161" s="28"/>
    </row>
    <row r="3162">
      <c r="A3162" s="28"/>
    </row>
    <row r="3163">
      <c r="A3163" s="28"/>
    </row>
    <row r="3164">
      <c r="A3164" s="28"/>
    </row>
    <row r="3165">
      <c r="A3165" s="28"/>
    </row>
    <row r="3166">
      <c r="A3166" s="28"/>
    </row>
    <row r="3167">
      <c r="A3167" s="28"/>
    </row>
    <row r="3168">
      <c r="A3168" s="28"/>
    </row>
    <row r="3169">
      <c r="A3169" s="28"/>
    </row>
    <row r="3170">
      <c r="A3170" s="28"/>
    </row>
    <row r="3171">
      <c r="A3171" s="28"/>
    </row>
    <row r="3172">
      <c r="A3172" s="28"/>
    </row>
    <row r="3173">
      <c r="A3173" s="28"/>
    </row>
    <row r="3174">
      <c r="A3174" s="28"/>
    </row>
    <row r="3175">
      <c r="A3175" s="28"/>
    </row>
    <row r="3176">
      <c r="A3176" s="28"/>
    </row>
    <row r="3177">
      <c r="A3177" s="28"/>
    </row>
    <row r="3178">
      <c r="A3178" s="28"/>
    </row>
    <row r="3179">
      <c r="A3179" s="28"/>
    </row>
    <row r="3180">
      <c r="A3180" s="28"/>
    </row>
    <row r="3181">
      <c r="A3181" s="28"/>
    </row>
    <row r="3182">
      <c r="A3182" s="28"/>
    </row>
    <row r="3183">
      <c r="A3183" s="28"/>
    </row>
    <row r="3184">
      <c r="A3184" s="28"/>
    </row>
    <row r="3185">
      <c r="A3185" s="28"/>
    </row>
    <row r="3186">
      <c r="A3186" s="28"/>
    </row>
    <row r="3187">
      <c r="A3187" s="28"/>
    </row>
    <row r="3188">
      <c r="A3188" s="28"/>
    </row>
    <row r="3189">
      <c r="A3189" s="28"/>
    </row>
    <row r="3190">
      <c r="A3190" s="28"/>
    </row>
    <row r="3191">
      <c r="A3191" s="28"/>
    </row>
    <row r="3192">
      <c r="A3192" s="28"/>
    </row>
    <row r="3193">
      <c r="A3193" s="28"/>
    </row>
    <row r="3194">
      <c r="A3194" s="28"/>
    </row>
    <row r="3195">
      <c r="A3195" s="28"/>
    </row>
    <row r="3196">
      <c r="A3196" s="28"/>
    </row>
    <row r="3197">
      <c r="A3197" s="28"/>
    </row>
    <row r="3198">
      <c r="A3198" s="28"/>
    </row>
    <row r="3199">
      <c r="A3199" s="28"/>
    </row>
    <row r="3200">
      <c r="A3200" s="28"/>
    </row>
    <row r="3201">
      <c r="A3201" s="28"/>
    </row>
    <row r="3202">
      <c r="A3202" s="28"/>
    </row>
    <row r="3203">
      <c r="A3203" s="28"/>
    </row>
    <row r="3204">
      <c r="A3204" s="28"/>
    </row>
    <row r="3205">
      <c r="A3205" s="28"/>
    </row>
    <row r="3206">
      <c r="A3206" s="28"/>
    </row>
    <row r="3207">
      <c r="A3207" s="28"/>
    </row>
    <row r="3208">
      <c r="A3208" s="28"/>
    </row>
    <row r="3209">
      <c r="A3209" s="28"/>
    </row>
    <row r="3210">
      <c r="A3210" s="28"/>
    </row>
    <row r="3211">
      <c r="A3211" s="28"/>
    </row>
    <row r="3212">
      <c r="A3212" s="28"/>
    </row>
    <row r="3213">
      <c r="A3213" s="28"/>
    </row>
    <row r="3214">
      <c r="A3214" s="28"/>
    </row>
    <row r="3215">
      <c r="A3215" s="28"/>
    </row>
    <row r="3216">
      <c r="A3216" s="28"/>
    </row>
    <row r="3217">
      <c r="A3217" s="28"/>
    </row>
    <row r="3218">
      <c r="A3218" s="28"/>
    </row>
    <row r="3219">
      <c r="A3219" s="28"/>
    </row>
    <row r="3220">
      <c r="A3220" s="28"/>
    </row>
    <row r="3221">
      <c r="A3221" s="28"/>
    </row>
    <row r="3222">
      <c r="A3222" s="28"/>
    </row>
    <row r="3223">
      <c r="A3223" s="28"/>
    </row>
    <row r="3224">
      <c r="A3224" s="28"/>
    </row>
    <row r="3225">
      <c r="A3225" s="28"/>
    </row>
    <row r="3226">
      <c r="A3226" s="28"/>
    </row>
    <row r="3227">
      <c r="A3227" s="28"/>
    </row>
    <row r="3228">
      <c r="A3228" s="28"/>
    </row>
    <row r="3229">
      <c r="A3229" s="28"/>
    </row>
    <row r="3230">
      <c r="A3230" s="28"/>
    </row>
    <row r="3231">
      <c r="A3231" s="28"/>
    </row>
    <row r="3232">
      <c r="A3232" s="28"/>
    </row>
    <row r="3233">
      <c r="A3233" s="28"/>
    </row>
    <row r="3234">
      <c r="A3234" s="28"/>
    </row>
    <row r="3235">
      <c r="A3235" s="28"/>
    </row>
    <row r="3236">
      <c r="A3236" s="28"/>
    </row>
    <row r="3237">
      <c r="A3237" s="28"/>
    </row>
    <row r="3238">
      <c r="A3238" s="28"/>
    </row>
    <row r="3239">
      <c r="A3239" s="28"/>
    </row>
    <row r="3240">
      <c r="A3240" s="28"/>
    </row>
    <row r="3241">
      <c r="A3241" s="28"/>
    </row>
    <row r="3242">
      <c r="A3242" s="28"/>
    </row>
    <row r="3243">
      <c r="A3243" s="28"/>
    </row>
    <row r="3244">
      <c r="A3244" s="28"/>
    </row>
    <row r="3245">
      <c r="A3245" s="28"/>
    </row>
    <row r="3246">
      <c r="A3246" s="28"/>
    </row>
    <row r="3247">
      <c r="A3247" s="28"/>
    </row>
    <row r="3248">
      <c r="A3248" s="28"/>
    </row>
    <row r="3249">
      <c r="A3249" s="28"/>
    </row>
    <row r="3250">
      <c r="A3250" s="28"/>
    </row>
    <row r="3251">
      <c r="A3251" s="28"/>
    </row>
    <row r="3252">
      <c r="A3252" s="28"/>
    </row>
    <row r="3253">
      <c r="A3253" s="28"/>
    </row>
    <row r="3254">
      <c r="A3254" s="28"/>
    </row>
    <row r="3255">
      <c r="A3255" s="28"/>
    </row>
    <row r="3256">
      <c r="A3256" s="28"/>
    </row>
    <row r="3257">
      <c r="A3257" s="28"/>
    </row>
    <row r="3258">
      <c r="A3258" s="28"/>
    </row>
    <row r="3259">
      <c r="A3259" s="28"/>
    </row>
    <row r="3260">
      <c r="A3260" s="28"/>
    </row>
    <row r="3261">
      <c r="A3261" s="28"/>
    </row>
    <row r="3262">
      <c r="A3262" s="28"/>
    </row>
    <row r="3263">
      <c r="A3263" s="28"/>
    </row>
    <row r="3264">
      <c r="A3264" s="28"/>
    </row>
    <row r="3265">
      <c r="A3265" s="28"/>
    </row>
    <row r="3266">
      <c r="A3266" s="28"/>
    </row>
    <row r="3267">
      <c r="A3267" s="28"/>
    </row>
    <row r="3268">
      <c r="A3268" s="28"/>
    </row>
    <row r="3269">
      <c r="A3269" s="28"/>
    </row>
    <row r="3270">
      <c r="A3270" s="28"/>
    </row>
    <row r="3271">
      <c r="A3271" s="28"/>
    </row>
    <row r="3272">
      <c r="A3272" s="28"/>
    </row>
    <row r="3273">
      <c r="A3273" s="28"/>
    </row>
    <row r="3274">
      <c r="A3274" s="28"/>
    </row>
    <row r="3275">
      <c r="A3275" s="28"/>
    </row>
    <row r="3276">
      <c r="A3276" s="28"/>
    </row>
    <row r="3277">
      <c r="A3277" s="28"/>
    </row>
    <row r="3278">
      <c r="A3278" s="28"/>
    </row>
    <row r="3279">
      <c r="A3279" s="28"/>
    </row>
    <row r="3280">
      <c r="A3280" s="28"/>
    </row>
    <row r="3281">
      <c r="A3281" s="28"/>
    </row>
    <row r="3282">
      <c r="A3282" s="28"/>
    </row>
    <row r="3283">
      <c r="A3283" s="28"/>
    </row>
    <row r="3284">
      <c r="A3284" s="28"/>
    </row>
    <row r="3285">
      <c r="A3285" s="28"/>
    </row>
    <row r="3286">
      <c r="A3286" s="28"/>
    </row>
    <row r="3287">
      <c r="A3287" s="28"/>
    </row>
    <row r="3288">
      <c r="A3288" s="28"/>
    </row>
    <row r="3289">
      <c r="A3289" s="28"/>
    </row>
    <row r="3290">
      <c r="A3290" s="28"/>
    </row>
    <row r="3291">
      <c r="A3291" s="28"/>
    </row>
    <row r="3292">
      <c r="A3292" s="28"/>
    </row>
    <row r="3293">
      <c r="A3293" s="28"/>
    </row>
    <row r="3294">
      <c r="A3294" s="28"/>
    </row>
    <row r="3295">
      <c r="A3295" s="28"/>
    </row>
    <row r="3296">
      <c r="A3296" s="28"/>
    </row>
    <row r="3297">
      <c r="A3297" s="28"/>
    </row>
    <row r="3298">
      <c r="A3298" s="28"/>
    </row>
    <row r="3299">
      <c r="A3299" s="28"/>
    </row>
    <row r="3300">
      <c r="A3300" s="28"/>
    </row>
    <row r="3301">
      <c r="A3301" s="28"/>
    </row>
    <row r="3302">
      <c r="A3302" s="28"/>
    </row>
    <row r="3303">
      <c r="A3303" s="28"/>
    </row>
    <row r="3304">
      <c r="A3304" s="28"/>
    </row>
    <row r="3305">
      <c r="A3305" s="28"/>
    </row>
    <row r="3306">
      <c r="A3306" s="28"/>
    </row>
    <row r="3307">
      <c r="A3307" s="28"/>
    </row>
    <row r="3308">
      <c r="A3308" s="28"/>
    </row>
    <row r="3309">
      <c r="A3309" s="28"/>
    </row>
    <row r="3310">
      <c r="A3310" s="28"/>
    </row>
    <row r="3311">
      <c r="A3311" s="28"/>
    </row>
    <row r="3312">
      <c r="A3312" s="28"/>
    </row>
    <row r="3313">
      <c r="A3313" s="28"/>
    </row>
    <row r="3314">
      <c r="A3314" s="28"/>
    </row>
    <row r="3315">
      <c r="A3315" s="28"/>
    </row>
    <row r="3316">
      <c r="A3316" s="28"/>
    </row>
    <row r="3317">
      <c r="A3317" s="28"/>
    </row>
    <row r="3318">
      <c r="A3318" s="28"/>
    </row>
    <row r="3319">
      <c r="A3319" s="28"/>
    </row>
    <row r="3320">
      <c r="A3320" s="28"/>
    </row>
    <row r="3321">
      <c r="A3321" s="28"/>
    </row>
    <row r="3322">
      <c r="A3322" s="28"/>
    </row>
    <row r="3323">
      <c r="A3323" s="28"/>
    </row>
    <row r="3324">
      <c r="A3324" s="28"/>
    </row>
    <row r="3325">
      <c r="A3325" s="28"/>
    </row>
    <row r="3326">
      <c r="A3326" s="28"/>
    </row>
    <row r="3327">
      <c r="A3327" s="28"/>
    </row>
    <row r="3328">
      <c r="A3328" s="28"/>
    </row>
    <row r="3329">
      <c r="A3329" s="28"/>
    </row>
    <row r="3330">
      <c r="A3330" s="28"/>
    </row>
    <row r="3331">
      <c r="A3331" s="28"/>
    </row>
    <row r="3332">
      <c r="A3332" s="28"/>
    </row>
    <row r="3333">
      <c r="A3333" s="28"/>
    </row>
    <row r="3334">
      <c r="A3334" s="28"/>
    </row>
    <row r="3335">
      <c r="A3335" s="28"/>
    </row>
    <row r="3336">
      <c r="A3336" s="28"/>
    </row>
    <row r="3337">
      <c r="A3337" s="28"/>
    </row>
    <row r="3338">
      <c r="A3338" s="28"/>
    </row>
    <row r="3339">
      <c r="A3339" s="28"/>
    </row>
    <row r="3340">
      <c r="A3340" s="28"/>
    </row>
    <row r="3341">
      <c r="A3341" s="28"/>
    </row>
    <row r="3342">
      <c r="A3342" s="28"/>
    </row>
    <row r="3343">
      <c r="A3343" s="28"/>
    </row>
    <row r="3344">
      <c r="A3344" s="28"/>
    </row>
    <row r="3345">
      <c r="A3345" s="28"/>
    </row>
    <row r="3346">
      <c r="A3346" s="28"/>
    </row>
    <row r="3347">
      <c r="A3347" s="28"/>
    </row>
    <row r="3348">
      <c r="A3348" s="28"/>
    </row>
    <row r="3349">
      <c r="A3349" s="28"/>
    </row>
    <row r="3350">
      <c r="A3350" s="28"/>
    </row>
    <row r="3351">
      <c r="A3351" s="28"/>
    </row>
    <row r="3352">
      <c r="A3352" s="28"/>
    </row>
    <row r="3353">
      <c r="A3353" s="28"/>
    </row>
    <row r="3354">
      <c r="A3354" s="28"/>
    </row>
    <row r="3355">
      <c r="A3355" s="28"/>
    </row>
    <row r="3356">
      <c r="A3356" s="28"/>
    </row>
    <row r="3357">
      <c r="A3357" s="28"/>
    </row>
    <row r="3358">
      <c r="A3358" s="28"/>
    </row>
    <row r="3359">
      <c r="A3359" s="28"/>
    </row>
    <row r="3360">
      <c r="A3360" s="28"/>
    </row>
    <row r="3361">
      <c r="A3361" s="28"/>
    </row>
    <row r="3362">
      <c r="A3362" s="28"/>
    </row>
    <row r="3363">
      <c r="A3363" s="28"/>
    </row>
    <row r="3364">
      <c r="A3364" s="28"/>
    </row>
    <row r="3365">
      <c r="A3365" s="28"/>
    </row>
    <row r="3366">
      <c r="A3366" s="28"/>
    </row>
    <row r="3367">
      <c r="A3367" s="28"/>
    </row>
    <row r="3368">
      <c r="A3368" s="28"/>
    </row>
    <row r="3369">
      <c r="A3369" s="28"/>
    </row>
    <row r="3370">
      <c r="A3370" s="28"/>
    </row>
    <row r="3371">
      <c r="A3371" s="28"/>
    </row>
    <row r="3372">
      <c r="A3372" s="28"/>
    </row>
    <row r="3373">
      <c r="A3373" s="28"/>
    </row>
    <row r="3374">
      <c r="A3374" s="28"/>
    </row>
    <row r="3375">
      <c r="A3375" s="28"/>
    </row>
    <row r="3376">
      <c r="A3376" s="28"/>
    </row>
    <row r="3377">
      <c r="A3377" s="28"/>
    </row>
    <row r="3378">
      <c r="A3378" s="28"/>
    </row>
    <row r="3379">
      <c r="A3379" s="28"/>
    </row>
    <row r="3380">
      <c r="A3380" s="28"/>
    </row>
    <row r="3381">
      <c r="A3381" s="28"/>
    </row>
    <row r="3382">
      <c r="A3382" s="28"/>
    </row>
    <row r="3383">
      <c r="A3383" s="28"/>
    </row>
    <row r="3384">
      <c r="A3384" s="28"/>
    </row>
    <row r="3385">
      <c r="A3385" s="28"/>
    </row>
    <row r="3386">
      <c r="A3386" s="28"/>
    </row>
    <row r="3387">
      <c r="A3387" s="28"/>
    </row>
    <row r="3388">
      <c r="A3388" s="28"/>
    </row>
    <row r="3389">
      <c r="A3389" s="28"/>
    </row>
    <row r="3390">
      <c r="A3390" s="28"/>
    </row>
    <row r="3391">
      <c r="A3391" s="28"/>
    </row>
    <row r="3392">
      <c r="A3392" s="28"/>
    </row>
    <row r="3393">
      <c r="A3393" s="28"/>
    </row>
    <row r="3394">
      <c r="A3394" s="28"/>
    </row>
    <row r="3395">
      <c r="A3395" s="28"/>
    </row>
    <row r="3396">
      <c r="A3396" s="28"/>
    </row>
    <row r="3397">
      <c r="A3397" s="28"/>
    </row>
    <row r="3398">
      <c r="A3398" s="28"/>
    </row>
    <row r="3399">
      <c r="A3399" s="28"/>
    </row>
    <row r="3400">
      <c r="A3400" s="28"/>
    </row>
    <row r="3401">
      <c r="A3401" s="28"/>
    </row>
    <row r="3402">
      <c r="A3402" s="28"/>
    </row>
    <row r="3403">
      <c r="A3403" s="28"/>
    </row>
    <row r="3404">
      <c r="A3404" s="28"/>
    </row>
    <row r="3405">
      <c r="A3405" s="28"/>
    </row>
    <row r="3406">
      <c r="A3406" s="28"/>
    </row>
    <row r="3407">
      <c r="A3407" s="28"/>
    </row>
    <row r="3408">
      <c r="A3408" s="28"/>
    </row>
    <row r="3409">
      <c r="A3409" s="28"/>
    </row>
    <row r="3410">
      <c r="A3410" s="28"/>
    </row>
    <row r="3411">
      <c r="A3411" s="28"/>
    </row>
    <row r="3412">
      <c r="A3412" s="28"/>
    </row>
    <row r="3413">
      <c r="A3413" s="28"/>
    </row>
    <row r="3414">
      <c r="A3414" s="28"/>
    </row>
    <row r="3415">
      <c r="A3415" s="28"/>
    </row>
    <row r="3416">
      <c r="A3416" s="28"/>
    </row>
    <row r="3417">
      <c r="A3417" s="28"/>
    </row>
    <row r="3418">
      <c r="A3418" s="28"/>
    </row>
    <row r="3419">
      <c r="A3419" s="28"/>
    </row>
    <row r="3420">
      <c r="A3420" s="28"/>
    </row>
    <row r="3421">
      <c r="A3421" s="28"/>
    </row>
    <row r="3422">
      <c r="A3422" s="28"/>
    </row>
    <row r="3423">
      <c r="A3423" s="28"/>
    </row>
    <row r="3424">
      <c r="A3424" s="28"/>
    </row>
    <row r="3425">
      <c r="A3425" s="28"/>
    </row>
    <row r="3426">
      <c r="A3426" s="28"/>
    </row>
    <row r="3427">
      <c r="A3427" s="28"/>
    </row>
    <row r="3428">
      <c r="A3428" s="28"/>
    </row>
    <row r="3429">
      <c r="A3429" s="28"/>
    </row>
    <row r="3430">
      <c r="A3430" s="28"/>
    </row>
    <row r="3431">
      <c r="A3431" s="28"/>
    </row>
    <row r="3432">
      <c r="A3432" s="28"/>
    </row>
    <row r="3433">
      <c r="A3433" s="28"/>
    </row>
    <row r="3434">
      <c r="A3434" s="28"/>
    </row>
    <row r="3435">
      <c r="A3435" s="28"/>
    </row>
    <row r="3436">
      <c r="A3436" s="28"/>
    </row>
    <row r="3437">
      <c r="A3437" s="28"/>
    </row>
    <row r="3438">
      <c r="A3438" s="28"/>
    </row>
    <row r="3439">
      <c r="A3439" s="28"/>
    </row>
    <row r="3440">
      <c r="A3440" s="28"/>
    </row>
    <row r="3441">
      <c r="A3441" s="28"/>
    </row>
    <row r="3442">
      <c r="A3442" s="28"/>
    </row>
    <row r="3443">
      <c r="A3443" s="28"/>
    </row>
    <row r="3444">
      <c r="A3444" s="28"/>
    </row>
    <row r="3445">
      <c r="A3445" s="28"/>
    </row>
    <row r="3446">
      <c r="A3446" s="28"/>
    </row>
    <row r="3447">
      <c r="A3447" s="28"/>
    </row>
    <row r="3448">
      <c r="A3448" s="28"/>
    </row>
    <row r="3449">
      <c r="A3449" s="28"/>
    </row>
    <row r="3450">
      <c r="A3450" s="28"/>
    </row>
    <row r="3451">
      <c r="A3451" s="28"/>
    </row>
    <row r="3452">
      <c r="A3452" s="28"/>
    </row>
    <row r="3453">
      <c r="A3453" s="28"/>
    </row>
    <row r="3454">
      <c r="A3454" s="28"/>
    </row>
    <row r="3455">
      <c r="A3455" s="28"/>
    </row>
    <row r="3456">
      <c r="A3456" s="28"/>
    </row>
    <row r="3457">
      <c r="A3457" s="28"/>
    </row>
    <row r="3458">
      <c r="A3458" s="28"/>
    </row>
    <row r="3459">
      <c r="A3459" s="28"/>
    </row>
    <row r="3460">
      <c r="A3460" s="28"/>
    </row>
    <row r="3461">
      <c r="A3461" s="28"/>
    </row>
    <row r="3462">
      <c r="A3462" s="28"/>
    </row>
    <row r="3463">
      <c r="A3463" s="28"/>
    </row>
    <row r="3464">
      <c r="A3464" s="28"/>
    </row>
    <row r="3465">
      <c r="A3465" s="28"/>
    </row>
    <row r="3466">
      <c r="A3466" s="28"/>
    </row>
    <row r="3467">
      <c r="A3467" s="28"/>
    </row>
    <row r="3468">
      <c r="A3468" s="28"/>
    </row>
    <row r="3469">
      <c r="A3469" s="28"/>
    </row>
    <row r="3470">
      <c r="A3470" s="28"/>
    </row>
    <row r="3471">
      <c r="A3471" s="28"/>
    </row>
    <row r="3472">
      <c r="A3472" s="28"/>
    </row>
    <row r="3473">
      <c r="A3473" s="28"/>
    </row>
    <row r="3474">
      <c r="A3474" s="28"/>
    </row>
    <row r="3475">
      <c r="A3475" s="28"/>
    </row>
    <row r="3476">
      <c r="A3476" s="28"/>
    </row>
    <row r="3477">
      <c r="A3477" s="28"/>
    </row>
    <row r="3478">
      <c r="A3478" s="28"/>
    </row>
    <row r="3479">
      <c r="A3479" s="28"/>
    </row>
    <row r="3480">
      <c r="A3480" s="28"/>
    </row>
    <row r="3481">
      <c r="A3481" s="28"/>
    </row>
    <row r="3482">
      <c r="A3482" s="28"/>
    </row>
    <row r="3483">
      <c r="A3483" s="28"/>
    </row>
    <row r="3484">
      <c r="A3484" s="28"/>
    </row>
    <row r="3485">
      <c r="A3485" s="28"/>
    </row>
    <row r="3486">
      <c r="A3486" s="28"/>
    </row>
    <row r="3487">
      <c r="A3487" s="28"/>
    </row>
    <row r="3488">
      <c r="A3488" s="28"/>
    </row>
    <row r="3489">
      <c r="A3489" s="28"/>
    </row>
    <row r="3490">
      <c r="A3490" s="28"/>
    </row>
    <row r="3491">
      <c r="A3491" s="28"/>
    </row>
    <row r="3492">
      <c r="A3492" s="28"/>
    </row>
    <row r="3493">
      <c r="A3493" s="28"/>
    </row>
    <row r="3494">
      <c r="A3494" s="28"/>
    </row>
    <row r="3495">
      <c r="A3495" s="28"/>
    </row>
    <row r="3496">
      <c r="A3496" s="28"/>
    </row>
    <row r="3497">
      <c r="A3497" s="28"/>
    </row>
    <row r="3498">
      <c r="A3498" s="28"/>
    </row>
    <row r="3499">
      <c r="A3499" s="28"/>
    </row>
    <row r="3500">
      <c r="A3500" s="28"/>
    </row>
    <row r="3501">
      <c r="A3501" s="28"/>
    </row>
    <row r="3502">
      <c r="A3502" s="28"/>
    </row>
    <row r="3503">
      <c r="A3503" s="28"/>
    </row>
    <row r="3504">
      <c r="A3504" s="28"/>
    </row>
    <row r="3505">
      <c r="A3505" s="28"/>
    </row>
    <row r="3506">
      <c r="A3506" s="28"/>
    </row>
    <row r="3507">
      <c r="A3507" s="28"/>
    </row>
    <row r="3508">
      <c r="A3508" s="28"/>
    </row>
    <row r="3509">
      <c r="A3509" s="28"/>
    </row>
    <row r="3510">
      <c r="A3510" s="28"/>
    </row>
    <row r="3511">
      <c r="A3511" s="28"/>
    </row>
    <row r="3512">
      <c r="A3512" s="28"/>
    </row>
    <row r="3513">
      <c r="A3513" s="28"/>
    </row>
    <row r="3514">
      <c r="A3514" s="28"/>
    </row>
    <row r="3515">
      <c r="A3515" s="28"/>
    </row>
    <row r="3516">
      <c r="A3516" s="28"/>
    </row>
    <row r="3517">
      <c r="A3517" s="28"/>
    </row>
    <row r="3518">
      <c r="A3518" s="28"/>
    </row>
    <row r="3519">
      <c r="A3519" s="28"/>
    </row>
    <row r="3520">
      <c r="A3520" s="28"/>
    </row>
    <row r="3521">
      <c r="A3521" s="28"/>
    </row>
    <row r="3522">
      <c r="A3522" s="28"/>
    </row>
    <row r="3523">
      <c r="A3523" s="28"/>
    </row>
    <row r="3524">
      <c r="A3524" s="28"/>
    </row>
    <row r="3525">
      <c r="A3525" s="28"/>
    </row>
    <row r="3526">
      <c r="A3526" s="28"/>
    </row>
    <row r="3527">
      <c r="A3527" s="28"/>
    </row>
    <row r="3528">
      <c r="A3528" s="28"/>
    </row>
    <row r="3529">
      <c r="A3529" s="28"/>
    </row>
    <row r="3530">
      <c r="A3530" s="28"/>
    </row>
    <row r="3531">
      <c r="A3531" s="28"/>
    </row>
    <row r="3532">
      <c r="A3532" s="28"/>
    </row>
    <row r="3533">
      <c r="A3533" s="28"/>
    </row>
    <row r="3534">
      <c r="A3534" s="28"/>
    </row>
    <row r="3535">
      <c r="A3535" s="28"/>
    </row>
    <row r="3536">
      <c r="A3536" s="28"/>
    </row>
    <row r="3537">
      <c r="A3537" s="28"/>
    </row>
    <row r="3538">
      <c r="A3538" s="28"/>
    </row>
    <row r="3539">
      <c r="A3539" s="28"/>
    </row>
    <row r="3540">
      <c r="A3540" s="28"/>
    </row>
    <row r="3541">
      <c r="A3541" s="28"/>
    </row>
    <row r="3542">
      <c r="A3542" s="28"/>
    </row>
    <row r="3543">
      <c r="A3543" s="28"/>
    </row>
    <row r="3544">
      <c r="A3544" s="28"/>
    </row>
    <row r="3545">
      <c r="A3545" s="28"/>
    </row>
    <row r="3546">
      <c r="A3546" s="28"/>
    </row>
    <row r="3547">
      <c r="A3547" s="28"/>
    </row>
    <row r="3548">
      <c r="A3548" s="28"/>
    </row>
    <row r="3549">
      <c r="A3549" s="28"/>
    </row>
    <row r="3550">
      <c r="A3550" s="28"/>
    </row>
    <row r="3551">
      <c r="A3551" s="28"/>
    </row>
    <row r="3552">
      <c r="A3552" s="28"/>
    </row>
    <row r="3553">
      <c r="A3553" s="28"/>
    </row>
    <row r="3554">
      <c r="A3554" s="28"/>
    </row>
    <row r="3555">
      <c r="A3555" s="28"/>
    </row>
    <row r="3556">
      <c r="A3556" s="28"/>
    </row>
    <row r="3557">
      <c r="A3557" s="28"/>
    </row>
    <row r="3558">
      <c r="A3558" s="28"/>
    </row>
    <row r="3559">
      <c r="A3559" s="28"/>
    </row>
    <row r="3560">
      <c r="A3560" s="28"/>
    </row>
    <row r="3561">
      <c r="A3561" s="28"/>
    </row>
    <row r="3562">
      <c r="A3562" s="28"/>
    </row>
    <row r="3563">
      <c r="A3563" s="28"/>
    </row>
    <row r="3564">
      <c r="A3564" s="28"/>
    </row>
    <row r="3565">
      <c r="A3565" s="28"/>
    </row>
    <row r="3566">
      <c r="A3566" s="28"/>
    </row>
    <row r="3567">
      <c r="A3567" s="28"/>
    </row>
    <row r="3568">
      <c r="A3568" s="28"/>
    </row>
    <row r="3569">
      <c r="A3569" s="28"/>
    </row>
    <row r="3570">
      <c r="A3570" s="28"/>
    </row>
    <row r="3571">
      <c r="A3571" s="28"/>
    </row>
    <row r="3572">
      <c r="A3572" s="28"/>
    </row>
    <row r="3573">
      <c r="A3573" s="28"/>
    </row>
    <row r="3574">
      <c r="A3574" s="28"/>
    </row>
    <row r="3575">
      <c r="A3575" s="28"/>
    </row>
    <row r="3576">
      <c r="A3576" s="28"/>
    </row>
    <row r="3577">
      <c r="A3577" s="43"/>
    </row>
    <row r="3578">
      <c r="A3578" s="28"/>
    </row>
    <row r="3579">
      <c r="A3579" s="28"/>
    </row>
    <row r="3580">
      <c r="A3580" s="28"/>
    </row>
    <row r="3581">
      <c r="A3581" s="28"/>
    </row>
    <row r="3582">
      <c r="A3582" s="28"/>
    </row>
    <row r="3583">
      <c r="A3583" s="28"/>
    </row>
    <row r="3584">
      <c r="A3584" s="43"/>
    </row>
    <row r="3585">
      <c r="A3585" s="43"/>
    </row>
    <row r="3586">
      <c r="A3586" s="28"/>
    </row>
    <row r="3587">
      <c r="A3587" s="28"/>
    </row>
    <row r="3588">
      <c r="A3588" s="28"/>
    </row>
    <row r="3589">
      <c r="A3589" s="28"/>
    </row>
    <row r="3590">
      <c r="A3590" s="28"/>
    </row>
    <row r="3591">
      <c r="A3591" s="28"/>
    </row>
    <row r="3592">
      <c r="A3592" s="28"/>
    </row>
    <row r="3593">
      <c r="A3593" s="28"/>
    </row>
    <row r="3594">
      <c r="A3594" s="28"/>
    </row>
    <row r="3595">
      <c r="A3595" s="28"/>
    </row>
    <row r="3596">
      <c r="A3596" s="28"/>
    </row>
    <row r="3597">
      <c r="A3597" s="28"/>
    </row>
    <row r="3598">
      <c r="A3598" s="28"/>
    </row>
    <row r="3599">
      <c r="A3599" s="28"/>
    </row>
    <row r="3600">
      <c r="A3600" s="28"/>
    </row>
    <row r="3601">
      <c r="A3601" s="28"/>
    </row>
    <row r="3602">
      <c r="A3602" s="28"/>
    </row>
    <row r="3603">
      <c r="A3603" s="28"/>
    </row>
    <row r="3604">
      <c r="A3604" s="28"/>
    </row>
    <row r="3605">
      <c r="A3605" s="28"/>
    </row>
    <row r="3606">
      <c r="A3606" s="28"/>
    </row>
    <row r="3607">
      <c r="A3607" s="28"/>
    </row>
    <row r="3608">
      <c r="A3608" s="28"/>
    </row>
    <row r="3609">
      <c r="A3609" s="28"/>
    </row>
    <row r="3610">
      <c r="A3610" s="28"/>
    </row>
    <row r="3611">
      <c r="A3611" s="28"/>
    </row>
    <row r="3612">
      <c r="A3612" s="28"/>
    </row>
    <row r="3613">
      <c r="A3613" s="28"/>
    </row>
    <row r="3614">
      <c r="A3614" s="28"/>
    </row>
    <row r="3615">
      <c r="A3615" s="28"/>
    </row>
    <row r="3616">
      <c r="A3616" s="28"/>
    </row>
    <row r="3617">
      <c r="A3617" s="28"/>
    </row>
    <row r="3618">
      <c r="A3618" s="28"/>
    </row>
    <row r="3619">
      <c r="A3619" s="28"/>
    </row>
    <row r="3620">
      <c r="A3620" s="28"/>
    </row>
    <row r="3621">
      <c r="A3621" s="28"/>
    </row>
    <row r="3622">
      <c r="A3622" s="28"/>
    </row>
    <row r="3623">
      <c r="A3623" s="28"/>
    </row>
    <row r="3624">
      <c r="A3624" s="28"/>
    </row>
    <row r="3625">
      <c r="A3625" s="28"/>
    </row>
    <row r="3626">
      <c r="A3626" s="28"/>
    </row>
    <row r="3627">
      <c r="A3627" s="28"/>
    </row>
    <row r="3628">
      <c r="A3628" s="28"/>
    </row>
    <row r="3629">
      <c r="A3629" s="28"/>
    </row>
    <row r="3630">
      <c r="A3630" s="28"/>
    </row>
    <row r="3631">
      <c r="A3631" s="28"/>
    </row>
    <row r="3632">
      <c r="A3632" s="28"/>
    </row>
    <row r="3633">
      <c r="A3633" s="28"/>
    </row>
    <row r="3634">
      <c r="A3634" s="28"/>
    </row>
    <row r="3635">
      <c r="A3635" s="28"/>
    </row>
    <row r="3636">
      <c r="A3636" s="28"/>
    </row>
    <row r="3637">
      <c r="A3637" s="28"/>
    </row>
    <row r="3638">
      <c r="A3638" s="28"/>
    </row>
    <row r="3639">
      <c r="A3639" s="28"/>
    </row>
    <row r="3640">
      <c r="A3640" s="28"/>
    </row>
    <row r="3641">
      <c r="A3641" s="28"/>
    </row>
    <row r="3642">
      <c r="A3642" s="28"/>
    </row>
    <row r="3643">
      <c r="A3643" s="28"/>
    </row>
    <row r="3644">
      <c r="A3644" s="28"/>
    </row>
    <row r="3645">
      <c r="A3645" s="28"/>
    </row>
    <row r="3646">
      <c r="A3646" s="28"/>
    </row>
    <row r="3647">
      <c r="A3647" s="28"/>
    </row>
    <row r="3648">
      <c r="A3648" s="28"/>
    </row>
    <row r="3649">
      <c r="A3649" s="28"/>
    </row>
    <row r="3650">
      <c r="A3650" s="28"/>
    </row>
    <row r="3651">
      <c r="A3651" s="28"/>
    </row>
    <row r="3652">
      <c r="A3652" s="28"/>
    </row>
    <row r="3653">
      <c r="A3653" s="28"/>
    </row>
    <row r="3654">
      <c r="A3654" s="28"/>
    </row>
    <row r="3655">
      <c r="A3655" s="28"/>
    </row>
    <row r="3656">
      <c r="A3656" s="28"/>
    </row>
    <row r="3657">
      <c r="A3657" s="28"/>
    </row>
    <row r="3658">
      <c r="A3658" s="28"/>
    </row>
    <row r="3659">
      <c r="A3659" s="28"/>
    </row>
    <row r="3660">
      <c r="A3660" s="28"/>
    </row>
    <row r="3661">
      <c r="A3661" s="28"/>
    </row>
    <row r="3662">
      <c r="A3662" s="28"/>
    </row>
    <row r="3663">
      <c r="A3663" s="28"/>
    </row>
    <row r="3664">
      <c r="A3664" s="28"/>
    </row>
    <row r="3665">
      <c r="A3665" s="28"/>
    </row>
    <row r="3666">
      <c r="A3666" s="28"/>
    </row>
    <row r="3667">
      <c r="A3667" s="28"/>
    </row>
    <row r="3668">
      <c r="A3668" s="28"/>
    </row>
    <row r="3669">
      <c r="A3669" s="28"/>
    </row>
    <row r="3670">
      <c r="A3670" s="28"/>
    </row>
    <row r="3671">
      <c r="A3671" s="28"/>
    </row>
    <row r="3672">
      <c r="A3672" s="28"/>
    </row>
    <row r="3673">
      <c r="A3673" s="28"/>
    </row>
    <row r="3674">
      <c r="A3674" s="28"/>
    </row>
    <row r="3675">
      <c r="A3675" s="28"/>
    </row>
    <row r="3676">
      <c r="A3676" s="28"/>
    </row>
    <row r="3677">
      <c r="A3677" s="28"/>
    </row>
    <row r="3678">
      <c r="A3678" s="28"/>
    </row>
    <row r="3679">
      <c r="A3679" s="28"/>
    </row>
    <row r="3680">
      <c r="A3680" s="28"/>
    </row>
    <row r="3681">
      <c r="A3681" s="28"/>
    </row>
    <row r="3682">
      <c r="A3682" s="28"/>
    </row>
    <row r="3683">
      <c r="A3683" s="28"/>
    </row>
    <row r="3684">
      <c r="A3684" s="28"/>
    </row>
    <row r="3685">
      <c r="A3685" s="28"/>
    </row>
    <row r="3686">
      <c r="A3686" s="28"/>
    </row>
    <row r="3687">
      <c r="A3687" s="28"/>
    </row>
    <row r="3688">
      <c r="A3688" s="28"/>
    </row>
    <row r="3689">
      <c r="A3689" s="28"/>
    </row>
    <row r="3690">
      <c r="A3690" s="28"/>
    </row>
    <row r="3691">
      <c r="A3691" s="28"/>
    </row>
    <row r="3692">
      <c r="A3692" s="28"/>
    </row>
    <row r="3693">
      <c r="A3693" s="28"/>
    </row>
    <row r="3694">
      <c r="A3694" s="28"/>
    </row>
    <row r="3695">
      <c r="A3695" s="28"/>
    </row>
    <row r="3696">
      <c r="A3696" s="28"/>
    </row>
    <row r="3697">
      <c r="A3697" s="28"/>
    </row>
    <row r="3698">
      <c r="A3698" s="28"/>
    </row>
    <row r="3699">
      <c r="A3699" s="28"/>
    </row>
    <row r="3700">
      <c r="A3700" s="28"/>
    </row>
    <row r="3701">
      <c r="A3701" s="28"/>
    </row>
    <row r="3702">
      <c r="A3702" s="28"/>
    </row>
    <row r="3703">
      <c r="A3703" s="28"/>
    </row>
    <row r="3704">
      <c r="A3704" s="28"/>
    </row>
    <row r="3705">
      <c r="A3705" s="28"/>
    </row>
    <row r="3706">
      <c r="A3706" s="28"/>
    </row>
    <row r="3707">
      <c r="A3707" s="28"/>
    </row>
    <row r="3708">
      <c r="A3708" s="28"/>
    </row>
    <row r="3709">
      <c r="A3709" s="28"/>
    </row>
    <row r="3710">
      <c r="A3710" s="28"/>
    </row>
    <row r="3711">
      <c r="A3711" s="28"/>
    </row>
    <row r="3712">
      <c r="A3712" s="28"/>
    </row>
    <row r="3713">
      <c r="A3713" s="28"/>
    </row>
    <row r="3714">
      <c r="A3714" s="28"/>
    </row>
    <row r="3715">
      <c r="A3715" s="28"/>
    </row>
    <row r="3716">
      <c r="A3716" s="28"/>
    </row>
    <row r="3717">
      <c r="A3717" s="28"/>
    </row>
    <row r="3718">
      <c r="A3718" s="28"/>
    </row>
    <row r="3719">
      <c r="A3719" s="28"/>
    </row>
    <row r="3720">
      <c r="A3720" s="28"/>
    </row>
    <row r="3721">
      <c r="A3721" s="28"/>
    </row>
    <row r="3722">
      <c r="A3722" s="28"/>
    </row>
    <row r="3723">
      <c r="A3723" s="28"/>
    </row>
    <row r="3724">
      <c r="A3724" s="28"/>
    </row>
    <row r="3725">
      <c r="A3725" s="28"/>
    </row>
    <row r="3726">
      <c r="A3726" s="28"/>
    </row>
    <row r="3727">
      <c r="A3727" s="28"/>
    </row>
    <row r="3728">
      <c r="A3728" s="28"/>
    </row>
    <row r="3729">
      <c r="A3729" s="28"/>
    </row>
    <row r="3730">
      <c r="A3730" s="28"/>
    </row>
    <row r="3731">
      <c r="A3731" s="28"/>
    </row>
    <row r="3732">
      <c r="A3732" s="28"/>
    </row>
    <row r="3733">
      <c r="A3733" s="28"/>
    </row>
    <row r="3734">
      <c r="A3734" s="28"/>
    </row>
    <row r="3735">
      <c r="A3735" s="28"/>
    </row>
    <row r="3736">
      <c r="A3736" s="28"/>
    </row>
    <row r="3737">
      <c r="A3737" s="28"/>
    </row>
    <row r="3738">
      <c r="A3738" s="28"/>
    </row>
    <row r="3739">
      <c r="A3739" s="28"/>
    </row>
    <row r="3740">
      <c r="A3740" s="28"/>
    </row>
    <row r="3741">
      <c r="A3741" s="28"/>
    </row>
    <row r="3742">
      <c r="A3742" s="28"/>
    </row>
    <row r="3743">
      <c r="A3743" s="28"/>
    </row>
    <row r="3744">
      <c r="A3744" s="28"/>
    </row>
    <row r="3745">
      <c r="A3745" s="28"/>
    </row>
    <row r="3746">
      <c r="A3746" s="28"/>
    </row>
    <row r="3747">
      <c r="A3747" s="28"/>
    </row>
    <row r="3748">
      <c r="A3748" s="28"/>
    </row>
    <row r="3749">
      <c r="A3749" s="28"/>
    </row>
    <row r="3750">
      <c r="A3750" s="28"/>
    </row>
    <row r="3751">
      <c r="A3751" s="28"/>
    </row>
    <row r="3752">
      <c r="A3752" s="28"/>
    </row>
    <row r="3753">
      <c r="A3753" s="28"/>
    </row>
    <row r="3754">
      <c r="A3754" s="28"/>
    </row>
    <row r="3755">
      <c r="A3755" s="28"/>
    </row>
    <row r="3756">
      <c r="A3756" s="28"/>
    </row>
    <row r="3757">
      <c r="A3757" s="28"/>
    </row>
    <row r="3758">
      <c r="A3758" s="28"/>
    </row>
    <row r="3759">
      <c r="A3759" s="28"/>
    </row>
    <row r="3760">
      <c r="A3760" s="28"/>
    </row>
    <row r="3761">
      <c r="A3761" s="28"/>
    </row>
    <row r="3762">
      <c r="A3762" s="28"/>
    </row>
    <row r="3763">
      <c r="A3763" s="28"/>
    </row>
    <row r="3764">
      <c r="A3764" s="28"/>
    </row>
    <row r="3765">
      <c r="A3765" s="28"/>
    </row>
    <row r="3766">
      <c r="A3766" s="28"/>
    </row>
    <row r="3767">
      <c r="A3767" s="28"/>
    </row>
    <row r="3768">
      <c r="A3768" s="28"/>
    </row>
    <row r="3769">
      <c r="A3769" s="28"/>
    </row>
    <row r="3770">
      <c r="A3770" s="28"/>
    </row>
    <row r="3771">
      <c r="A3771" s="28"/>
    </row>
    <row r="3772">
      <c r="A3772" s="28"/>
    </row>
    <row r="3773">
      <c r="A3773" s="28"/>
    </row>
    <row r="3774">
      <c r="A3774" s="28"/>
    </row>
    <row r="3775">
      <c r="A3775" s="28"/>
    </row>
    <row r="3776">
      <c r="A3776" s="28"/>
    </row>
    <row r="3777">
      <c r="A3777" s="28"/>
    </row>
    <row r="3778">
      <c r="A3778" s="28"/>
    </row>
    <row r="3779">
      <c r="A3779" s="28"/>
    </row>
    <row r="3780">
      <c r="A3780" s="28"/>
    </row>
    <row r="3781">
      <c r="A3781" s="28"/>
    </row>
    <row r="3782">
      <c r="A3782" s="28"/>
    </row>
    <row r="3783">
      <c r="A3783" s="28"/>
    </row>
    <row r="3784">
      <c r="A3784" s="28"/>
    </row>
    <row r="3785">
      <c r="A3785" s="28"/>
    </row>
    <row r="3786">
      <c r="A3786" s="28"/>
    </row>
    <row r="3787">
      <c r="A3787" s="28"/>
    </row>
    <row r="3788">
      <c r="A3788" s="28"/>
    </row>
    <row r="3789">
      <c r="A3789" s="28"/>
    </row>
    <row r="3790">
      <c r="A3790" s="28"/>
    </row>
    <row r="3791">
      <c r="A3791" s="28"/>
    </row>
    <row r="3792">
      <c r="A3792" s="28"/>
    </row>
    <row r="3793">
      <c r="A3793" s="28"/>
    </row>
    <row r="3794">
      <c r="A3794" s="28"/>
    </row>
    <row r="3795">
      <c r="A3795" s="28"/>
    </row>
    <row r="3796">
      <c r="A3796" s="28"/>
    </row>
    <row r="3797">
      <c r="A3797" s="7"/>
    </row>
    <row r="3798">
      <c r="A3798" s="28"/>
    </row>
    <row r="3799">
      <c r="A3799" s="28"/>
    </row>
    <row r="3800">
      <c r="A3800" s="28"/>
    </row>
    <row r="3801">
      <c r="A3801" s="28"/>
    </row>
    <row r="3802">
      <c r="A3802" s="28"/>
    </row>
    <row r="3803">
      <c r="A3803" s="28"/>
    </row>
    <row r="3804">
      <c r="A3804" s="28"/>
    </row>
    <row r="3805">
      <c r="A3805" s="28"/>
    </row>
    <row r="3806">
      <c r="A3806" s="28"/>
    </row>
    <row r="3807">
      <c r="A3807" s="28"/>
    </row>
    <row r="3808">
      <c r="A3808" s="28"/>
    </row>
    <row r="3809">
      <c r="A3809" s="28"/>
    </row>
    <row r="3810">
      <c r="A3810" s="28"/>
    </row>
    <row r="3811">
      <c r="A3811" s="28"/>
    </row>
    <row r="3812">
      <c r="A3812" s="28"/>
    </row>
    <row r="3813">
      <c r="A3813" s="28"/>
    </row>
    <row r="3814">
      <c r="A3814" s="28"/>
    </row>
    <row r="3815">
      <c r="A3815" s="28"/>
    </row>
    <row r="3816">
      <c r="A3816" s="28"/>
    </row>
    <row r="3817">
      <c r="A3817" s="28"/>
    </row>
    <row r="3818">
      <c r="A3818" s="28"/>
    </row>
    <row r="3819">
      <c r="A3819" s="28"/>
    </row>
    <row r="3820">
      <c r="A3820" s="28"/>
    </row>
    <row r="3821">
      <c r="A3821" s="28"/>
    </row>
    <row r="3822">
      <c r="A3822" s="28"/>
    </row>
    <row r="3823">
      <c r="A3823" s="28"/>
    </row>
    <row r="3824">
      <c r="A3824" s="28"/>
    </row>
    <row r="3825">
      <c r="A3825" s="28"/>
    </row>
    <row r="3826">
      <c r="A3826" s="28"/>
    </row>
    <row r="3827">
      <c r="A3827" s="28"/>
    </row>
    <row r="3828">
      <c r="A3828" s="28"/>
    </row>
    <row r="3829">
      <c r="A3829" s="28"/>
    </row>
    <row r="3830">
      <c r="A3830" s="28"/>
    </row>
    <row r="3831">
      <c r="A3831" s="28"/>
    </row>
    <row r="3832">
      <c r="A3832" s="28"/>
    </row>
    <row r="3833">
      <c r="A3833" s="28"/>
    </row>
    <row r="3834">
      <c r="A3834" s="28"/>
    </row>
    <row r="3835">
      <c r="A3835" s="28"/>
    </row>
    <row r="3836">
      <c r="A3836" s="28"/>
    </row>
    <row r="3837">
      <c r="A3837" s="28"/>
    </row>
    <row r="3838">
      <c r="A3838" s="28"/>
    </row>
    <row r="3839">
      <c r="A3839" s="28"/>
    </row>
    <row r="3840">
      <c r="A3840" s="28"/>
    </row>
    <row r="3841">
      <c r="A3841" s="28"/>
    </row>
    <row r="3842">
      <c r="A3842" s="28"/>
    </row>
    <row r="3843">
      <c r="A3843" s="28"/>
    </row>
    <row r="3844">
      <c r="A3844" s="28"/>
    </row>
    <row r="3845">
      <c r="A3845" s="28"/>
    </row>
    <row r="3846">
      <c r="A3846" s="28"/>
    </row>
    <row r="3847">
      <c r="A3847" s="28"/>
    </row>
    <row r="3848">
      <c r="A3848" s="28"/>
    </row>
    <row r="3849">
      <c r="A3849" s="28"/>
    </row>
    <row r="3850">
      <c r="A3850" s="28"/>
    </row>
    <row r="3851">
      <c r="A3851" s="28"/>
    </row>
    <row r="3852">
      <c r="A3852" s="28"/>
    </row>
    <row r="3853">
      <c r="A3853" s="28"/>
    </row>
    <row r="3854">
      <c r="A3854" s="28"/>
    </row>
    <row r="3855">
      <c r="A3855" s="28"/>
    </row>
    <row r="3856">
      <c r="A3856" s="28"/>
    </row>
    <row r="3857">
      <c r="A3857" s="28"/>
    </row>
    <row r="3858">
      <c r="A3858" s="28"/>
    </row>
    <row r="3859">
      <c r="A3859" s="28"/>
    </row>
    <row r="3860">
      <c r="A3860" s="28"/>
    </row>
    <row r="3861">
      <c r="A3861" s="28"/>
    </row>
    <row r="3862">
      <c r="A3862" s="28"/>
    </row>
    <row r="3863">
      <c r="A3863" s="28"/>
    </row>
    <row r="3864">
      <c r="A3864" s="28"/>
    </row>
    <row r="3865">
      <c r="A3865" s="28"/>
    </row>
    <row r="3866">
      <c r="A3866" s="28"/>
    </row>
    <row r="3867">
      <c r="A3867" s="28"/>
    </row>
    <row r="3868">
      <c r="A3868" s="28"/>
    </row>
    <row r="3869">
      <c r="A3869" s="28"/>
    </row>
    <row r="3870">
      <c r="A3870" s="28"/>
    </row>
    <row r="3871">
      <c r="A3871" s="28"/>
    </row>
    <row r="3872">
      <c r="A3872" s="28"/>
    </row>
    <row r="3873">
      <c r="A3873" s="28"/>
    </row>
    <row r="3874">
      <c r="A3874" s="28"/>
    </row>
    <row r="3875">
      <c r="A3875" s="28"/>
    </row>
    <row r="3876">
      <c r="A3876" s="28"/>
    </row>
    <row r="3877">
      <c r="A3877" s="28"/>
    </row>
    <row r="3878">
      <c r="A3878" s="28"/>
    </row>
    <row r="3879">
      <c r="A3879" s="28"/>
    </row>
    <row r="3880">
      <c r="A3880" s="28"/>
    </row>
    <row r="3881">
      <c r="A3881" s="28"/>
    </row>
    <row r="3882">
      <c r="A3882" s="28"/>
    </row>
    <row r="3883">
      <c r="A3883" s="28"/>
    </row>
    <row r="3884">
      <c r="A3884" s="28"/>
    </row>
    <row r="3885">
      <c r="A3885" s="28"/>
    </row>
    <row r="3886">
      <c r="A3886" s="28"/>
    </row>
    <row r="3887">
      <c r="A3887" s="28"/>
    </row>
    <row r="3888">
      <c r="A3888" s="28"/>
    </row>
    <row r="3889">
      <c r="A3889" s="28"/>
    </row>
    <row r="3890">
      <c r="A3890" s="28"/>
    </row>
    <row r="3891">
      <c r="A3891" s="28"/>
    </row>
    <row r="3892">
      <c r="A3892" s="28"/>
    </row>
    <row r="3893">
      <c r="A3893" s="28"/>
    </row>
    <row r="3894">
      <c r="A3894" s="28"/>
    </row>
    <row r="3895">
      <c r="A3895" s="28"/>
    </row>
    <row r="3896">
      <c r="A3896" s="28"/>
    </row>
    <row r="3897">
      <c r="A3897" s="28"/>
    </row>
    <row r="3898">
      <c r="A3898" s="28"/>
    </row>
    <row r="3899">
      <c r="A3899" s="28"/>
    </row>
    <row r="3900">
      <c r="A3900" s="28"/>
    </row>
    <row r="3901">
      <c r="A3901" s="28"/>
    </row>
    <row r="3902">
      <c r="A3902"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2" width="33.38"/>
    <col customWidth="1" min="3" max="3" width="107.63"/>
    <col customWidth="1" min="4" max="5" width="24.0"/>
    <col customWidth="1" min="6" max="6" width="21.75"/>
    <col customWidth="1" min="7" max="8" width="25.0"/>
  </cols>
  <sheetData>
    <row r="1">
      <c r="A1" s="53" t="s">
        <v>2287</v>
      </c>
      <c r="B1" s="2" t="s">
        <v>0</v>
      </c>
      <c r="C1" s="3" t="s">
        <v>1</v>
      </c>
      <c r="D1" s="4" t="s">
        <v>2</v>
      </c>
      <c r="E1" s="4" t="s">
        <v>3</v>
      </c>
      <c r="F1" s="4" t="s">
        <v>4</v>
      </c>
      <c r="G1" s="4" t="s">
        <v>5</v>
      </c>
      <c r="H1" s="4" t="s">
        <v>6</v>
      </c>
      <c r="I1" s="5" t="s">
        <v>7</v>
      </c>
    </row>
    <row r="2" ht="23.25" customHeight="1">
      <c r="A2" s="54" t="s">
        <v>2288</v>
      </c>
      <c r="B2" s="6" t="s">
        <v>8</v>
      </c>
      <c r="C2" s="7" t="s">
        <v>9</v>
      </c>
      <c r="D2" s="8"/>
      <c r="E2" s="8" t="s">
        <v>10</v>
      </c>
      <c r="F2" s="1"/>
      <c r="G2" s="9"/>
      <c r="H2" s="9"/>
      <c r="I2" s="5" t="s">
        <v>11</v>
      </c>
    </row>
    <row r="3" ht="23.25" customHeight="1">
      <c r="A3" s="54" t="s">
        <v>2288</v>
      </c>
      <c r="B3" s="6" t="s">
        <v>8</v>
      </c>
      <c r="C3" s="7" t="s">
        <v>12</v>
      </c>
      <c r="D3" s="1"/>
      <c r="E3" s="8" t="s">
        <v>10</v>
      </c>
      <c r="F3" s="1"/>
      <c r="G3" s="5"/>
      <c r="H3" s="5"/>
      <c r="I3" s="5" t="s">
        <v>13</v>
      </c>
    </row>
    <row r="4" ht="23.25" customHeight="1">
      <c r="A4" s="54" t="s">
        <v>2288</v>
      </c>
      <c r="B4" s="6" t="s">
        <v>8</v>
      </c>
      <c r="C4" s="7" t="s">
        <v>14</v>
      </c>
      <c r="D4" s="1"/>
      <c r="E4" s="1"/>
      <c r="F4" s="1"/>
      <c r="G4" s="5"/>
      <c r="H4" s="5" t="s">
        <v>10</v>
      </c>
      <c r="I4" s="5" t="s">
        <v>15</v>
      </c>
    </row>
    <row r="5" ht="23.25" customHeight="1">
      <c r="A5" s="54" t="s">
        <v>2288</v>
      </c>
      <c r="B5" s="6" t="s">
        <v>8</v>
      </c>
      <c r="C5" s="7" t="s">
        <v>16</v>
      </c>
      <c r="D5" s="8" t="s">
        <v>10</v>
      </c>
      <c r="E5" s="1"/>
      <c r="F5" s="1"/>
      <c r="G5" s="9"/>
      <c r="H5" s="9"/>
    </row>
    <row r="6" ht="23.25" customHeight="1">
      <c r="A6" s="54" t="s">
        <v>2288</v>
      </c>
      <c r="B6" s="6" t="s">
        <v>8</v>
      </c>
      <c r="C6" s="7" t="s">
        <v>17</v>
      </c>
      <c r="D6" s="1"/>
      <c r="E6" s="8" t="s">
        <v>10</v>
      </c>
      <c r="F6" s="1"/>
      <c r="G6" s="9"/>
      <c r="H6" s="9"/>
    </row>
    <row r="7" ht="23.25" customHeight="1">
      <c r="A7" s="54" t="s">
        <v>2288</v>
      </c>
      <c r="B7" s="6" t="s">
        <v>8</v>
      </c>
      <c r="C7" s="7" t="s">
        <v>18</v>
      </c>
      <c r="D7" s="8" t="s">
        <v>10</v>
      </c>
      <c r="E7" s="1"/>
      <c r="F7" s="1"/>
      <c r="G7" s="9"/>
      <c r="H7" s="9"/>
    </row>
    <row r="8" ht="23.25" customHeight="1">
      <c r="A8" s="54" t="s">
        <v>2288</v>
      </c>
      <c r="B8" s="6" t="s">
        <v>8</v>
      </c>
      <c r="C8" s="7" t="s">
        <v>19</v>
      </c>
      <c r="D8" s="1"/>
      <c r="E8" s="8" t="s">
        <v>10</v>
      </c>
      <c r="F8" s="1"/>
      <c r="G8" s="9"/>
      <c r="H8" s="9"/>
    </row>
    <row r="9" ht="23.25" customHeight="1">
      <c r="A9" s="54" t="s">
        <v>2288</v>
      </c>
      <c r="B9" s="6" t="s">
        <v>8</v>
      </c>
      <c r="C9" s="7" t="s">
        <v>20</v>
      </c>
      <c r="D9" s="8" t="s">
        <v>10</v>
      </c>
      <c r="E9" s="1"/>
      <c r="F9" s="1"/>
      <c r="G9" s="9"/>
      <c r="H9" s="9"/>
    </row>
    <row r="10" ht="23.25" customHeight="1">
      <c r="A10" s="54" t="s">
        <v>2288</v>
      </c>
      <c r="B10" s="6" t="s">
        <v>8</v>
      </c>
      <c r="C10" s="7" t="s">
        <v>21</v>
      </c>
      <c r="D10" s="8" t="s">
        <v>10</v>
      </c>
      <c r="E10" s="1"/>
      <c r="F10" s="1"/>
      <c r="G10" s="9"/>
      <c r="H10" s="9"/>
    </row>
    <row r="11" ht="23.25" customHeight="1">
      <c r="A11" s="54" t="s">
        <v>2288</v>
      </c>
      <c r="B11" s="6" t="s">
        <v>8</v>
      </c>
      <c r="C11" s="7" t="s">
        <v>22</v>
      </c>
      <c r="D11" s="8" t="s">
        <v>10</v>
      </c>
      <c r="E11" s="8"/>
      <c r="F11" s="1"/>
      <c r="G11" s="9"/>
      <c r="H11" s="9"/>
    </row>
    <row r="12" ht="23.25" customHeight="1">
      <c r="A12" s="54" t="s">
        <v>2288</v>
      </c>
      <c r="B12" s="6" t="s">
        <v>8</v>
      </c>
      <c r="C12" s="7" t="s">
        <v>23</v>
      </c>
      <c r="D12" s="8" t="s">
        <v>10</v>
      </c>
      <c r="E12" s="1"/>
      <c r="F12" s="1"/>
      <c r="G12" s="9"/>
      <c r="H12" s="9"/>
    </row>
    <row r="13" ht="23.25" customHeight="1">
      <c r="A13" s="54" t="s">
        <v>2288</v>
      </c>
      <c r="B13" s="6" t="s">
        <v>8</v>
      </c>
      <c r="C13" s="7" t="s">
        <v>24</v>
      </c>
      <c r="D13" s="1"/>
      <c r="E13" s="1"/>
      <c r="F13" s="1"/>
      <c r="G13" s="5"/>
      <c r="H13" s="5" t="s">
        <v>10</v>
      </c>
    </row>
    <row r="14" ht="23.25" customHeight="1">
      <c r="A14" s="54" t="s">
        <v>2288</v>
      </c>
      <c r="B14" s="6" t="s">
        <v>8</v>
      </c>
      <c r="C14" s="7" t="s">
        <v>25</v>
      </c>
      <c r="D14" s="1"/>
      <c r="E14" s="8" t="s">
        <v>10</v>
      </c>
      <c r="F14" s="1"/>
      <c r="G14" s="9"/>
      <c r="H14" s="9"/>
    </row>
    <row r="15" ht="23.25" customHeight="1">
      <c r="A15" s="54" t="s">
        <v>2288</v>
      </c>
      <c r="B15" s="6" t="s">
        <v>8</v>
      </c>
      <c r="C15" s="7" t="s">
        <v>26</v>
      </c>
      <c r="D15" s="1"/>
      <c r="E15" s="8" t="s">
        <v>10</v>
      </c>
      <c r="F15" s="1"/>
      <c r="G15" s="9"/>
      <c r="H15" s="9"/>
    </row>
    <row r="16" ht="23.25" customHeight="1">
      <c r="A16" s="54" t="s">
        <v>2288</v>
      </c>
      <c r="B16" s="6" t="s">
        <v>8</v>
      </c>
      <c r="C16" s="7" t="s">
        <v>27</v>
      </c>
      <c r="D16" s="1"/>
      <c r="E16" s="8" t="s">
        <v>10</v>
      </c>
      <c r="F16" s="1"/>
      <c r="G16" s="9"/>
      <c r="H16" s="9"/>
    </row>
    <row r="17" ht="23.25" customHeight="1">
      <c r="A17" s="54" t="s">
        <v>2288</v>
      </c>
      <c r="B17" s="6" t="s">
        <v>8</v>
      </c>
      <c r="C17" s="7" t="s">
        <v>28</v>
      </c>
      <c r="D17" s="8" t="s">
        <v>10</v>
      </c>
      <c r="E17" s="1"/>
      <c r="F17" s="1"/>
      <c r="G17" s="9"/>
      <c r="H17" s="9"/>
    </row>
    <row r="18" ht="23.25" customHeight="1">
      <c r="A18" s="54" t="s">
        <v>2288</v>
      </c>
      <c r="B18" s="6" t="s">
        <v>8</v>
      </c>
      <c r="C18" s="7" t="s">
        <v>29</v>
      </c>
      <c r="D18" s="1"/>
      <c r="E18" s="8" t="s">
        <v>10</v>
      </c>
      <c r="F18" s="1"/>
      <c r="G18" s="9"/>
      <c r="H18" s="9"/>
    </row>
    <row r="19" ht="23.25" customHeight="1">
      <c r="A19" s="54" t="s">
        <v>2288</v>
      </c>
      <c r="B19" s="6" t="s">
        <v>8</v>
      </c>
      <c r="C19" s="7" t="s">
        <v>30</v>
      </c>
      <c r="D19" s="1"/>
      <c r="E19" s="8"/>
      <c r="F19" s="1"/>
      <c r="G19" s="5"/>
      <c r="H19" s="5" t="s">
        <v>10</v>
      </c>
    </row>
    <row r="20" ht="23.25" customHeight="1">
      <c r="A20" s="54" t="s">
        <v>2288</v>
      </c>
      <c r="B20" s="6" t="s">
        <v>8</v>
      </c>
      <c r="C20" s="7" t="s">
        <v>31</v>
      </c>
      <c r="D20" s="1"/>
      <c r="E20" s="1"/>
      <c r="F20" s="1"/>
      <c r="G20" s="5"/>
      <c r="H20" s="5" t="s">
        <v>10</v>
      </c>
    </row>
    <row r="21" ht="23.25" customHeight="1">
      <c r="A21" s="54" t="s">
        <v>2288</v>
      </c>
      <c r="B21" s="6" t="s">
        <v>8</v>
      </c>
      <c r="C21" s="7" t="s">
        <v>32</v>
      </c>
      <c r="D21" s="1"/>
      <c r="E21" s="1"/>
      <c r="F21" s="1"/>
      <c r="G21" s="5"/>
      <c r="H21" s="5" t="s">
        <v>10</v>
      </c>
    </row>
    <row r="22" ht="23.25" customHeight="1">
      <c r="A22" s="54" t="s">
        <v>2288</v>
      </c>
      <c r="B22" s="6" t="s">
        <v>8</v>
      </c>
      <c r="C22" s="7" t="s">
        <v>33</v>
      </c>
      <c r="D22" s="1"/>
      <c r="E22" s="1"/>
      <c r="F22" s="1"/>
      <c r="G22" s="5"/>
      <c r="H22" s="5" t="s">
        <v>10</v>
      </c>
    </row>
    <row r="23" ht="23.25" customHeight="1">
      <c r="A23" s="54" t="s">
        <v>2288</v>
      </c>
      <c r="B23" s="6" t="s">
        <v>8</v>
      </c>
      <c r="C23" s="7" t="s">
        <v>34</v>
      </c>
      <c r="D23" s="1"/>
      <c r="E23" s="1"/>
      <c r="F23" s="1"/>
      <c r="G23" s="5"/>
      <c r="H23" s="5" t="s">
        <v>10</v>
      </c>
    </row>
    <row r="24" ht="23.25" customHeight="1">
      <c r="A24" s="54" t="s">
        <v>2288</v>
      </c>
      <c r="B24" s="6" t="s">
        <v>8</v>
      </c>
      <c r="C24" s="7" t="s">
        <v>35</v>
      </c>
      <c r="D24" s="1"/>
      <c r="E24" s="1"/>
      <c r="F24" s="1"/>
      <c r="G24" s="5"/>
      <c r="H24" s="5" t="s">
        <v>10</v>
      </c>
    </row>
    <row r="25" ht="23.25" customHeight="1">
      <c r="A25" s="54" t="s">
        <v>2288</v>
      </c>
      <c r="B25" s="6" t="s">
        <v>8</v>
      </c>
      <c r="C25" s="7" t="s">
        <v>36</v>
      </c>
      <c r="D25" s="1"/>
      <c r="E25" s="1"/>
      <c r="F25" s="1"/>
      <c r="G25" s="5"/>
      <c r="H25" s="5" t="s">
        <v>10</v>
      </c>
    </row>
    <row r="26" ht="23.25" customHeight="1">
      <c r="A26" s="54" t="s">
        <v>2288</v>
      </c>
      <c r="B26" s="6" t="s">
        <v>8</v>
      </c>
      <c r="C26" s="7" t="s">
        <v>37</v>
      </c>
      <c r="D26" s="1"/>
      <c r="E26" s="1"/>
      <c r="F26" s="1"/>
      <c r="G26" s="5"/>
      <c r="H26" s="5" t="s">
        <v>10</v>
      </c>
    </row>
    <row r="27" ht="23.25" customHeight="1">
      <c r="A27" s="54" t="s">
        <v>2288</v>
      </c>
      <c r="B27" s="6" t="s">
        <v>8</v>
      </c>
      <c r="C27" s="7" t="s">
        <v>38</v>
      </c>
      <c r="D27" s="1"/>
      <c r="E27" s="1"/>
      <c r="F27" s="1"/>
      <c r="G27" s="5"/>
      <c r="H27" s="5" t="s">
        <v>10</v>
      </c>
    </row>
    <row r="28" ht="23.25" customHeight="1">
      <c r="A28" s="54" t="s">
        <v>2288</v>
      </c>
      <c r="B28" s="6" t="s">
        <v>8</v>
      </c>
      <c r="C28" s="7" t="s">
        <v>39</v>
      </c>
      <c r="D28" s="1"/>
      <c r="E28" s="8" t="s">
        <v>10</v>
      </c>
      <c r="F28" s="1"/>
      <c r="G28" s="9"/>
      <c r="H28" s="9"/>
    </row>
    <row r="29" ht="23.25" customHeight="1">
      <c r="A29" s="54" t="s">
        <v>2288</v>
      </c>
      <c r="B29" s="6" t="s">
        <v>8</v>
      </c>
      <c r="C29" s="7" t="s">
        <v>40</v>
      </c>
      <c r="D29" s="1"/>
      <c r="E29" s="8" t="s">
        <v>10</v>
      </c>
      <c r="F29" s="1"/>
      <c r="G29" s="9"/>
      <c r="H29" s="9"/>
    </row>
    <row r="30" ht="23.25" customHeight="1">
      <c r="A30" s="54" t="s">
        <v>2288</v>
      </c>
      <c r="B30" s="6" t="s">
        <v>8</v>
      </c>
      <c r="C30" s="7" t="s">
        <v>41</v>
      </c>
      <c r="D30" s="8" t="s">
        <v>10</v>
      </c>
      <c r="E30" s="1"/>
      <c r="F30" s="1"/>
      <c r="G30" s="9"/>
      <c r="H30" s="9"/>
    </row>
    <row r="31" ht="23.25" customHeight="1">
      <c r="A31" s="54" t="s">
        <v>2288</v>
      </c>
      <c r="B31" s="6" t="s">
        <v>8</v>
      </c>
      <c r="C31" s="7" t="s">
        <v>42</v>
      </c>
      <c r="D31" s="1"/>
      <c r="E31" s="1"/>
      <c r="F31" s="1"/>
      <c r="G31" s="5"/>
      <c r="H31" s="5" t="s">
        <v>10</v>
      </c>
    </row>
    <row r="32" ht="23.25" customHeight="1">
      <c r="A32" s="54" t="s">
        <v>2288</v>
      </c>
      <c r="B32" s="6" t="s">
        <v>8</v>
      </c>
      <c r="C32" s="7" t="s">
        <v>43</v>
      </c>
      <c r="D32" s="1"/>
      <c r="E32" s="1"/>
      <c r="F32" s="1"/>
      <c r="G32" s="5"/>
      <c r="H32" s="5" t="s">
        <v>10</v>
      </c>
    </row>
    <row r="33" ht="23.25" customHeight="1">
      <c r="A33" s="54" t="s">
        <v>2288</v>
      </c>
      <c r="B33" s="6" t="s">
        <v>8</v>
      </c>
      <c r="C33" s="7" t="s">
        <v>44</v>
      </c>
      <c r="D33" s="1"/>
      <c r="E33" s="1"/>
      <c r="F33" s="1"/>
      <c r="G33" s="5"/>
      <c r="H33" s="5" t="s">
        <v>10</v>
      </c>
    </row>
    <row r="34" ht="23.25" customHeight="1">
      <c r="A34" s="54" t="s">
        <v>2288</v>
      </c>
      <c r="B34" s="6" t="s">
        <v>8</v>
      </c>
      <c r="C34" s="7" t="s">
        <v>45</v>
      </c>
      <c r="D34" s="1"/>
      <c r="E34" s="8" t="s">
        <v>10</v>
      </c>
      <c r="F34" s="1"/>
      <c r="G34" s="9"/>
      <c r="H34" s="9"/>
    </row>
    <row r="35" ht="23.25" customHeight="1">
      <c r="A35" s="54" t="s">
        <v>2289</v>
      </c>
      <c r="B35" s="6" t="s">
        <v>8</v>
      </c>
      <c r="C35" s="7" t="s">
        <v>46</v>
      </c>
      <c r="D35" s="8" t="s">
        <v>10</v>
      </c>
      <c r="E35" s="1"/>
      <c r="F35" s="1"/>
      <c r="G35" s="9"/>
      <c r="H35" s="9"/>
    </row>
    <row r="36" ht="23.25" customHeight="1">
      <c r="A36" s="54" t="s">
        <v>2289</v>
      </c>
      <c r="B36" s="6" t="s">
        <v>8</v>
      </c>
      <c r="C36" s="7" t="s">
        <v>47</v>
      </c>
      <c r="D36" s="1"/>
      <c r="E36" s="8" t="s">
        <v>10</v>
      </c>
      <c r="F36" s="1"/>
      <c r="G36" s="9"/>
      <c r="H36" s="9"/>
    </row>
    <row r="37" ht="23.25" customHeight="1">
      <c r="A37" s="54" t="s">
        <v>2289</v>
      </c>
      <c r="B37" s="6" t="s">
        <v>8</v>
      </c>
      <c r="C37" s="7" t="s">
        <v>48</v>
      </c>
      <c r="D37" s="1"/>
      <c r="E37" s="8" t="s">
        <v>10</v>
      </c>
      <c r="F37" s="1"/>
      <c r="G37" s="9"/>
      <c r="H37" s="9"/>
    </row>
    <row r="38" ht="23.25" customHeight="1">
      <c r="A38" s="54" t="s">
        <v>2289</v>
      </c>
      <c r="B38" s="6" t="s">
        <v>8</v>
      </c>
      <c r="C38" s="7" t="s">
        <v>49</v>
      </c>
      <c r="D38" s="8" t="s">
        <v>10</v>
      </c>
      <c r="E38" s="1"/>
      <c r="F38" s="1"/>
      <c r="G38" s="9"/>
      <c r="H38" s="9"/>
    </row>
    <row r="39" ht="23.25" customHeight="1">
      <c r="A39" s="54" t="s">
        <v>2289</v>
      </c>
      <c r="B39" s="6" t="s">
        <v>8</v>
      </c>
      <c r="C39" s="7" t="s">
        <v>50</v>
      </c>
      <c r="D39" s="8" t="s">
        <v>10</v>
      </c>
      <c r="E39" s="8"/>
      <c r="F39" s="1"/>
      <c r="G39" s="9"/>
      <c r="H39" s="9"/>
    </row>
    <row r="40" ht="23.25" customHeight="1">
      <c r="A40" s="54" t="s">
        <v>2289</v>
      </c>
      <c r="B40" s="6" t="s">
        <v>8</v>
      </c>
      <c r="C40" s="7" t="s">
        <v>51</v>
      </c>
      <c r="D40" s="1"/>
      <c r="E40" s="1"/>
      <c r="F40" s="1"/>
      <c r="G40" s="9"/>
      <c r="H40" s="5" t="s">
        <v>10</v>
      </c>
    </row>
    <row r="41" ht="23.25" customHeight="1">
      <c r="A41" s="54" t="s">
        <v>2289</v>
      </c>
      <c r="B41" s="6" t="s">
        <v>8</v>
      </c>
      <c r="C41" s="7" t="s">
        <v>52</v>
      </c>
      <c r="D41" s="8" t="s">
        <v>10</v>
      </c>
      <c r="E41" s="1"/>
      <c r="F41" s="1"/>
      <c r="G41" s="9"/>
      <c r="H41" s="9"/>
    </row>
    <row r="42" ht="23.25" customHeight="1">
      <c r="A42" s="54" t="s">
        <v>2289</v>
      </c>
      <c r="B42" s="6" t="s">
        <v>8</v>
      </c>
      <c r="C42" s="7" t="s">
        <v>53</v>
      </c>
      <c r="D42" s="1"/>
      <c r="E42" s="1"/>
      <c r="F42" s="1"/>
      <c r="G42" s="9"/>
      <c r="H42" s="5" t="s">
        <v>10</v>
      </c>
    </row>
    <row r="43" ht="23.25" customHeight="1">
      <c r="A43" s="54" t="s">
        <v>2289</v>
      </c>
      <c r="B43" s="6" t="s">
        <v>8</v>
      </c>
      <c r="C43" s="7" t="s">
        <v>54</v>
      </c>
      <c r="D43" s="8" t="s">
        <v>10</v>
      </c>
      <c r="E43" s="8"/>
      <c r="F43" s="1"/>
      <c r="G43" s="9"/>
      <c r="H43" s="9"/>
    </row>
    <row r="44" ht="23.25" customHeight="1">
      <c r="A44" s="54" t="s">
        <v>2289</v>
      </c>
      <c r="B44" s="6" t="s">
        <v>8</v>
      </c>
      <c r="C44" s="7" t="s">
        <v>55</v>
      </c>
      <c r="D44" s="1"/>
      <c r="E44" s="8" t="s">
        <v>10</v>
      </c>
      <c r="F44" s="1"/>
      <c r="G44" s="9"/>
      <c r="H44" s="9"/>
    </row>
    <row r="45" ht="23.25" customHeight="1">
      <c r="A45" s="54" t="s">
        <v>2289</v>
      </c>
      <c r="B45" s="6" t="s">
        <v>8</v>
      </c>
      <c r="C45" s="7" t="s">
        <v>56</v>
      </c>
      <c r="D45" s="8" t="s">
        <v>10</v>
      </c>
      <c r="E45" s="8"/>
      <c r="F45" s="1"/>
      <c r="G45" s="9"/>
      <c r="H45" s="9"/>
    </row>
    <row r="46" ht="23.25" customHeight="1">
      <c r="A46" s="54" t="s">
        <v>2289</v>
      </c>
      <c r="B46" s="6" t="s">
        <v>8</v>
      </c>
      <c r="C46" s="7" t="s">
        <v>57</v>
      </c>
      <c r="D46" s="1"/>
      <c r="E46" s="8" t="s">
        <v>10</v>
      </c>
      <c r="F46" s="1"/>
      <c r="G46" s="9"/>
      <c r="H46" s="9"/>
    </row>
    <row r="47" ht="23.25" customHeight="1">
      <c r="A47" s="54" t="s">
        <v>2289</v>
      </c>
      <c r="B47" s="6" t="s">
        <v>8</v>
      </c>
      <c r="C47" s="7" t="s">
        <v>58</v>
      </c>
      <c r="D47" s="1"/>
      <c r="E47" s="8"/>
      <c r="F47" s="1"/>
      <c r="G47" s="5" t="s">
        <v>10</v>
      </c>
      <c r="H47" s="9"/>
    </row>
    <row r="48" ht="23.25" customHeight="1">
      <c r="A48" s="54" t="s">
        <v>2289</v>
      </c>
      <c r="B48" s="6" t="s">
        <v>8</v>
      </c>
      <c r="C48" s="7" t="s">
        <v>59</v>
      </c>
      <c r="D48" s="8" t="s">
        <v>10</v>
      </c>
      <c r="E48" s="1"/>
      <c r="F48" s="1"/>
      <c r="G48" s="9"/>
      <c r="H48" s="9"/>
    </row>
    <row r="49" ht="23.25" customHeight="1">
      <c r="A49" s="54" t="s">
        <v>2289</v>
      </c>
      <c r="B49" s="6" t="s">
        <v>8</v>
      </c>
      <c r="C49" s="7" t="s">
        <v>60</v>
      </c>
      <c r="D49" s="8" t="s">
        <v>10</v>
      </c>
      <c r="E49" s="1"/>
      <c r="F49" s="1"/>
      <c r="G49" s="9"/>
      <c r="H49" s="9"/>
    </row>
    <row r="50" ht="23.25" customHeight="1">
      <c r="A50" s="54" t="s">
        <v>2289</v>
      </c>
      <c r="B50" s="6" t="s">
        <v>8</v>
      </c>
      <c r="C50" s="7" t="s">
        <v>61</v>
      </c>
      <c r="D50" s="1"/>
      <c r="E50" s="8" t="s">
        <v>10</v>
      </c>
      <c r="F50" s="1"/>
      <c r="G50" s="9"/>
      <c r="H50" s="9"/>
    </row>
    <row r="51" ht="23.25" customHeight="1">
      <c r="A51" s="54" t="s">
        <v>2289</v>
      </c>
      <c r="B51" s="6" t="s">
        <v>8</v>
      </c>
      <c r="C51" s="7" t="s">
        <v>62</v>
      </c>
      <c r="D51" s="1"/>
      <c r="E51" s="8" t="s">
        <v>10</v>
      </c>
      <c r="F51" s="1"/>
      <c r="G51" s="9"/>
      <c r="H51" s="9"/>
    </row>
    <row r="52" ht="23.25" customHeight="1">
      <c r="A52" s="54" t="s">
        <v>2289</v>
      </c>
      <c r="B52" s="6" t="s">
        <v>8</v>
      </c>
      <c r="C52" s="7" t="s">
        <v>63</v>
      </c>
      <c r="D52" s="8" t="s">
        <v>10</v>
      </c>
      <c r="E52" s="1"/>
      <c r="F52" s="1"/>
      <c r="G52" s="9"/>
      <c r="H52" s="9"/>
    </row>
    <row r="53" ht="23.25" customHeight="1">
      <c r="A53" s="54" t="s">
        <v>2289</v>
      </c>
      <c r="B53" s="6" t="s">
        <v>8</v>
      </c>
      <c r="C53" s="7" t="s">
        <v>64</v>
      </c>
      <c r="D53" s="8" t="s">
        <v>10</v>
      </c>
      <c r="E53" s="1"/>
      <c r="F53" s="1"/>
      <c r="G53" s="9"/>
      <c r="H53" s="9"/>
    </row>
    <row r="54" ht="23.25" customHeight="1">
      <c r="A54" s="54" t="s">
        <v>2289</v>
      </c>
      <c r="B54" s="6" t="s">
        <v>8</v>
      </c>
      <c r="C54" s="7" t="s">
        <v>65</v>
      </c>
      <c r="D54" s="8" t="s">
        <v>10</v>
      </c>
      <c r="E54" s="1"/>
      <c r="F54" s="1"/>
      <c r="G54" s="9"/>
      <c r="H54" s="9"/>
    </row>
    <row r="55" ht="23.25" customHeight="1">
      <c r="A55" s="54" t="s">
        <v>2289</v>
      </c>
      <c r="B55" s="6" t="s">
        <v>8</v>
      </c>
      <c r="C55" s="7" t="s">
        <v>66</v>
      </c>
      <c r="D55" s="1"/>
      <c r="E55" s="8" t="s">
        <v>10</v>
      </c>
      <c r="F55" s="1"/>
      <c r="G55" s="9"/>
      <c r="H55" s="9"/>
    </row>
    <row r="56" ht="23.25" customHeight="1">
      <c r="A56" s="54" t="s">
        <v>2289</v>
      </c>
      <c r="B56" s="6" t="s">
        <v>8</v>
      </c>
      <c r="C56" s="7" t="s">
        <v>67</v>
      </c>
      <c r="D56" s="1"/>
      <c r="E56" s="1"/>
      <c r="F56" s="1"/>
      <c r="G56" s="9"/>
      <c r="H56" s="5" t="s">
        <v>10</v>
      </c>
    </row>
    <row r="57" ht="23.25" customHeight="1">
      <c r="A57" s="54" t="s">
        <v>2289</v>
      </c>
      <c r="B57" s="6" t="s">
        <v>8</v>
      </c>
      <c r="C57" s="7" t="s">
        <v>68</v>
      </c>
      <c r="D57" s="8" t="s">
        <v>10</v>
      </c>
      <c r="E57" s="1"/>
      <c r="F57" s="1"/>
      <c r="G57" s="9"/>
      <c r="H57" s="9"/>
    </row>
    <row r="58" ht="23.25" customHeight="1">
      <c r="A58" s="54" t="s">
        <v>2289</v>
      </c>
      <c r="B58" s="6" t="s">
        <v>8</v>
      </c>
      <c r="C58" s="7" t="s">
        <v>69</v>
      </c>
      <c r="D58" s="8"/>
      <c r="E58" s="8" t="s">
        <v>10</v>
      </c>
      <c r="F58" s="1"/>
      <c r="G58" s="9"/>
      <c r="H58" s="9"/>
    </row>
    <row r="59" ht="23.25" customHeight="1">
      <c r="A59" s="54" t="s">
        <v>2289</v>
      </c>
      <c r="B59" s="6" t="s">
        <v>8</v>
      </c>
      <c r="C59" s="7" t="s">
        <v>70</v>
      </c>
      <c r="D59" s="1"/>
      <c r="E59" s="8" t="s">
        <v>10</v>
      </c>
      <c r="F59" s="1"/>
      <c r="G59" s="9"/>
      <c r="H59" s="9"/>
    </row>
    <row r="60" ht="23.25" customHeight="1">
      <c r="A60" s="54" t="s">
        <v>2289</v>
      </c>
      <c r="B60" s="6" t="s">
        <v>8</v>
      </c>
      <c r="C60" s="7" t="s">
        <v>71</v>
      </c>
      <c r="D60" s="8"/>
      <c r="E60" s="1"/>
      <c r="F60" s="1"/>
      <c r="G60" s="9"/>
      <c r="H60" s="5" t="s">
        <v>10</v>
      </c>
    </row>
    <row r="61" ht="23.25" customHeight="1">
      <c r="A61" s="54" t="s">
        <v>2289</v>
      </c>
      <c r="B61" s="6" t="s">
        <v>8</v>
      </c>
      <c r="C61" s="7" t="s">
        <v>72</v>
      </c>
      <c r="D61" s="8" t="s">
        <v>10</v>
      </c>
      <c r="E61" s="1"/>
      <c r="F61" s="1"/>
      <c r="G61" s="9"/>
      <c r="H61" s="9"/>
    </row>
    <row r="62" ht="23.25" customHeight="1">
      <c r="A62" s="54" t="s">
        <v>2289</v>
      </c>
      <c r="B62" s="6" t="s">
        <v>8</v>
      </c>
      <c r="C62" s="7" t="s">
        <v>73</v>
      </c>
      <c r="D62" s="8" t="s">
        <v>10</v>
      </c>
      <c r="E62" s="1"/>
      <c r="F62" s="1"/>
      <c r="G62" s="9"/>
      <c r="H62" s="9"/>
    </row>
    <row r="63" ht="23.25" customHeight="1">
      <c r="A63" s="54" t="s">
        <v>2289</v>
      </c>
      <c r="B63" s="6" t="s">
        <v>8</v>
      </c>
      <c r="C63" s="7" t="s">
        <v>74</v>
      </c>
      <c r="D63" s="1"/>
      <c r="E63" s="1"/>
      <c r="F63" s="1"/>
      <c r="G63" s="9"/>
      <c r="H63" s="5" t="s">
        <v>10</v>
      </c>
    </row>
    <row r="64" ht="33.75" customHeight="1">
      <c r="A64" s="54" t="s">
        <v>2289</v>
      </c>
      <c r="B64" s="6" t="s">
        <v>8</v>
      </c>
      <c r="C64" s="7" t="s">
        <v>75</v>
      </c>
      <c r="D64" s="1"/>
      <c r="E64" s="8"/>
      <c r="F64" s="1"/>
      <c r="G64" s="5" t="s">
        <v>10</v>
      </c>
      <c r="H64" s="9"/>
    </row>
    <row r="65" ht="23.25" customHeight="1">
      <c r="A65" s="54" t="s">
        <v>2289</v>
      </c>
      <c r="B65" s="6" t="s">
        <v>8</v>
      </c>
      <c r="C65" s="7" t="s">
        <v>76</v>
      </c>
      <c r="D65" s="8" t="s">
        <v>10</v>
      </c>
      <c r="E65" s="1"/>
      <c r="F65" s="1"/>
      <c r="G65" s="9"/>
      <c r="H65" s="9"/>
    </row>
    <row r="66" ht="23.25" customHeight="1">
      <c r="A66" s="54" t="s">
        <v>2289</v>
      </c>
      <c r="B66" s="6" t="s">
        <v>8</v>
      </c>
      <c r="C66" s="7" t="s">
        <v>77</v>
      </c>
      <c r="D66" s="1"/>
      <c r="E66" s="8" t="s">
        <v>10</v>
      </c>
      <c r="F66" s="1"/>
      <c r="G66" s="9"/>
      <c r="H66" s="9"/>
    </row>
    <row r="67" ht="23.25" customHeight="1">
      <c r="A67" s="54" t="s">
        <v>2289</v>
      </c>
      <c r="B67" s="6" t="s">
        <v>8</v>
      </c>
      <c r="C67" s="7" t="s">
        <v>78</v>
      </c>
      <c r="D67" s="8"/>
      <c r="E67" s="8" t="s">
        <v>10</v>
      </c>
      <c r="F67" s="1"/>
      <c r="G67" s="9"/>
      <c r="H67" s="9"/>
    </row>
    <row r="68" ht="23.25" customHeight="1">
      <c r="A68" s="54" t="s">
        <v>2289</v>
      </c>
      <c r="B68" s="6" t="s">
        <v>8</v>
      </c>
      <c r="C68" s="7" t="s">
        <v>79</v>
      </c>
      <c r="D68" s="8" t="s">
        <v>10</v>
      </c>
      <c r="E68" s="8"/>
      <c r="F68" s="1"/>
      <c r="G68" s="9"/>
      <c r="H68" s="9"/>
    </row>
    <row r="69" ht="23.25" customHeight="1">
      <c r="A69" s="54" t="s">
        <v>2289</v>
      </c>
      <c r="B69" s="6" t="s">
        <v>8</v>
      </c>
      <c r="C69" s="7" t="s">
        <v>80</v>
      </c>
      <c r="D69" s="1"/>
      <c r="E69" s="8" t="s">
        <v>10</v>
      </c>
      <c r="F69" s="1"/>
      <c r="G69" s="9"/>
      <c r="H69" s="9"/>
    </row>
    <row r="70" ht="23.25" customHeight="1">
      <c r="A70" s="54" t="s">
        <v>2289</v>
      </c>
      <c r="B70" s="6" t="s">
        <v>8</v>
      </c>
      <c r="C70" s="7" t="s">
        <v>81</v>
      </c>
      <c r="D70" s="1"/>
      <c r="E70" s="8" t="s">
        <v>10</v>
      </c>
      <c r="F70" s="1"/>
      <c r="G70" s="9"/>
      <c r="H70" s="9"/>
    </row>
    <row r="71" ht="23.25" customHeight="1">
      <c r="A71" s="54" t="s">
        <v>2289</v>
      </c>
      <c r="B71" s="6" t="s">
        <v>8</v>
      </c>
      <c r="C71" s="7" t="s">
        <v>82</v>
      </c>
      <c r="D71" s="1"/>
      <c r="E71" s="8" t="s">
        <v>10</v>
      </c>
      <c r="F71" s="1"/>
      <c r="G71" s="9"/>
      <c r="H71" s="9"/>
    </row>
    <row r="72" ht="23.25" customHeight="1">
      <c r="A72" s="54" t="s">
        <v>2289</v>
      </c>
      <c r="B72" s="6" t="s">
        <v>8</v>
      </c>
      <c r="C72" s="7" t="s">
        <v>83</v>
      </c>
      <c r="D72" s="8" t="s">
        <v>10</v>
      </c>
      <c r="E72" s="1"/>
      <c r="F72" s="1"/>
      <c r="G72" s="9"/>
      <c r="H72" s="9"/>
    </row>
    <row r="73" ht="23.25" customHeight="1">
      <c r="A73" s="54" t="s">
        <v>2289</v>
      </c>
      <c r="B73" s="6" t="s">
        <v>8</v>
      </c>
      <c r="C73" s="7" t="s">
        <v>84</v>
      </c>
      <c r="D73" s="8" t="s">
        <v>10</v>
      </c>
      <c r="E73" s="1"/>
      <c r="F73" s="1"/>
      <c r="G73" s="9"/>
      <c r="H73" s="9"/>
    </row>
    <row r="74" ht="23.25" customHeight="1">
      <c r="A74" s="54" t="s">
        <v>2289</v>
      </c>
      <c r="B74" s="6" t="s">
        <v>8</v>
      </c>
      <c r="C74" s="7" t="s">
        <v>85</v>
      </c>
      <c r="D74" s="1"/>
      <c r="E74" s="8" t="s">
        <v>10</v>
      </c>
      <c r="F74" s="1"/>
      <c r="G74" s="9"/>
      <c r="H74" s="9"/>
    </row>
    <row r="75" ht="23.25" customHeight="1">
      <c r="A75" s="54" t="s">
        <v>2289</v>
      </c>
      <c r="B75" s="6" t="s">
        <v>8</v>
      </c>
      <c r="C75" s="7" t="s">
        <v>86</v>
      </c>
      <c r="D75" s="1"/>
      <c r="E75" s="8" t="s">
        <v>10</v>
      </c>
      <c r="F75" s="1"/>
      <c r="G75" s="9"/>
      <c r="H75" s="9"/>
    </row>
    <row r="76" ht="23.25" customHeight="1">
      <c r="A76" s="54" t="s">
        <v>2289</v>
      </c>
      <c r="B76" s="6" t="s">
        <v>8</v>
      </c>
      <c r="C76" s="7" t="s">
        <v>87</v>
      </c>
      <c r="D76" s="1"/>
      <c r="E76" s="8" t="s">
        <v>10</v>
      </c>
      <c r="F76" s="1"/>
      <c r="G76" s="9"/>
      <c r="H76" s="9"/>
    </row>
    <row r="77" ht="23.25" customHeight="1">
      <c r="A77" s="54" t="s">
        <v>2289</v>
      </c>
      <c r="B77" s="6" t="s">
        <v>8</v>
      </c>
      <c r="C77" s="7" t="s">
        <v>88</v>
      </c>
      <c r="D77" s="1"/>
      <c r="E77" s="8" t="s">
        <v>10</v>
      </c>
      <c r="F77" s="1"/>
      <c r="G77" s="9"/>
      <c r="H77" s="9"/>
    </row>
    <row r="78" ht="23.25" customHeight="1">
      <c r="A78" s="54" t="s">
        <v>2289</v>
      </c>
      <c r="B78" s="6" t="s">
        <v>8</v>
      </c>
      <c r="C78" s="7" t="s">
        <v>89</v>
      </c>
      <c r="D78" s="8" t="s">
        <v>10</v>
      </c>
      <c r="E78" s="8"/>
      <c r="F78" s="1"/>
      <c r="G78" s="9"/>
      <c r="H78" s="9"/>
    </row>
    <row r="79" ht="23.25" customHeight="1">
      <c r="A79" s="54" t="s">
        <v>2289</v>
      </c>
      <c r="B79" s="6" t="s">
        <v>8</v>
      </c>
      <c r="C79" s="7" t="s">
        <v>90</v>
      </c>
      <c r="D79" s="8" t="s">
        <v>10</v>
      </c>
      <c r="E79" s="1"/>
      <c r="F79" s="1"/>
      <c r="G79" s="9"/>
      <c r="H79" s="9"/>
    </row>
    <row r="80" ht="23.25" customHeight="1">
      <c r="A80" s="54" t="s">
        <v>2289</v>
      </c>
      <c r="B80" s="6" t="s">
        <v>8</v>
      </c>
      <c r="C80" s="7" t="s">
        <v>91</v>
      </c>
      <c r="D80" s="1"/>
      <c r="E80" s="8" t="s">
        <v>10</v>
      </c>
      <c r="F80" s="1"/>
      <c r="G80" s="9"/>
      <c r="H80" s="9"/>
    </row>
    <row r="81" ht="23.25" customHeight="1">
      <c r="A81" s="54" t="s">
        <v>2289</v>
      </c>
      <c r="B81" s="6" t="s">
        <v>8</v>
      </c>
      <c r="C81" s="7" t="s">
        <v>92</v>
      </c>
      <c r="D81" s="1"/>
      <c r="E81" s="8" t="s">
        <v>10</v>
      </c>
      <c r="F81" s="1"/>
      <c r="G81" s="9"/>
      <c r="H81" s="9"/>
    </row>
    <row r="82" ht="23.25" customHeight="1">
      <c r="A82" s="54" t="s">
        <v>2289</v>
      </c>
      <c r="B82" s="6" t="s">
        <v>8</v>
      </c>
      <c r="C82" s="7" t="s">
        <v>93</v>
      </c>
      <c r="D82" s="8" t="s">
        <v>10</v>
      </c>
      <c r="E82" s="8"/>
      <c r="F82" s="1"/>
      <c r="G82" s="9"/>
      <c r="H82" s="9"/>
    </row>
    <row r="83" ht="23.25" customHeight="1">
      <c r="A83" s="54" t="s">
        <v>2289</v>
      </c>
      <c r="B83" s="6" t="s">
        <v>8</v>
      </c>
      <c r="C83" s="7" t="s">
        <v>94</v>
      </c>
      <c r="D83" s="1"/>
      <c r="E83" s="1"/>
      <c r="F83" s="1"/>
      <c r="G83" s="5" t="s">
        <v>10</v>
      </c>
      <c r="H83" s="9"/>
    </row>
    <row r="84" ht="23.25" customHeight="1">
      <c r="A84" s="54" t="s">
        <v>2289</v>
      </c>
      <c r="B84" s="6" t="s">
        <v>8</v>
      </c>
      <c r="C84" s="7" t="s">
        <v>95</v>
      </c>
      <c r="D84" s="8" t="s">
        <v>10</v>
      </c>
      <c r="E84" s="1"/>
      <c r="F84" s="1"/>
      <c r="G84" s="9"/>
      <c r="H84" s="9"/>
    </row>
    <row r="85" ht="23.25" customHeight="1">
      <c r="A85" s="54" t="s">
        <v>2289</v>
      </c>
      <c r="B85" s="6" t="s">
        <v>8</v>
      </c>
      <c r="C85" s="7" t="s">
        <v>96</v>
      </c>
      <c r="D85" s="1"/>
      <c r="E85" s="1"/>
      <c r="F85" s="1"/>
      <c r="G85" s="9"/>
      <c r="H85" s="5" t="s">
        <v>10</v>
      </c>
    </row>
    <row r="86" ht="23.25" customHeight="1">
      <c r="A86" s="54" t="s">
        <v>2289</v>
      </c>
      <c r="B86" s="6" t="s">
        <v>8</v>
      </c>
      <c r="C86" s="7" t="s">
        <v>97</v>
      </c>
      <c r="D86" s="8"/>
      <c r="E86" s="8" t="s">
        <v>10</v>
      </c>
      <c r="F86" s="1"/>
      <c r="G86" s="9"/>
      <c r="H86" s="9"/>
    </row>
    <row r="87" ht="23.25" customHeight="1">
      <c r="A87" s="54" t="s">
        <v>2289</v>
      </c>
      <c r="B87" s="6" t="s">
        <v>8</v>
      </c>
      <c r="C87" s="7" t="s">
        <v>98</v>
      </c>
      <c r="D87" s="1"/>
      <c r="E87" s="8" t="s">
        <v>10</v>
      </c>
      <c r="F87" s="1"/>
      <c r="G87" s="9"/>
      <c r="H87" s="9"/>
    </row>
    <row r="88" ht="23.25" customHeight="1">
      <c r="A88" s="54" t="s">
        <v>2289</v>
      </c>
      <c r="B88" s="6" t="s">
        <v>8</v>
      </c>
      <c r="C88" s="7" t="s">
        <v>99</v>
      </c>
      <c r="D88" s="1"/>
      <c r="E88" s="8" t="s">
        <v>10</v>
      </c>
      <c r="F88" s="1"/>
      <c r="G88" s="9"/>
      <c r="H88" s="9"/>
    </row>
    <row r="89" ht="23.25" customHeight="1">
      <c r="A89" s="54" t="s">
        <v>2289</v>
      </c>
      <c r="B89" s="6" t="s">
        <v>8</v>
      </c>
      <c r="C89" s="7" t="s">
        <v>100</v>
      </c>
      <c r="D89" s="1"/>
      <c r="E89" s="1"/>
      <c r="F89" s="1"/>
      <c r="G89" s="9"/>
      <c r="H89" s="5" t="s">
        <v>10</v>
      </c>
    </row>
    <row r="90" ht="23.25" customHeight="1">
      <c r="A90" s="54" t="s">
        <v>2289</v>
      </c>
      <c r="B90" s="6" t="s">
        <v>8</v>
      </c>
      <c r="C90" s="7" t="s">
        <v>101</v>
      </c>
      <c r="D90" s="1"/>
      <c r="E90" s="8" t="s">
        <v>10</v>
      </c>
      <c r="F90" s="1"/>
      <c r="G90" s="9"/>
      <c r="H90" s="9"/>
    </row>
    <row r="91" ht="23.25" customHeight="1">
      <c r="A91" s="54" t="s">
        <v>2289</v>
      </c>
      <c r="B91" s="6" t="s">
        <v>8</v>
      </c>
      <c r="C91" s="7" t="s">
        <v>102</v>
      </c>
      <c r="D91" s="8" t="s">
        <v>10</v>
      </c>
      <c r="E91" s="1"/>
      <c r="F91" s="1"/>
      <c r="G91" s="9"/>
      <c r="H91" s="9"/>
    </row>
    <row r="92" ht="23.25" customHeight="1">
      <c r="A92" s="54" t="s">
        <v>2289</v>
      </c>
      <c r="B92" s="6" t="s">
        <v>8</v>
      </c>
      <c r="C92" s="7" t="s">
        <v>103</v>
      </c>
      <c r="D92" s="1"/>
      <c r="E92" s="1"/>
      <c r="F92" s="1"/>
      <c r="G92" s="9"/>
      <c r="H92" s="5" t="s">
        <v>10</v>
      </c>
    </row>
    <row r="93" ht="23.25" customHeight="1">
      <c r="A93" s="54" t="s">
        <v>2289</v>
      </c>
      <c r="B93" s="6" t="s">
        <v>8</v>
      </c>
      <c r="C93" s="7" t="s">
        <v>104</v>
      </c>
      <c r="D93" s="8" t="s">
        <v>10</v>
      </c>
      <c r="E93" s="1"/>
      <c r="F93" s="1"/>
      <c r="G93" s="9"/>
      <c r="H93" s="9"/>
    </row>
    <row r="94" ht="23.25" customHeight="1">
      <c r="A94" s="54" t="s">
        <v>2289</v>
      </c>
      <c r="B94" s="6" t="s">
        <v>8</v>
      </c>
      <c r="C94" s="7" t="s">
        <v>105</v>
      </c>
      <c r="D94" s="8" t="s">
        <v>10</v>
      </c>
      <c r="E94" s="1"/>
      <c r="F94" s="1"/>
      <c r="G94" s="9"/>
      <c r="H94" s="9"/>
    </row>
    <row r="95" ht="23.25" customHeight="1">
      <c r="A95" s="54" t="s">
        <v>2289</v>
      </c>
      <c r="B95" s="6" t="s">
        <v>8</v>
      </c>
      <c r="C95" s="7" t="s">
        <v>106</v>
      </c>
      <c r="D95" s="1"/>
      <c r="E95" s="8" t="s">
        <v>10</v>
      </c>
      <c r="F95" s="1"/>
      <c r="G95" s="9"/>
      <c r="H95" s="9"/>
    </row>
    <row r="96" ht="23.25" customHeight="1">
      <c r="A96" s="54" t="s">
        <v>2289</v>
      </c>
      <c r="B96" s="6" t="s">
        <v>8</v>
      </c>
      <c r="C96" s="7" t="s">
        <v>107</v>
      </c>
      <c r="D96" s="8" t="s">
        <v>10</v>
      </c>
      <c r="E96" s="1"/>
      <c r="F96" s="1"/>
      <c r="G96" s="9"/>
      <c r="H96" s="9"/>
    </row>
    <row r="97" ht="23.25" customHeight="1">
      <c r="A97" s="54" t="s">
        <v>2289</v>
      </c>
      <c r="B97" s="6" t="s">
        <v>8</v>
      </c>
      <c r="C97" s="7" t="s">
        <v>108</v>
      </c>
      <c r="D97" s="1"/>
      <c r="E97" s="8" t="s">
        <v>10</v>
      </c>
      <c r="F97" s="1"/>
      <c r="G97" s="9"/>
      <c r="H97" s="9"/>
    </row>
    <row r="98" ht="23.25" customHeight="1">
      <c r="A98" s="54" t="s">
        <v>2289</v>
      </c>
      <c r="B98" s="6" t="s">
        <v>8</v>
      </c>
      <c r="C98" s="7" t="s">
        <v>109</v>
      </c>
      <c r="D98" s="1"/>
      <c r="E98" s="8" t="s">
        <v>10</v>
      </c>
      <c r="F98" s="1"/>
      <c r="G98" s="9"/>
      <c r="H98" s="9"/>
    </row>
    <row r="99" ht="23.25" customHeight="1">
      <c r="A99" s="54" t="s">
        <v>2289</v>
      </c>
      <c r="B99" s="6" t="s">
        <v>8</v>
      </c>
      <c r="C99" s="7" t="s">
        <v>110</v>
      </c>
      <c r="D99" s="8" t="s">
        <v>10</v>
      </c>
      <c r="E99" s="1"/>
      <c r="F99" s="1"/>
      <c r="G99" s="9"/>
      <c r="H99" s="9"/>
    </row>
    <row r="100" ht="23.25" customHeight="1">
      <c r="A100" s="54" t="s">
        <v>2289</v>
      </c>
      <c r="B100" s="6" t="s">
        <v>8</v>
      </c>
      <c r="C100" s="7" t="s">
        <v>111</v>
      </c>
      <c r="D100" s="8"/>
      <c r="E100" s="8" t="s">
        <v>10</v>
      </c>
      <c r="F100" s="1"/>
      <c r="G100" s="9"/>
      <c r="H100" s="9"/>
    </row>
    <row r="101" ht="23.25" customHeight="1">
      <c r="A101" s="54" t="s">
        <v>2289</v>
      </c>
      <c r="B101" s="6" t="s">
        <v>8</v>
      </c>
      <c r="C101" s="7" t="s">
        <v>112</v>
      </c>
      <c r="D101" s="8" t="s">
        <v>10</v>
      </c>
      <c r="E101" s="8"/>
      <c r="F101" s="1"/>
      <c r="G101" s="9"/>
      <c r="H101" s="9"/>
    </row>
    <row r="102" ht="23.25" customHeight="1">
      <c r="A102" s="54" t="s">
        <v>2289</v>
      </c>
      <c r="B102" s="6" t="s">
        <v>8</v>
      </c>
      <c r="C102" s="7" t="s">
        <v>113</v>
      </c>
      <c r="D102" s="8" t="s">
        <v>10</v>
      </c>
      <c r="E102" s="1"/>
      <c r="F102" s="1"/>
      <c r="G102" s="9"/>
      <c r="H102" s="9"/>
    </row>
    <row r="103" ht="23.25" customHeight="1">
      <c r="A103" s="54" t="s">
        <v>2289</v>
      </c>
      <c r="B103" s="6" t="s">
        <v>8</v>
      </c>
      <c r="C103" s="7" t="s">
        <v>114</v>
      </c>
      <c r="D103" s="8" t="s">
        <v>10</v>
      </c>
      <c r="E103" s="1"/>
      <c r="F103" s="1"/>
      <c r="G103" s="9"/>
      <c r="H103" s="9"/>
    </row>
    <row r="104" ht="23.25" customHeight="1">
      <c r="A104" s="54" t="s">
        <v>2289</v>
      </c>
      <c r="B104" s="6" t="s">
        <v>8</v>
      </c>
      <c r="C104" s="7" t="s">
        <v>115</v>
      </c>
      <c r="D104" s="1"/>
      <c r="E104" s="1"/>
      <c r="F104" s="1"/>
      <c r="G104" s="9"/>
      <c r="H104" s="5" t="s">
        <v>10</v>
      </c>
    </row>
    <row r="105" ht="23.25" customHeight="1">
      <c r="A105" s="54" t="s">
        <v>2289</v>
      </c>
      <c r="B105" s="6" t="s">
        <v>8</v>
      </c>
      <c r="C105" s="7" t="s">
        <v>116</v>
      </c>
      <c r="D105" s="1"/>
      <c r="E105" s="1"/>
      <c r="F105" s="1"/>
      <c r="G105" s="9"/>
      <c r="H105" s="5" t="s">
        <v>10</v>
      </c>
    </row>
    <row r="106" ht="23.25" customHeight="1">
      <c r="A106" s="54" t="s">
        <v>2289</v>
      </c>
      <c r="B106" s="6" t="s">
        <v>8</v>
      </c>
      <c r="C106" s="7" t="s">
        <v>117</v>
      </c>
      <c r="D106" s="1"/>
      <c r="E106" s="1"/>
      <c r="F106" s="1"/>
      <c r="G106" s="9"/>
      <c r="H106" s="5" t="s">
        <v>10</v>
      </c>
    </row>
    <row r="107" ht="23.25" customHeight="1">
      <c r="A107" s="54" t="s">
        <v>2289</v>
      </c>
      <c r="B107" s="6" t="s">
        <v>8</v>
      </c>
      <c r="C107" s="7" t="s">
        <v>118</v>
      </c>
      <c r="D107" s="1"/>
      <c r="E107" s="8" t="s">
        <v>10</v>
      </c>
      <c r="F107" s="1"/>
      <c r="G107" s="9"/>
      <c r="H107" s="9"/>
    </row>
    <row r="108" ht="23.25" customHeight="1">
      <c r="A108" s="54" t="s">
        <v>2289</v>
      </c>
      <c r="B108" s="6" t="s">
        <v>8</v>
      </c>
      <c r="C108" s="7" t="s">
        <v>119</v>
      </c>
      <c r="D108" s="1"/>
      <c r="E108" s="1"/>
      <c r="F108" s="1"/>
      <c r="G108" s="5" t="s">
        <v>10</v>
      </c>
      <c r="H108" s="9"/>
    </row>
    <row r="109" ht="23.25" customHeight="1">
      <c r="A109" s="54" t="s">
        <v>2289</v>
      </c>
      <c r="B109" s="6" t="s">
        <v>8</v>
      </c>
      <c r="C109" s="7" t="s">
        <v>120</v>
      </c>
      <c r="D109" s="1"/>
      <c r="E109" s="1"/>
      <c r="F109" s="1"/>
      <c r="G109" s="5" t="s">
        <v>10</v>
      </c>
      <c r="H109" s="9"/>
    </row>
    <row r="110" ht="23.25" customHeight="1">
      <c r="A110" s="54" t="s">
        <v>2289</v>
      </c>
      <c r="B110" s="6" t="s">
        <v>8</v>
      </c>
      <c r="C110" s="7" t="s">
        <v>121</v>
      </c>
      <c r="D110" s="1"/>
      <c r="E110" s="8" t="s">
        <v>10</v>
      </c>
      <c r="F110" s="1"/>
      <c r="G110" s="9"/>
      <c r="H110" s="9"/>
    </row>
    <row r="111" ht="23.25" customHeight="1">
      <c r="A111" s="54" t="s">
        <v>2289</v>
      </c>
      <c r="B111" s="6" t="s">
        <v>8</v>
      </c>
      <c r="C111" s="7" t="s">
        <v>122</v>
      </c>
      <c r="D111" s="1"/>
      <c r="E111" s="8" t="s">
        <v>10</v>
      </c>
      <c r="F111" s="1"/>
      <c r="G111" s="9"/>
      <c r="H111" s="9"/>
    </row>
    <row r="112" ht="23.25" customHeight="1">
      <c r="A112" s="54" t="s">
        <v>2289</v>
      </c>
      <c r="B112" s="6" t="s">
        <v>8</v>
      </c>
      <c r="C112" s="7" t="s">
        <v>123</v>
      </c>
      <c r="D112" s="1"/>
      <c r="E112" s="1"/>
      <c r="F112" s="1"/>
      <c r="G112" s="9"/>
      <c r="H112" s="5" t="s">
        <v>10</v>
      </c>
    </row>
    <row r="113" ht="23.25" customHeight="1">
      <c r="A113" s="54" t="s">
        <v>2289</v>
      </c>
      <c r="B113" s="6" t="s">
        <v>8</v>
      </c>
      <c r="C113" s="7" t="s">
        <v>124</v>
      </c>
      <c r="D113" s="1"/>
      <c r="E113" s="8" t="s">
        <v>10</v>
      </c>
      <c r="F113" s="1"/>
      <c r="G113" s="9"/>
      <c r="H113" s="9"/>
    </row>
    <row r="114" ht="23.25" customHeight="1">
      <c r="A114" s="54" t="s">
        <v>2289</v>
      </c>
      <c r="B114" s="6" t="s">
        <v>8</v>
      </c>
      <c r="C114" s="7" t="s">
        <v>125</v>
      </c>
      <c r="D114" s="1"/>
      <c r="E114" s="8" t="s">
        <v>10</v>
      </c>
      <c r="F114" s="1"/>
      <c r="G114" s="9"/>
      <c r="H114" s="9"/>
    </row>
    <row r="115" ht="23.25" customHeight="1">
      <c r="A115" s="54" t="s">
        <v>2289</v>
      </c>
      <c r="B115" s="6" t="s">
        <v>8</v>
      </c>
      <c r="C115" s="7" t="s">
        <v>126</v>
      </c>
      <c r="D115" s="1"/>
      <c r="E115" s="8" t="s">
        <v>10</v>
      </c>
      <c r="F115" s="1"/>
      <c r="G115" s="9"/>
      <c r="H115" s="9"/>
    </row>
    <row r="116" ht="23.25" customHeight="1">
      <c r="A116" s="54" t="s">
        <v>2289</v>
      </c>
      <c r="B116" s="6" t="s">
        <v>8</v>
      </c>
      <c r="C116" s="7" t="s">
        <v>127</v>
      </c>
      <c r="D116" s="1"/>
      <c r="E116" s="8" t="s">
        <v>10</v>
      </c>
      <c r="F116" s="1"/>
      <c r="G116" s="9"/>
      <c r="H116" s="9"/>
    </row>
    <row r="117" ht="23.25" customHeight="1">
      <c r="A117" s="54" t="s">
        <v>2289</v>
      </c>
      <c r="B117" s="6" t="s">
        <v>8</v>
      </c>
      <c r="C117" s="7" t="s">
        <v>128</v>
      </c>
      <c r="D117" s="1"/>
      <c r="E117" s="8" t="s">
        <v>10</v>
      </c>
      <c r="F117" s="1"/>
      <c r="G117" s="9"/>
      <c r="H117" s="9"/>
    </row>
    <row r="118" ht="23.25" customHeight="1">
      <c r="A118" s="54" t="s">
        <v>2289</v>
      </c>
      <c r="B118" s="6" t="s">
        <v>8</v>
      </c>
      <c r="C118" s="7" t="s">
        <v>129</v>
      </c>
      <c r="D118" s="1"/>
      <c r="E118" s="8" t="s">
        <v>10</v>
      </c>
      <c r="F118" s="1"/>
      <c r="G118" s="9"/>
      <c r="H118" s="9"/>
    </row>
    <row r="119" ht="23.25" customHeight="1">
      <c r="A119" s="54" t="s">
        <v>2289</v>
      </c>
      <c r="B119" s="6" t="s">
        <v>8</v>
      </c>
      <c r="C119" s="7" t="s">
        <v>130</v>
      </c>
      <c r="D119" s="8" t="s">
        <v>10</v>
      </c>
      <c r="E119" s="8"/>
      <c r="F119" s="1"/>
      <c r="G119" s="9"/>
      <c r="H119" s="9"/>
    </row>
    <row r="120" ht="23.25" customHeight="1">
      <c r="A120" s="54" t="s">
        <v>2289</v>
      </c>
      <c r="B120" s="6" t="s">
        <v>8</v>
      </c>
      <c r="C120" s="7" t="s">
        <v>131</v>
      </c>
      <c r="D120" s="8" t="s">
        <v>10</v>
      </c>
      <c r="E120" s="1"/>
      <c r="F120" s="1"/>
      <c r="G120" s="9"/>
      <c r="H120" s="9"/>
    </row>
    <row r="121" ht="23.25" customHeight="1">
      <c r="A121" s="54" t="s">
        <v>2289</v>
      </c>
      <c r="B121" s="6" t="s">
        <v>8</v>
      </c>
      <c r="C121" s="7" t="s">
        <v>132</v>
      </c>
      <c r="D121" s="1"/>
      <c r="E121" s="8" t="s">
        <v>10</v>
      </c>
      <c r="F121" s="1"/>
      <c r="G121" s="9"/>
      <c r="H121" s="9"/>
    </row>
    <row r="122" ht="23.25" customHeight="1">
      <c r="A122" s="54" t="s">
        <v>2289</v>
      </c>
      <c r="B122" s="6" t="s">
        <v>8</v>
      </c>
      <c r="C122" s="7" t="s">
        <v>133</v>
      </c>
      <c r="D122" s="1"/>
      <c r="E122" s="1"/>
      <c r="F122" s="1"/>
      <c r="G122" s="5" t="s">
        <v>10</v>
      </c>
      <c r="H122" s="9"/>
    </row>
    <row r="123" ht="23.25" customHeight="1">
      <c r="A123" s="54" t="s">
        <v>2289</v>
      </c>
      <c r="B123" s="6" t="s">
        <v>8</v>
      </c>
      <c r="C123" s="7" t="s">
        <v>134</v>
      </c>
      <c r="D123" s="1"/>
      <c r="E123" s="1"/>
      <c r="F123" s="1"/>
      <c r="G123" s="9"/>
      <c r="H123" s="5" t="s">
        <v>10</v>
      </c>
    </row>
    <row r="124" ht="23.25" customHeight="1">
      <c r="A124" s="54" t="s">
        <v>2289</v>
      </c>
      <c r="B124" s="6" t="s">
        <v>8</v>
      </c>
      <c r="C124" s="7" t="s">
        <v>135</v>
      </c>
      <c r="D124" s="1"/>
      <c r="E124" s="8" t="s">
        <v>10</v>
      </c>
      <c r="F124" s="1"/>
      <c r="G124" s="9"/>
      <c r="H124" s="9"/>
    </row>
    <row r="125" ht="23.25" customHeight="1">
      <c r="A125" s="54" t="s">
        <v>2289</v>
      </c>
      <c r="B125" s="6" t="s">
        <v>8</v>
      </c>
      <c r="C125" s="7" t="s">
        <v>136</v>
      </c>
      <c r="D125" s="8" t="s">
        <v>10</v>
      </c>
      <c r="E125" s="1"/>
      <c r="F125" s="1"/>
      <c r="G125" s="9"/>
      <c r="H125" s="9"/>
    </row>
    <row r="126" ht="23.25" customHeight="1">
      <c r="A126" s="54" t="s">
        <v>2289</v>
      </c>
      <c r="B126" s="6" t="s">
        <v>8</v>
      </c>
      <c r="C126" s="7" t="s">
        <v>137</v>
      </c>
      <c r="D126" s="1"/>
      <c r="E126" s="1"/>
      <c r="F126" s="1"/>
      <c r="G126" s="9"/>
      <c r="H126" s="5" t="s">
        <v>10</v>
      </c>
    </row>
    <row r="127" ht="23.25" customHeight="1">
      <c r="A127" s="54" t="s">
        <v>2289</v>
      </c>
      <c r="B127" s="6" t="s">
        <v>8</v>
      </c>
      <c r="C127" s="7" t="s">
        <v>138</v>
      </c>
      <c r="D127" s="1"/>
      <c r="E127" s="8"/>
      <c r="F127" s="1"/>
      <c r="G127" s="5" t="s">
        <v>10</v>
      </c>
      <c r="H127" s="9"/>
    </row>
    <row r="128" ht="23.25" customHeight="1">
      <c r="A128" s="54" t="s">
        <v>2289</v>
      </c>
      <c r="B128" s="6" t="s">
        <v>8</v>
      </c>
      <c r="C128" s="7" t="s">
        <v>139</v>
      </c>
      <c r="D128" s="1"/>
      <c r="E128" s="8" t="s">
        <v>10</v>
      </c>
      <c r="F128" s="1"/>
      <c r="G128" s="9"/>
      <c r="H128" s="9"/>
    </row>
    <row r="129" ht="23.25" customHeight="1">
      <c r="A129" s="54" t="s">
        <v>2289</v>
      </c>
      <c r="B129" s="6" t="s">
        <v>8</v>
      </c>
      <c r="C129" s="7" t="s">
        <v>140</v>
      </c>
      <c r="D129" s="8" t="s">
        <v>10</v>
      </c>
      <c r="E129" s="1"/>
      <c r="F129" s="1"/>
      <c r="G129" s="9"/>
      <c r="H129" s="9"/>
    </row>
    <row r="130" ht="23.25" customHeight="1">
      <c r="A130" s="54" t="s">
        <v>2289</v>
      </c>
      <c r="B130" s="6" t="s">
        <v>8</v>
      </c>
      <c r="C130" s="7" t="s">
        <v>141</v>
      </c>
      <c r="D130" s="1"/>
      <c r="E130" s="1"/>
      <c r="F130" s="1"/>
      <c r="G130" s="9"/>
      <c r="H130" s="5" t="s">
        <v>10</v>
      </c>
    </row>
    <row r="131" ht="23.25" customHeight="1">
      <c r="A131" s="54" t="s">
        <v>2289</v>
      </c>
      <c r="B131" s="6" t="s">
        <v>8</v>
      </c>
      <c r="C131" s="7" t="s">
        <v>142</v>
      </c>
      <c r="D131" s="8" t="s">
        <v>10</v>
      </c>
      <c r="E131" s="1"/>
      <c r="F131" s="1"/>
      <c r="G131" s="9"/>
      <c r="H131" s="9"/>
    </row>
    <row r="132" ht="23.25" customHeight="1">
      <c r="A132" s="54" t="s">
        <v>2289</v>
      </c>
      <c r="B132" s="6" t="s">
        <v>8</v>
      </c>
      <c r="C132" s="7" t="s">
        <v>143</v>
      </c>
      <c r="D132" s="1"/>
      <c r="E132" s="1"/>
      <c r="F132" s="1"/>
      <c r="G132" s="9"/>
      <c r="H132" s="5" t="s">
        <v>10</v>
      </c>
    </row>
    <row r="133" ht="23.25" customHeight="1">
      <c r="A133" s="54" t="s">
        <v>2289</v>
      </c>
      <c r="B133" s="6" t="s">
        <v>8</v>
      </c>
      <c r="C133" s="7" t="s">
        <v>144</v>
      </c>
      <c r="D133" s="8" t="s">
        <v>10</v>
      </c>
      <c r="E133" s="1"/>
      <c r="F133" s="1"/>
      <c r="G133" s="9"/>
      <c r="H133" s="9"/>
    </row>
    <row r="134" ht="23.25" customHeight="1">
      <c r="A134" s="54" t="s">
        <v>2289</v>
      </c>
      <c r="B134" s="6" t="s">
        <v>8</v>
      </c>
      <c r="C134" s="7" t="s">
        <v>145</v>
      </c>
      <c r="D134" s="1"/>
      <c r="E134" s="8" t="s">
        <v>10</v>
      </c>
      <c r="F134" s="1"/>
      <c r="G134" s="9"/>
      <c r="H134" s="9"/>
    </row>
    <row r="135" ht="23.25" customHeight="1">
      <c r="A135" s="54" t="s">
        <v>2289</v>
      </c>
      <c r="B135" s="6" t="s">
        <v>8</v>
      </c>
      <c r="C135" s="7" t="s">
        <v>146</v>
      </c>
      <c r="D135" s="8" t="s">
        <v>10</v>
      </c>
      <c r="E135" s="1"/>
      <c r="F135" s="1"/>
      <c r="G135" s="9"/>
      <c r="H135" s="9"/>
    </row>
    <row r="136" ht="23.25" customHeight="1">
      <c r="A136" s="54" t="s">
        <v>2289</v>
      </c>
      <c r="B136" s="6" t="s">
        <v>8</v>
      </c>
      <c r="C136" s="7" t="s">
        <v>147</v>
      </c>
      <c r="D136" s="8"/>
      <c r="E136" s="8" t="s">
        <v>10</v>
      </c>
      <c r="F136" s="1"/>
      <c r="G136" s="9"/>
      <c r="H136" s="9"/>
    </row>
    <row r="137" ht="23.25" customHeight="1">
      <c r="A137" s="54" t="s">
        <v>2289</v>
      </c>
      <c r="B137" s="6" t="s">
        <v>8</v>
      </c>
      <c r="C137" s="7" t="s">
        <v>148</v>
      </c>
      <c r="D137" s="8"/>
      <c r="E137" s="8" t="s">
        <v>10</v>
      </c>
      <c r="F137" s="1"/>
      <c r="G137" s="9"/>
      <c r="H137" s="9"/>
    </row>
    <row r="138" ht="23.25" customHeight="1">
      <c r="A138" s="54" t="s">
        <v>2289</v>
      </c>
      <c r="B138" s="6" t="s">
        <v>8</v>
      </c>
      <c r="C138" s="7" t="s">
        <v>149</v>
      </c>
      <c r="D138" s="8"/>
      <c r="E138" s="8" t="s">
        <v>10</v>
      </c>
      <c r="F138" s="1"/>
      <c r="G138" s="9"/>
      <c r="H138" s="9"/>
    </row>
    <row r="139" ht="23.25" customHeight="1">
      <c r="A139" s="54" t="s">
        <v>2289</v>
      </c>
      <c r="B139" s="6" t="s">
        <v>8</v>
      </c>
      <c r="C139" s="7" t="s">
        <v>150</v>
      </c>
      <c r="D139" s="1"/>
      <c r="E139" s="8" t="s">
        <v>10</v>
      </c>
      <c r="F139" s="1"/>
      <c r="G139" s="9"/>
      <c r="H139" s="9"/>
    </row>
    <row r="140" ht="23.25" customHeight="1">
      <c r="A140" s="54" t="s">
        <v>2289</v>
      </c>
      <c r="B140" s="6" t="s">
        <v>8</v>
      </c>
      <c r="C140" s="7" t="s">
        <v>151</v>
      </c>
      <c r="D140" s="1"/>
      <c r="E140" s="8" t="s">
        <v>10</v>
      </c>
      <c r="F140" s="1"/>
      <c r="G140" s="9"/>
      <c r="H140" s="9"/>
    </row>
    <row r="141" ht="23.25" customHeight="1">
      <c r="A141" s="54" t="s">
        <v>2289</v>
      </c>
      <c r="B141" s="6" t="s">
        <v>8</v>
      </c>
      <c r="C141" s="7" t="s">
        <v>152</v>
      </c>
      <c r="D141" s="1"/>
      <c r="E141" s="8" t="s">
        <v>10</v>
      </c>
      <c r="F141" s="1"/>
      <c r="G141" s="9"/>
      <c r="H141" s="9"/>
    </row>
    <row r="142" ht="23.25" customHeight="1">
      <c r="A142" s="54" t="s">
        <v>2289</v>
      </c>
      <c r="B142" s="6" t="s">
        <v>8</v>
      </c>
      <c r="C142" s="7" t="s">
        <v>153</v>
      </c>
      <c r="D142" s="8"/>
      <c r="E142" s="8" t="s">
        <v>10</v>
      </c>
      <c r="F142" s="1"/>
      <c r="G142" s="9"/>
      <c r="H142" s="9"/>
    </row>
    <row r="143" ht="23.25" customHeight="1">
      <c r="A143" s="54" t="s">
        <v>2289</v>
      </c>
      <c r="B143" s="6" t="s">
        <v>8</v>
      </c>
      <c r="C143" s="7" t="s">
        <v>154</v>
      </c>
      <c r="D143" s="1"/>
      <c r="E143" s="8" t="s">
        <v>10</v>
      </c>
      <c r="F143" s="1"/>
      <c r="G143" s="9"/>
      <c r="H143" s="9"/>
    </row>
    <row r="144" ht="23.25" customHeight="1">
      <c r="A144" s="54" t="s">
        <v>2289</v>
      </c>
      <c r="B144" s="6" t="s">
        <v>8</v>
      </c>
      <c r="C144" s="7" t="s">
        <v>155</v>
      </c>
      <c r="D144" s="1"/>
      <c r="E144" s="8" t="s">
        <v>10</v>
      </c>
      <c r="F144" s="1"/>
      <c r="G144" s="9"/>
      <c r="H144" s="9"/>
    </row>
    <row r="145" ht="23.25" customHeight="1">
      <c r="A145" s="54" t="s">
        <v>2289</v>
      </c>
      <c r="B145" s="6" t="s">
        <v>8</v>
      </c>
      <c r="C145" s="7" t="s">
        <v>156</v>
      </c>
      <c r="D145" s="1"/>
      <c r="E145" s="1"/>
      <c r="F145" s="1"/>
      <c r="G145" s="9"/>
      <c r="H145" s="5" t="s">
        <v>10</v>
      </c>
    </row>
    <row r="146" ht="23.25" customHeight="1">
      <c r="A146" s="54" t="s">
        <v>2289</v>
      </c>
      <c r="B146" s="6" t="s">
        <v>8</v>
      </c>
      <c r="C146" s="7" t="s">
        <v>157</v>
      </c>
      <c r="D146" s="1"/>
      <c r="E146" s="1"/>
      <c r="F146" s="1"/>
      <c r="G146" s="9"/>
      <c r="H146" s="5" t="s">
        <v>10</v>
      </c>
    </row>
    <row r="147" ht="23.25" customHeight="1">
      <c r="A147" s="54" t="s">
        <v>2289</v>
      </c>
      <c r="B147" s="6" t="s">
        <v>8</v>
      </c>
      <c r="C147" s="7" t="s">
        <v>158</v>
      </c>
      <c r="D147" s="8"/>
      <c r="E147" s="8" t="s">
        <v>10</v>
      </c>
      <c r="F147" s="1"/>
      <c r="G147" s="9"/>
      <c r="H147" s="9"/>
    </row>
    <row r="148" ht="23.25" customHeight="1">
      <c r="A148" s="54" t="s">
        <v>2289</v>
      </c>
      <c r="B148" s="6" t="s">
        <v>8</v>
      </c>
      <c r="C148" s="7" t="s">
        <v>159</v>
      </c>
      <c r="D148" s="1"/>
      <c r="E148" s="1"/>
      <c r="F148" s="1"/>
      <c r="G148" s="9"/>
      <c r="H148" s="5" t="s">
        <v>10</v>
      </c>
    </row>
    <row r="149" ht="23.25" customHeight="1">
      <c r="A149" s="54" t="s">
        <v>2289</v>
      </c>
      <c r="B149" s="6" t="s">
        <v>8</v>
      </c>
      <c r="C149" s="7" t="s">
        <v>160</v>
      </c>
      <c r="D149" s="1"/>
      <c r="E149" s="8" t="s">
        <v>10</v>
      </c>
      <c r="F149" s="1"/>
      <c r="G149" s="9"/>
      <c r="H149" s="9"/>
    </row>
    <row r="150" ht="23.25" customHeight="1">
      <c r="A150" s="54" t="s">
        <v>2289</v>
      </c>
      <c r="B150" s="6" t="s">
        <v>8</v>
      </c>
      <c r="C150" s="7" t="s">
        <v>161</v>
      </c>
      <c r="D150" s="8" t="s">
        <v>10</v>
      </c>
      <c r="E150" s="1"/>
      <c r="F150" s="1"/>
      <c r="G150" s="9"/>
      <c r="H150" s="9"/>
    </row>
    <row r="151" ht="23.25" customHeight="1">
      <c r="A151" s="54" t="s">
        <v>2289</v>
      </c>
      <c r="B151" s="6" t="s">
        <v>8</v>
      </c>
      <c r="C151" s="7" t="s">
        <v>162</v>
      </c>
      <c r="D151" s="8" t="s">
        <v>10</v>
      </c>
      <c r="E151" s="1"/>
      <c r="F151" s="1"/>
      <c r="G151" s="9"/>
      <c r="H151" s="9"/>
    </row>
    <row r="152" ht="23.25" customHeight="1">
      <c r="A152" s="54" t="s">
        <v>2289</v>
      </c>
      <c r="B152" s="6" t="s">
        <v>8</v>
      </c>
      <c r="C152" s="7" t="s">
        <v>163</v>
      </c>
      <c r="D152" s="1"/>
      <c r="E152" s="8" t="s">
        <v>10</v>
      </c>
      <c r="F152" s="1"/>
      <c r="G152" s="9"/>
      <c r="H152" s="9"/>
    </row>
    <row r="153" ht="23.25" customHeight="1">
      <c r="A153" s="54" t="s">
        <v>2289</v>
      </c>
      <c r="B153" s="6" t="s">
        <v>8</v>
      </c>
      <c r="C153" s="7" t="s">
        <v>164</v>
      </c>
      <c r="D153" s="1"/>
      <c r="E153" s="8" t="s">
        <v>10</v>
      </c>
      <c r="F153" s="1"/>
      <c r="G153" s="9"/>
      <c r="H153" s="9"/>
    </row>
    <row r="154" ht="23.25" customHeight="1">
      <c r="A154" s="54" t="s">
        <v>2289</v>
      </c>
      <c r="B154" s="6" t="s">
        <v>8</v>
      </c>
      <c r="C154" s="7" t="s">
        <v>165</v>
      </c>
      <c r="D154" s="8"/>
      <c r="E154" s="8" t="s">
        <v>10</v>
      </c>
      <c r="F154" s="1"/>
      <c r="G154" s="9"/>
      <c r="H154" s="9"/>
    </row>
    <row r="155" ht="23.25" customHeight="1">
      <c r="A155" s="54" t="s">
        <v>2289</v>
      </c>
      <c r="B155" s="6" t="s">
        <v>8</v>
      </c>
      <c r="C155" s="7" t="s">
        <v>166</v>
      </c>
      <c r="D155" s="1"/>
      <c r="E155" s="1"/>
      <c r="F155" s="1"/>
      <c r="G155" s="9"/>
      <c r="H155" s="5" t="s">
        <v>10</v>
      </c>
    </row>
    <row r="156" ht="23.25" customHeight="1">
      <c r="A156" s="55" t="s">
        <v>2289</v>
      </c>
      <c r="B156" s="10" t="s">
        <v>8</v>
      </c>
      <c r="C156" s="11" t="s">
        <v>167</v>
      </c>
      <c r="D156" s="12"/>
      <c r="E156" s="12"/>
      <c r="F156" s="12"/>
      <c r="G156" s="13"/>
      <c r="H156" s="14" t="s">
        <v>10</v>
      </c>
      <c r="I156" s="13"/>
    </row>
    <row r="157" ht="23.25" customHeight="1">
      <c r="A157" s="54" t="s">
        <v>2289</v>
      </c>
      <c r="B157" s="6" t="s">
        <v>8</v>
      </c>
      <c r="C157" s="7" t="s">
        <v>168</v>
      </c>
      <c r="D157" s="1"/>
      <c r="E157" s="1"/>
      <c r="F157" s="1"/>
      <c r="G157" s="9"/>
      <c r="H157" s="5" t="s">
        <v>10</v>
      </c>
      <c r="J157" s="13"/>
      <c r="K157" s="13"/>
      <c r="L157" s="13"/>
      <c r="M157" s="13"/>
      <c r="N157" s="13"/>
      <c r="O157" s="13"/>
      <c r="P157" s="13"/>
      <c r="Q157" s="13"/>
      <c r="R157" s="13"/>
      <c r="S157" s="13"/>
      <c r="T157" s="13"/>
      <c r="U157" s="13"/>
      <c r="V157" s="13"/>
      <c r="W157" s="13"/>
      <c r="X157" s="13"/>
    </row>
    <row r="158" ht="23.25" customHeight="1">
      <c r="A158" s="54" t="s">
        <v>2289</v>
      </c>
      <c r="B158" s="6" t="s">
        <v>8</v>
      </c>
      <c r="C158" s="7" t="s">
        <v>169</v>
      </c>
      <c r="D158" s="1"/>
      <c r="E158" s="8" t="s">
        <v>10</v>
      </c>
      <c r="F158" s="1"/>
      <c r="G158" s="9"/>
      <c r="H158" s="9"/>
    </row>
    <row r="159" ht="23.25" customHeight="1">
      <c r="A159" s="54" t="s">
        <v>2289</v>
      </c>
      <c r="B159" s="6" t="s">
        <v>8</v>
      </c>
      <c r="C159" s="7" t="s">
        <v>170</v>
      </c>
      <c r="D159" s="1"/>
      <c r="E159" s="8" t="s">
        <v>10</v>
      </c>
      <c r="F159" s="1"/>
      <c r="G159" s="9"/>
      <c r="H159" s="9"/>
    </row>
    <row r="160" ht="23.25" customHeight="1">
      <c r="A160" s="54" t="s">
        <v>2289</v>
      </c>
      <c r="B160" s="6" t="s">
        <v>8</v>
      </c>
      <c r="C160" s="7" t="s">
        <v>171</v>
      </c>
      <c r="D160" s="1"/>
      <c r="E160" s="1"/>
      <c r="F160" s="1"/>
      <c r="G160" s="9"/>
      <c r="H160" s="5" t="s">
        <v>10</v>
      </c>
    </row>
    <row r="161" ht="23.25" customHeight="1">
      <c r="A161" s="54" t="s">
        <v>2289</v>
      </c>
      <c r="B161" s="6" t="s">
        <v>8</v>
      </c>
      <c r="C161" s="7" t="s">
        <v>172</v>
      </c>
      <c r="D161" s="1"/>
      <c r="E161" s="8" t="s">
        <v>10</v>
      </c>
      <c r="F161" s="1"/>
      <c r="G161" s="9"/>
      <c r="H161" s="9"/>
    </row>
    <row r="162" ht="23.25" customHeight="1">
      <c r="A162" s="54" t="s">
        <v>2289</v>
      </c>
      <c r="B162" s="6" t="s">
        <v>8</v>
      </c>
      <c r="C162" s="7" t="s">
        <v>173</v>
      </c>
      <c r="D162" s="1"/>
      <c r="E162" s="8" t="s">
        <v>10</v>
      </c>
      <c r="F162" s="1"/>
      <c r="G162" s="9"/>
      <c r="H162" s="9"/>
    </row>
    <row r="163" ht="23.25" customHeight="1">
      <c r="A163" s="54" t="s">
        <v>2289</v>
      </c>
      <c r="B163" s="6" t="s">
        <v>8</v>
      </c>
      <c r="C163" s="7" t="s">
        <v>174</v>
      </c>
      <c r="D163" s="1"/>
      <c r="E163" s="8" t="s">
        <v>10</v>
      </c>
      <c r="F163" s="1"/>
      <c r="G163" s="9"/>
      <c r="H163" s="9"/>
    </row>
    <row r="164" ht="23.25" customHeight="1">
      <c r="A164" s="54" t="s">
        <v>2289</v>
      </c>
      <c r="B164" s="6" t="s">
        <v>8</v>
      </c>
      <c r="C164" s="7" t="s">
        <v>175</v>
      </c>
      <c r="D164" s="1"/>
      <c r="E164" s="8" t="s">
        <v>10</v>
      </c>
      <c r="F164" s="1"/>
      <c r="G164" s="9"/>
      <c r="H164" s="9"/>
    </row>
    <row r="165" ht="23.25" customHeight="1">
      <c r="A165" s="54" t="s">
        <v>2289</v>
      </c>
      <c r="B165" s="6" t="s">
        <v>8</v>
      </c>
      <c r="C165" s="7" t="s">
        <v>176</v>
      </c>
      <c r="D165" s="8" t="s">
        <v>10</v>
      </c>
      <c r="E165" s="1"/>
      <c r="F165" s="1"/>
      <c r="G165" s="9"/>
      <c r="H165" s="9"/>
    </row>
    <row r="166" ht="23.25" customHeight="1">
      <c r="A166" s="54" t="s">
        <v>2289</v>
      </c>
      <c r="B166" s="6" t="s">
        <v>8</v>
      </c>
      <c r="C166" s="7" t="s">
        <v>177</v>
      </c>
      <c r="D166" s="8" t="s">
        <v>10</v>
      </c>
      <c r="E166" s="1"/>
      <c r="F166" s="1"/>
      <c r="G166" s="9"/>
      <c r="H166" s="9"/>
    </row>
    <row r="167" ht="23.25" customHeight="1">
      <c r="A167" s="54" t="s">
        <v>2289</v>
      </c>
      <c r="B167" s="6" t="s">
        <v>8</v>
      </c>
      <c r="C167" s="7" t="s">
        <v>178</v>
      </c>
      <c r="D167" s="1"/>
      <c r="E167" s="1"/>
      <c r="F167" s="1"/>
      <c r="G167" s="9"/>
      <c r="H167" s="5" t="s">
        <v>10</v>
      </c>
    </row>
    <row r="168" ht="23.25" customHeight="1">
      <c r="A168" s="54" t="s">
        <v>2289</v>
      </c>
      <c r="B168" s="6" t="s">
        <v>8</v>
      </c>
      <c r="C168" s="7" t="s">
        <v>179</v>
      </c>
      <c r="D168" s="1"/>
      <c r="E168" s="8" t="s">
        <v>10</v>
      </c>
      <c r="F168" s="1"/>
      <c r="G168" s="9"/>
      <c r="H168" s="9"/>
    </row>
    <row r="169" ht="23.25" customHeight="1">
      <c r="A169" s="54" t="s">
        <v>2289</v>
      </c>
      <c r="B169" s="6" t="s">
        <v>8</v>
      </c>
      <c r="C169" s="7" t="s">
        <v>180</v>
      </c>
      <c r="D169" s="8"/>
      <c r="E169" s="8" t="s">
        <v>10</v>
      </c>
      <c r="F169" s="1"/>
      <c r="G169" s="9"/>
      <c r="H169" s="9"/>
    </row>
    <row r="170" ht="23.25" customHeight="1">
      <c r="A170" s="54" t="s">
        <v>2289</v>
      </c>
      <c r="B170" s="6" t="s">
        <v>8</v>
      </c>
      <c r="C170" s="7" t="s">
        <v>181</v>
      </c>
      <c r="D170" s="1"/>
      <c r="E170" s="8" t="s">
        <v>10</v>
      </c>
      <c r="F170" s="1"/>
      <c r="G170" s="9"/>
      <c r="H170" s="9"/>
    </row>
    <row r="171" ht="23.25" customHeight="1">
      <c r="A171" s="54" t="s">
        <v>2289</v>
      </c>
      <c r="B171" s="6" t="s">
        <v>8</v>
      </c>
      <c r="C171" s="7" t="s">
        <v>182</v>
      </c>
      <c r="D171" s="1"/>
      <c r="E171" s="8" t="s">
        <v>10</v>
      </c>
      <c r="F171" s="1"/>
      <c r="G171" s="9"/>
      <c r="H171" s="9"/>
    </row>
    <row r="172" ht="23.25" customHeight="1">
      <c r="A172" s="54" t="s">
        <v>2289</v>
      </c>
      <c r="B172" s="6" t="s">
        <v>8</v>
      </c>
      <c r="C172" s="7" t="s">
        <v>183</v>
      </c>
      <c r="D172" s="1"/>
      <c r="E172" s="8" t="s">
        <v>10</v>
      </c>
      <c r="F172" s="1"/>
      <c r="G172" s="9"/>
      <c r="H172" s="9"/>
    </row>
    <row r="173" ht="23.25" customHeight="1">
      <c r="A173" s="54" t="s">
        <v>2289</v>
      </c>
      <c r="B173" s="6" t="s">
        <v>8</v>
      </c>
      <c r="C173" s="7" t="s">
        <v>184</v>
      </c>
      <c r="D173" s="8" t="s">
        <v>10</v>
      </c>
      <c r="E173" s="8"/>
      <c r="F173" s="1"/>
      <c r="G173" s="9"/>
      <c r="H173" s="9"/>
    </row>
    <row r="174" ht="23.25" customHeight="1">
      <c r="A174" s="54" t="s">
        <v>2289</v>
      </c>
      <c r="B174" s="6" t="s">
        <v>8</v>
      </c>
      <c r="C174" s="7" t="s">
        <v>185</v>
      </c>
      <c r="D174" s="8" t="s">
        <v>10</v>
      </c>
      <c r="E174" s="1"/>
      <c r="F174" s="1"/>
      <c r="G174" s="9"/>
      <c r="H174" s="9"/>
    </row>
    <row r="175" ht="23.25" customHeight="1">
      <c r="A175" s="54" t="s">
        <v>2289</v>
      </c>
      <c r="B175" s="6" t="s">
        <v>8</v>
      </c>
      <c r="C175" s="7" t="s">
        <v>186</v>
      </c>
      <c r="D175" s="1"/>
      <c r="E175" s="8" t="s">
        <v>10</v>
      </c>
      <c r="F175" s="1"/>
      <c r="G175" s="9"/>
      <c r="H175" s="9"/>
    </row>
    <row r="176" ht="23.25" customHeight="1">
      <c r="A176" s="54" t="s">
        <v>2289</v>
      </c>
      <c r="B176" s="6" t="s">
        <v>8</v>
      </c>
      <c r="C176" s="7" t="s">
        <v>187</v>
      </c>
      <c r="D176" s="1"/>
      <c r="E176" s="8" t="s">
        <v>10</v>
      </c>
      <c r="F176" s="1"/>
      <c r="G176" s="9"/>
      <c r="H176" s="9"/>
    </row>
    <row r="177" ht="23.25" customHeight="1">
      <c r="A177" s="54" t="s">
        <v>2289</v>
      </c>
      <c r="B177" s="6" t="s">
        <v>8</v>
      </c>
      <c r="C177" s="7" t="s">
        <v>188</v>
      </c>
      <c r="D177" s="1"/>
      <c r="E177" s="8" t="s">
        <v>10</v>
      </c>
      <c r="F177" s="1"/>
      <c r="G177" s="9"/>
      <c r="H177" s="9"/>
    </row>
    <row r="178" ht="23.25" customHeight="1">
      <c r="A178" s="54" t="s">
        <v>2289</v>
      </c>
      <c r="B178" s="6" t="s">
        <v>8</v>
      </c>
      <c r="C178" s="7" t="s">
        <v>189</v>
      </c>
      <c r="D178" s="1"/>
      <c r="E178" s="8" t="s">
        <v>10</v>
      </c>
      <c r="F178" s="1"/>
      <c r="G178" s="9"/>
      <c r="H178" s="9"/>
    </row>
    <row r="179" ht="23.25" customHeight="1">
      <c r="A179" s="54" t="s">
        <v>2289</v>
      </c>
      <c r="B179" s="6" t="s">
        <v>8</v>
      </c>
      <c r="C179" s="7" t="s">
        <v>190</v>
      </c>
      <c r="D179" s="8" t="s">
        <v>10</v>
      </c>
      <c r="E179" s="1"/>
      <c r="F179" s="1"/>
      <c r="G179" s="9"/>
      <c r="H179" s="9"/>
    </row>
    <row r="180" ht="23.25" customHeight="1">
      <c r="A180" s="54" t="s">
        <v>2289</v>
      </c>
      <c r="B180" s="6" t="s">
        <v>8</v>
      </c>
      <c r="C180" s="7" t="s">
        <v>191</v>
      </c>
      <c r="D180" s="1"/>
      <c r="E180" s="8" t="s">
        <v>10</v>
      </c>
      <c r="F180" s="1"/>
      <c r="G180" s="9"/>
      <c r="H180" s="9"/>
    </row>
    <row r="181" ht="23.25" customHeight="1">
      <c r="A181" s="54" t="s">
        <v>2289</v>
      </c>
      <c r="B181" s="6" t="s">
        <v>8</v>
      </c>
      <c r="C181" s="7" t="s">
        <v>192</v>
      </c>
      <c r="D181" s="1"/>
      <c r="E181" s="8" t="s">
        <v>10</v>
      </c>
      <c r="F181" s="1"/>
      <c r="G181" s="9"/>
      <c r="H181" s="9"/>
    </row>
    <row r="182" ht="23.25" customHeight="1">
      <c r="A182" s="54" t="s">
        <v>2289</v>
      </c>
      <c r="B182" s="6" t="s">
        <v>8</v>
      </c>
      <c r="C182" s="7" t="s">
        <v>193</v>
      </c>
      <c r="D182" s="1"/>
      <c r="E182" s="8" t="s">
        <v>10</v>
      </c>
      <c r="F182" s="1"/>
      <c r="G182" s="9"/>
      <c r="H182" s="9"/>
    </row>
    <row r="183" ht="23.25" customHeight="1">
      <c r="A183" s="54" t="s">
        <v>2289</v>
      </c>
      <c r="B183" s="6" t="s">
        <v>8</v>
      </c>
      <c r="C183" s="7" t="s">
        <v>194</v>
      </c>
      <c r="D183" s="8" t="s">
        <v>10</v>
      </c>
      <c r="E183" s="8"/>
      <c r="F183" s="1"/>
      <c r="G183" s="9"/>
      <c r="H183" s="9"/>
    </row>
    <row r="184" ht="23.25" customHeight="1">
      <c r="A184" s="54" t="s">
        <v>2289</v>
      </c>
      <c r="B184" s="6" t="s">
        <v>8</v>
      </c>
      <c r="C184" s="7" t="s">
        <v>195</v>
      </c>
      <c r="D184" s="8" t="s">
        <v>10</v>
      </c>
      <c r="E184" s="1"/>
      <c r="F184" s="1"/>
      <c r="G184" s="9"/>
      <c r="H184" s="9"/>
    </row>
    <row r="185" ht="23.25" customHeight="1">
      <c r="A185" s="54" t="s">
        <v>2289</v>
      </c>
      <c r="B185" s="6" t="s">
        <v>8</v>
      </c>
      <c r="C185" s="7" t="s">
        <v>196</v>
      </c>
      <c r="D185" s="1"/>
      <c r="E185" s="8" t="s">
        <v>10</v>
      </c>
      <c r="F185" s="1"/>
      <c r="G185" s="9"/>
      <c r="H185" s="9"/>
    </row>
    <row r="186" ht="23.25" customHeight="1">
      <c r="A186" s="54" t="s">
        <v>2289</v>
      </c>
      <c r="B186" s="6" t="s">
        <v>8</v>
      </c>
      <c r="C186" s="7" t="s">
        <v>197</v>
      </c>
      <c r="D186" s="1"/>
      <c r="E186" s="8" t="s">
        <v>10</v>
      </c>
      <c r="F186" s="1"/>
      <c r="G186" s="9"/>
      <c r="H186" s="9"/>
    </row>
    <row r="187" ht="23.25" customHeight="1">
      <c r="A187" s="54" t="s">
        <v>2289</v>
      </c>
      <c r="B187" s="6" t="s">
        <v>8</v>
      </c>
      <c r="C187" s="7" t="s">
        <v>198</v>
      </c>
      <c r="D187" s="8" t="s">
        <v>10</v>
      </c>
      <c r="E187" s="8"/>
      <c r="F187" s="1"/>
      <c r="G187" s="9"/>
      <c r="H187" s="9"/>
    </row>
    <row r="188" ht="23.25" customHeight="1">
      <c r="A188" s="54" t="s">
        <v>2289</v>
      </c>
      <c r="B188" s="6" t="s">
        <v>8</v>
      </c>
      <c r="C188" s="7" t="s">
        <v>199</v>
      </c>
      <c r="D188" s="1"/>
      <c r="E188" s="8" t="s">
        <v>10</v>
      </c>
      <c r="F188" s="1"/>
      <c r="G188" s="9"/>
      <c r="H188" s="9"/>
    </row>
    <row r="189" ht="23.25" customHeight="1">
      <c r="A189" s="54" t="s">
        <v>2289</v>
      </c>
      <c r="B189" s="6" t="s">
        <v>8</v>
      </c>
      <c r="C189" s="7" t="s">
        <v>200</v>
      </c>
      <c r="D189" s="8" t="s">
        <v>10</v>
      </c>
      <c r="E189" s="1"/>
      <c r="F189" s="1"/>
      <c r="G189" s="9"/>
      <c r="H189" s="9"/>
    </row>
    <row r="190" ht="23.25" customHeight="1">
      <c r="A190" s="54" t="s">
        <v>2289</v>
      </c>
      <c r="B190" s="6" t="s">
        <v>8</v>
      </c>
      <c r="C190" s="7" t="s">
        <v>201</v>
      </c>
      <c r="D190" s="8" t="s">
        <v>10</v>
      </c>
      <c r="E190" s="1"/>
      <c r="F190" s="1"/>
      <c r="G190" s="9"/>
      <c r="H190" s="9"/>
    </row>
    <row r="191" ht="23.25" customHeight="1">
      <c r="A191" s="54" t="s">
        <v>2289</v>
      </c>
      <c r="B191" s="6" t="s">
        <v>8</v>
      </c>
      <c r="C191" s="7" t="s">
        <v>202</v>
      </c>
      <c r="D191" s="1"/>
      <c r="E191" s="8" t="s">
        <v>10</v>
      </c>
      <c r="F191" s="1"/>
      <c r="G191" s="9"/>
      <c r="H191" s="9"/>
    </row>
    <row r="192" ht="23.25" customHeight="1">
      <c r="A192" s="54" t="s">
        <v>2289</v>
      </c>
      <c r="B192" s="6" t="s">
        <v>8</v>
      </c>
      <c r="C192" s="7" t="s">
        <v>203</v>
      </c>
      <c r="D192" s="8" t="s">
        <v>10</v>
      </c>
      <c r="E192" s="1"/>
      <c r="F192" s="1"/>
      <c r="G192" s="9"/>
      <c r="H192" s="9"/>
    </row>
    <row r="193" ht="23.25" customHeight="1">
      <c r="A193" s="54" t="s">
        <v>2289</v>
      </c>
      <c r="B193" s="6" t="s">
        <v>8</v>
      </c>
      <c r="C193" s="7" t="s">
        <v>204</v>
      </c>
      <c r="D193" s="8" t="s">
        <v>10</v>
      </c>
      <c r="E193" s="1"/>
      <c r="F193" s="1"/>
      <c r="G193" s="9"/>
      <c r="H193" s="9"/>
    </row>
    <row r="194" ht="23.25" customHeight="1">
      <c r="A194" s="54" t="s">
        <v>2289</v>
      </c>
      <c r="B194" s="6" t="s">
        <v>8</v>
      </c>
      <c r="C194" s="7" t="s">
        <v>205</v>
      </c>
      <c r="D194" s="8"/>
      <c r="E194" s="8" t="s">
        <v>10</v>
      </c>
      <c r="F194" s="1"/>
      <c r="G194" s="9"/>
      <c r="H194" s="9"/>
    </row>
    <row r="195" ht="23.25" customHeight="1">
      <c r="A195" s="54" t="s">
        <v>2289</v>
      </c>
      <c r="B195" s="6" t="s">
        <v>8</v>
      </c>
      <c r="C195" s="7" t="s">
        <v>206</v>
      </c>
      <c r="D195" s="8" t="s">
        <v>10</v>
      </c>
      <c r="E195" s="1"/>
      <c r="F195" s="1"/>
      <c r="G195" s="9"/>
      <c r="H195" s="9"/>
    </row>
    <row r="196" ht="23.25" customHeight="1">
      <c r="A196" s="54" t="s">
        <v>2289</v>
      </c>
      <c r="B196" s="6" t="s">
        <v>8</v>
      </c>
      <c r="C196" s="7" t="s">
        <v>207</v>
      </c>
      <c r="D196" s="8" t="s">
        <v>10</v>
      </c>
      <c r="E196" s="1"/>
      <c r="F196" s="1"/>
      <c r="G196" s="9"/>
      <c r="H196" s="9"/>
    </row>
    <row r="197" ht="23.25" customHeight="1">
      <c r="A197" s="54" t="s">
        <v>2289</v>
      </c>
      <c r="B197" s="6" t="s">
        <v>8</v>
      </c>
      <c r="C197" s="7" t="s">
        <v>208</v>
      </c>
      <c r="D197" s="8" t="s">
        <v>10</v>
      </c>
      <c r="E197" s="1"/>
      <c r="F197" s="1"/>
      <c r="G197" s="9"/>
      <c r="H197" s="9"/>
    </row>
    <row r="198" ht="23.25" customHeight="1">
      <c r="A198" s="54" t="s">
        <v>2289</v>
      </c>
      <c r="B198" s="6" t="s">
        <v>8</v>
      </c>
      <c r="C198" s="7" t="s">
        <v>209</v>
      </c>
      <c r="D198" s="1"/>
      <c r="E198" s="8" t="s">
        <v>10</v>
      </c>
      <c r="F198" s="1"/>
      <c r="G198" s="9"/>
      <c r="H198" s="9"/>
    </row>
    <row r="199" ht="23.25" customHeight="1">
      <c r="A199" s="54" t="s">
        <v>2289</v>
      </c>
      <c r="B199" s="6" t="s">
        <v>8</v>
      </c>
      <c r="C199" s="7" t="s">
        <v>210</v>
      </c>
      <c r="D199" s="1"/>
      <c r="E199" s="8" t="s">
        <v>10</v>
      </c>
      <c r="F199" s="1"/>
      <c r="G199" s="9"/>
      <c r="H199" s="9"/>
    </row>
    <row r="200" ht="23.25" customHeight="1">
      <c r="A200" s="54" t="s">
        <v>2289</v>
      </c>
      <c r="B200" s="6" t="s">
        <v>8</v>
      </c>
      <c r="C200" s="15" t="s">
        <v>211</v>
      </c>
      <c r="D200" s="8" t="s">
        <v>10</v>
      </c>
      <c r="E200" s="1"/>
      <c r="F200" s="1"/>
      <c r="G200" s="9"/>
      <c r="H200" s="9"/>
    </row>
    <row r="201" ht="23.25" customHeight="1">
      <c r="A201" s="54" t="s">
        <v>2289</v>
      </c>
      <c r="B201" s="6" t="s">
        <v>8</v>
      </c>
      <c r="C201" s="7" t="s">
        <v>212</v>
      </c>
      <c r="D201" s="8" t="s">
        <v>10</v>
      </c>
      <c r="E201" s="1"/>
      <c r="F201" s="1"/>
      <c r="G201" s="9"/>
      <c r="H201" s="9"/>
    </row>
    <row r="202" ht="23.25" customHeight="1">
      <c r="A202" s="54" t="s">
        <v>2289</v>
      </c>
      <c r="B202" s="6" t="s">
        <v>8</v>
      </c>
      <c r="C202" s="7" t="s">
        <v>213</v>
      </c>
      <c r="D202" s="8" t="s">
        <v>10</v>
      </c>
      <c r="E202" s="1"/>
      <c r="F202" s="1"/>
      <c r="G202" s="9"/>
      <c r="H202" s="9"/>
    </row>
    <row r="203" ht="23.25" customHeight="1">
      <c r="A203" s="54" t="s">
        <v>2289</v>
      </c>
      <c r="B203" s="6" t="s">
        <v>8</v>
      </c>
      <c r="C203" s="7" t="s">
        <v>214</v>
      </c>
      <c r="D203" s="8" t="s">
        <v>10</v>
      </c>
      <c r="E203" s="1"/>
      <c r="F203" s="1"/>
      <c r="G203" s="9"/>
      <c r="H203" s="9"/>
    </row>
    <row r="204" ht="23.25" customHeight="1">
      <c r="A204" s="54" t="s">
        <v>2289</v>
      </c>
      <c r="B204" s="6" t="s">
        <v>8</v>
      </c>
      <c r="C204" s="7" t="s">
        <v>215</v>
      </c>
      <c r="D204" s="1"/>
      <c r="E204" s="8" t="s">
        <v>10</v>
      </c>
      <c r="F204" s="1"/>
      <c r="G204" s="9"/>
      <c r="H204" s="9"/>
    </row>
    <row r="205" ht="23.25" customHeight="1">
      <c r="A205" s="54" t="s">
        <v>2289</v>
      </c>
      <c r="B205" s="6" t="s">
        <v>8</v>
      </c>
      <c r="C205" s="7" t="s">
        <v>216</v>
      </c>
      <c r="D205" s="8" t="s">
        <v>10</v>
      </c>
      <c r="E205" s="1"/>
      <c r="F205" s="1"/>
      <c r="G205" s="9"/>
      <c r="H205" s="9"/>
    </row>
    <row r="206" ht="23.25" customHeight="1">
      <c r="A206" s="54" t="s">
        <v>2289</v>
      </c>
      <c r="B206" s="6" t="s">
        <v>8</v>
      </c>
      <c r="C206" s="7" t="s">
        <v>217</v>
      </c>
      <c r="D206" s="8" t="s">
        <v>10</v>
      </c>
      <c r="E206" s="1"/>
      <c r="F206" s="1"/>
      <c r="G206" s="9"/>
      <c r="H206" s="9"/>
    </row>
    <row r="207" ht="23.25" customHeight="1">
      <c r="A207" s="54" t="s">
        <v>2289</v>
      </c>
      <c r="B207" s="6" t="s">
        <v>8</v>
      </c>
      <c r="C207" s="7" t="s">
        <v>218</v>
      </c>
      <c r="D207" s="1"/>
      <c r="E207" s="8" t="s">
        <v>10</v>
      </c>
      <c r="F207" s="1"/>
      <c r="G207" s="9"/>
      <c r="H207" s="9"/>
    </row>
    <row r="208" ht="23.25" customHeight="1">
      <c r="A208" s="54" t="s">
        <v>2289</v>
      </c>
      <c r="B208" s="6" t="s">
        <v>8</v>
      </c>
      <c r="C208" s="7" t="s">
        <v>219</v>
      </c>
      <c r="D208" s="1"/>
      <c r="E208" s="8" t="s">
        <v>10</v>
      </c>
      <c r="F208" s="1"/>
      <c r="G208" s="9"/>
      <c r="H208" s="9"/>
    </row>
    <row r="209" ht="23.25" customHeight="1">
      <c r="A209" s="54" t="s">
        <v>2289</v>
      </c>
      <c r="B209" s="6" t="s">
        <v>8</v>
      </c>
      <c r="C209" s="7" t="s">
        <v>220</v>
      </c>
      <c r="D209" s="1"/>
      <c r="E209" s="8" t="s">
        <v>10</v>
      </c>
      <c r="F209" s="1"/>
      <c r="G209" s="9"/>
      <c r="H209" s="9"/>
    </row>
    <row r="210" ht="23.25" customHeight="1">
      <c r="A210" s="54" t="s">
        <v>2289</v>
      </c>
      <c r="B210" s="6" t="s">
        <v>8</v>
      </c>
      <c r="C210" s="7" t="s">
        <v>221</v>
      </c>
      <c r="D210" s="1"/>
      <c r="E210" s="8" t="s">
        <v>10</v>
      </c>
      <c r="F210" s="1"/>
      <c r="G210" s="9"/>
      <c r="H210" s="9"/>
    </row>
    <row r="211" ht="23.25" customHeight="1">
      <c r="A211" s="54" t="s">
        <v>2289</v>
      </c>
      <c r="B211" s="6" t="s">
        <v>8</v>
      </c>
      <c r="C211" s="7" t="s">
        <v>222</v>
      </c>
      <c r="D211" s="1"/>
      <c r="E211" s="8" t="s">
        <v>10</v>
      </c>
      <c r="F211" s="1"/>
      <c r="G211" s="9"/>
      <c r="H211" s="9"/>
    </row>
    <row r="212" ht="23.25" customHeight="1">
      <c r="A212" s="54" t="s">
        <v>2289</v>
      </c>
      <c r="B212" s="6" t="s">
        <v>8</v>
      </c>
      <c r="C212" s="7" t="s">
        <v>223</v>
      </c>
      <c r="D212" s="1"/>
      <c r="E212" s="8" t="s">
        <v>10</v>
      </c>
      <c r="F212" s="1"/>
      <c r="G212" s="9"/>
      <c r="H212" s="9"/>
    </row>
    <row r="213" ht="23.25" customHeight="1">
      <c r="A213" s="54" t="s">
        <v>2289</v>
      </c>
      <c r="B213" s="6" t="s">
        <v>8</v>
      </c>
      <c r="C213" s="7" t="s">
        <v>224</v>
      </c>
      <c r="D213" s="8" t="s">
        <v>10</v>
      </c>
      <c r="E213" s="1"/>
      <c r="F213" s="1"/>
      <c r="G213" s="9"/>
      <c r="H213" s="9"/>
    </row>
    <row r="214" ht="23.25" customHeight="1">
      <c r="A214" s="54" t="s">
        <v>2289</v>
      </c>
      <c r="B214" s="6" t="s">
        <v>8</v>
      </c>
      <c r="C214" s="7" t="s">
        <v>225</v>
      </c>
      <c r="D214" s="1"/>
      <c r="E214" s="8" t="s">
        <v>10</v>
      </c>
      <c r="F214" s="1"/>
      <c r="G214" s="9"/>
      <c r="H214" s="9"/>
    </row>
    <row r="215" ht="23.25" customHeight="1">
      <c r="A215" s="54" t="s">
        <v>2289</v>
      </c>
      <c r="B215" s="6" t="s">
        <v>8</v>
      </c>
      <c r="C215" s="7" t="s">
        <v>226</v>
      </c>
      <c r="D215" s="1"/>
      <c r="E215" s="8" t="s">
        <v>10</v>
      </c>
      <c r="F215" s="1"/>
      <c r="G215" s="9"/>
      <c r="H215" s="9"/>
    </row>
    <row r="216" ht="23.25" customHeight="1">
      <c r="A216" s="54" t="s">
        <v>2289</v>
      </c>
      <c r="B216" s="6" t="s">
        <v>8</v>
      </c>
      <c r="C216" s="7" t="s">
        <v>227</v>
      </c>
      <c r="D216" s="1"/>
      <c r="E216" s="8" t="s">
        <v>10</v>
      </c>
      <c r="F216" s="1"/>
      <c r="G216" s="9"/>
      <c r="H216" s="9"/>
    </row>
    <row r="217" ht="23.25" customHeight="1">
      <c r="A217" s="54" t="s">
        <v>2290</v>
      </c>
      <c r="B217" s="6" t="s">
        <v>8</v>
      </c>
      <c r="C217" s="7" t="s">
        <v>228</v>
      </c>
      <c r="D217" s="8" t="s">
        <v>10</v>
      </c>
      <c r="E217" s="1"/>
      <c r="F217" s="1"/>
      <c r="G217" s="9"/>
      <c r="H217" s="9"/>
    </row>
    <row r="218" ht="23.25" customHeight="1">
      <c r="A218" s="54" t="s">
        <v>2290</v>
      </c>
      <c r="B218" s="6" t="s">
        <v>8</v>
      </c>
      <c r="C218" s="7" t="s">
        <v>229</v>
      </c>
      <c r="D218" s="8" t="s">
        <v>10</v>
      </c>
      <c r="E218" s="1"/>
      <c r="F218" s="1"/>
      <c r="G218" s="9"/>
      <c r="H218" s="9"/>
    </row>
    <row r="219" ht="23.25" customHeight="1">
      <c r="A219" s="54" t="s">
        <v>2290</v>
      </c>
      <c r="B219" s="6" t="s">
        <v>8</v>
      </c>
      <c r="C219" s="7" t="s">
        <v>230</v>
      </c>
      <c r="D219" s="8" t="s">
        <v>10</v>
      </c>
      <c r="E219" s="1"/>
      <c r="F219" s="1"/>
      <c r="G219" s="9"/>
      <c r="H219" s="9"/>
    </row>
    <row r="220" ht="23.25" customHeight="1">
      <c r="A220" s="54" t="s">
        <v>2290</v>
      </c>
      <c r="B220" s="6" t="s">
        <v>8</v>
      </c>
      <c r="C220" s="7" t="s">
        <v>231</v>
      </c>
      <c r="D220" s="1"/>
      <c r="E220" s="1"/>
      <c r="F220" s="1"/>
      <c r="G220" s="5" t="s">
        <v>10</v>
      </c>
      <c r="H220" s="9"/>
    </row>
    <row r="221" ht="23.25" customHeight="1">
      <c r="A221" s="54" t="s">
        <v>2290</v>
      </c>
      <c r="B221" s="6" t="s">
        <v>8</v>
      </c>
      <c r="C221" s="7" t="s">
        <v>232</v>
      </c>
      <c r="D221" s="8" t="s">
        <v>10</v>
      </c>
      <c r="E221" s="1"/>
      <c r="F221" s="1"/>
      <c r="G221" s="9"/>
      <c r="H221" s="9"/>
    </row>
    <row r="222" ht="23.25" customHeight="1">
      <c r="A222" s="54" t="s">
        <v>2290</v>
      </c>
      <c r="B222" s="6" t="s">
        <v>8</v>
      </c>
      <c r="C222" s="7" t="s">
        <v>233</v>
      </c>
      <c r="D222" s="8" t="s">
        <v>10</v>
      </c>
      <c r="E222" s="1"/>
      <c r="F222" s="1"/>
      <c r="G222" s="9"/>
      <c r="H222" s="9"/>
    </row>
    <row r="223" ht="23.25" customHeight="1">
      <c r="A223" s="54" t="s">
        <v>2290</v>
      </c>
      <c r="B223" s="6" t="s">
        <v>8</v>
      </c>
      <c r="C223" s="7" t="s">
        <v>234</v>
      </c>
      <c r="D223" s="8" t="s">
        <v>10</v>
      </c>
      <c r="E223" s="1"/>
      <c r="F223" s="1"/>
      <c r="G223" s="9"/>
      <c r="H223" s="9"/>
    </row>
    <row r="224" ht="23.25" customHeight="1">
      <c r="A224" s="54" t="s">
        <v>2290</v>
      </c>
      <c r="B224" s="6" t="s">
        <v>8</v>
      </c>
      <c r="C224" s="7" t="s">
        <v>235</v>
      </c>
      <c r="D224" s="1"/>
      <c r="E224" s="1"/>
      <c r="F224" s="1"/>
      <c r="G224" s="9"/>
      <c r="H224" s="5" t="s">
        <v>10</v>
      </c>
    </row>
    <row r="225" ht="23.25" customHeight="1">
      <c r="A225" s="54" t="s">
        <v>2290</v>
      </c>
      <c r="B225" s="6" t="s">
        <v>8</v>
      </c>
      <c r="C225" s="7" t="s">
        <v>236</v>
      </c>
      <c r="D225" s="8" t="s">
        <v>10</v>
      </c>
      <c r="E225" s="1"/>
      <c r="F225" s="1"/>
      <c r="G225" s="9"/>
      <c r="H225" s="9"/>
    </row>
    <row r="226" ht="23.25" customHeight="1">
      <c r="A226" s="54" t="s">
        <v>2290</v>
      </c>
      <c r="B226" s="6" t="s">
        <v>8</v>
      </c>
      <c r="C226" s="7" t="s">
        <v>237</v>
      </c>
      <c r="D226" s="8" t="s">
        <v>10</v>
      </c>
      <c r="E226" s="1"/>
      <c r="F226" s="1"/>
      <c r="G226" s="9"/>
      <c r="H226" s="9"/>
    </row>
    <row r="227" ht="23.25" customHeight="1">
      <c r="A227" s="54" t="s">
        <v>2290</v>
      </c>
      <c r="B227" s="6" t="s">
        <v>8</v>
      </c>
      <c r="C227" s="7" t="s">
        <v>238</v>
      </c>
      <c r="D227" s="8" t="s">
        <v>10</v>
      </c>
      <c r="E227" s="1"/>
      <c r="F227" s="1"/>
      <c r="G227" s="9"/>
      <c r="H227" s="9"/>
    </row>
    <row r="228" ht="23.25" customHeight="1">
      <c r="A228" s="54" t="s">
        <v>2290</v>
      </c>
      <c r="B228" s="6" t="s">
        <v>8</v>
      </c>
      <c r="C228" s="7" t="s">
        <v>239</v>
      </c>
      <c r="D228" s="8" t="s">
        <v>10</v>
      </c>
      <c r="E228" s="1"/>
      <c r="F228" s="1"/>
      <c r="G228" s="9"/>
      <c r="H228" s="9"/>
    </row>
    <row r="229" ht="23.25" customHeight="1">
      <c r="A229" s="54" t="s">
        <v>2290</v>
      </c>
      <c r="B229" s="6" t="s">
        <v>8</v>
      </c>
      <c r="C229" s="7" t="s">
        <v>240</v>
      </c>
      <c r="D229" s="8" t="s">
        <v>10</v>
      </c>
      <c r="E229" s="1"/>
      <c r="F229" s="1"/>
      <c r="G229" s="9"/>
      <c r="H229" s="9"/>
    </row>
    <row r="230" ht="23.25" customHeight="1">
      <c r="A230" s="54" t="s">
        <v>2290</v>
      </c>
      <c r="B230" s="6" t="s">
        <v>8</v>
      </c>
      <c r="C230" s="7" t="s">
        <v>241</v>
      </c>
      <c r="D230" s="8" t="s">
        <v>10</v>
      </c>
      <c r="E230" s="1"/>
      <c r="F230" s="1"/>
      <c r="G230" s="9"/>
      <c r="H230" s="9"/>
    </row>
    <row r="231" ht="23.25" customHeight="1">
      <c r="A231" s="54" t="s">
        <v>2290</v>
      </c>
      <c r="B231" s="6" t="s">
        <v>8</v>
      </c>
      <c r="C231" s="7" t="s">
        <v>242</v>
      </c>
      <c r="D231" s="8" t="s">
        <v>10</v>
      </c>
      <c r="E231" s="1"/>
      <c r="F231" s="1"/>
      <c r="G231" s="9"/>
      <c r="H231" s="9"/>
    </row>
    <row r="232" ht="23.25" customHeight="1">
      <c r="A232" s="54" t="s">
        <v>2290</v>
      </c>
      <c r="B232" s="6" t="s">
        <v>8</v>
      </c>
      <c r="C232" s="7" t="s">
        <v>243</v>
      </c>
      <c r="D232" s="1"/>
      <c r="E232" s="1"/>
      <c r="F232" s="1"/>
      <c r="G232" s="5" t="s">
        <v>10</v>
      </c>
      <c r="H232" s="9"/>
    </row>
    <row r="233" ht="23.25" customHeight="1">
      <c r="A233" s="54" t="s">
        <v>2290</v>
      </c>
      <c r="B233" s="6" t="s">
        <v>8</v>
      </c>
      <c r="C233" s="7" t="s">
        <v>244</v>
      </c>
      <c r="D233" s="1"/>
      <c r="E233" s="8" t="s">
        <v>10</v>
      </c>
      <c r="F233" s="1"/>
      <c r="G233" s="9"/>
      <c r="H233" s="9"/>
    </row>
    <row r="234" ht="23.25" customHeight="1">
      <c r="A234" s="54" t="s">
        <v>2290</v>
      </c>
      <c r="B234" s="6" t="s">
        <v>8</v>
      </c>
      <c r="C234" s="7" t="s">
        <v>245</v>
      </c>
      <c r="D234" s="8" t="s">
        <v>10</v>
      </c>
      <c r="E234" s="1"/>
      <c r="F234" s="1"/>
      <c r="G234" s="9"/>
      <c r="H234" s="9"/>
    </row>
    <row r="235" ht="23.25" customHeight="1">
      <c r="A235" s="54" t="s">
        <v>2290</v>
      </c>
      <c r="B235" s="6" t="s">
        <v>8</v>
      </c>
      <c r="C235" s="7" t="s">
        <v>246</v>
      </c>
      <c r="D235" s="8" t="s">
        <v>10</v>
      </c>
      <c r="E235" s="1"/>
      <c r="F235" s="1"/>
      <c r="G235" s="9"/>
      <c r="H235" s="9"/>
    </row>
    <row r="236" ht="23.25" customHeight="1">
      <c r="A236" s="54" t="s">
        <v>2290</v>
      </c>
      <c r="B236" s="6" t="s">
        <v>8</v>
      </c>
      <c r="C236" s="7" t="s">
        <v>247</v>
      </c>
      <c r="D236" s="8" t="s">
        <v>10</v>
      </c>
      <c r="E236" s="1"/>
      <c r="F236" s="1"/>
      <c r="G236" s="9"/>
      <c r="H236" s="9"/>
    </row>
    <row r="237" ht="23.25" customHeight="1">
      <c r="A237" s="54" t="s">
        <v>2290</v>
      </c>
      <c r="B237" s="6" t="s">
        <v>8</v>
      </c>
      <c r="C237" s="7" t="s">
        <v>248</v>
      </c>
      <c r="D237" s="8" t="s">
        <v>10</v>
      </c>
      <c r="E237" s="1"/>
      <c r="F237" s="1"/>
      <c r="G237" s="9"/>
      <c r="H237" s="9"/>
    </row>
    <row r="238" ht="23.25" customHeight="1">
      <c r="A238" s="54" t="s">
        <v>2290</v>
      </c>
      <c r="B238" s="6" t="s">
        <v>8</v>
      </c>
      <c r="C238" s="7" t="s">
        <v>249</v>
      </c>
      <c r="D238" s="8" t="s">
        <v>10</v>
      </c>
      <c r="E238" s="1"/>
      <c r="F238" s="1"/>
      <c r="G238" s="9"/>
      <c r="H238" s="9"/>
    </row>
    <row r="239" ht="23.25" customHeight="1">
      <c r="A239" s="54" t="s">
        <v>2290</v>
      </c>
      <c r="B239" s="6" t="s">
        <v>8</v>
      </c>
      <c r="C239" s="7" t="s">
        <v>250</v>
      </c>
      <c r="D239" s="1"/>
      <c r="E239" s="8" t="s">
        <v>10</v>
      </c>
      <c r="F239" s="1"/>
      <c r="G239" s="9"/>
      <c r="H239" s="9"/>
    </row>
    <row r="240" ht="23.25" customHeight="1">
      <c r="A240" s="54" t="s">
        <v>2290</v>
      </c>
      <c r="B240" s="6" t="s">
        <v>8</v>
      </c>
      <c r="C240" s="7" t="s">
        <v>251</v>
      </c>
      <c r="D240" s="8" t="s">
        <v>10</v>
      </c>
      <c r="E240" s="1"/>
      <c r="F240" s="1"/>
      <c r="G240" s="9"/>
      <c r="H240" s="9"/>
    </row>
    <row r="241" ht="23.25" customHeight="1">
      <c r="A241" s="54" t="s">
        <v>2290</v>
      </c>
      <c r="B241" s="6" t="s">
        <v>8</v>
      </c>
      <c r="C241" s="7" t="s">
        <v>252</v>
      </c>
      <c r="D241" s="8" t="s">
        <v>10</v>
      </c>
      <c r="E241" s="1"/>
      <c r="F241" s="1"/>
      <c r="G241" s="9"/>
      <c r="H241" s="9"/>
    </row>
    <row r="242" ht="23.25" customHeight="1">
      <c r="A242" s="54" t="s">
        <v>2290</v>
      </c>
      <c r="B242" s="6" t="s">
        <v>8</v>
      </c>
      <c r="C242" s="7" t="s">
        <v>253</v>
      </c>
      <c r="D242" s="1"/>
      <c r="E242" s="8" t="s">
        <v>10</v>
      </c>
      <c r="F242" s="1"/>
      <c r="G242" s="9"/>
      <c r="H242" s="9"/>
    </row>
    <row r="243" ht="23.25" customHeight="1">
      <c r="A243" s="54" t="s">
        <v>2290</v>
      </c>
      <c r="B243" s="6" t="s">
        <v>8</v>
      </c>
      <c r="C243" s="7" t="s">
        <v>254</v>
      </c>
      <c r="D243" s="1"/>
      <c r="E243" s="8" t="s">
        <v>10</v>
      </c>
      <c r="F243" s="1"/>
      <c r="G243" s="9"/>
      <c r="H243" s="9"/>
    </row>
    <row r="244" ht="23.25" customHeight="1">
      <c r="A244" s="54" t="s">
        <v>2290</v>
      </c>
      <c r="B244" s="6" t="s">
        <v>8</v>
      </c>
      <c r="C244" s="7" t="s">
        <v>255</v>
      </c>
      <c r="D244" s="1"/>
      <c r="E244" s="8" t="s">
        <v>10</v>
      </c>
      <c r="F244" s="1"/>
      <c r="G244" s="9"/>
      <c r="H244" s="9"/>
    </row>
    <row r="245" ht="23.25" customHeight="1">
      <c r="A245" s="54" t="s">
        <v>2290</v>
      </c>
      <c r="B245" s="6" t="s">
        <v>8</v>
      </c>
      <c r="C245" s="7" t="s">
        <v>256</v>
      </c>
      <c r="D245" s="1"/>
      <c r="E245" s="1"/>
      <c r="F245" s="1"/>
      <c r="G245" s="5" t="s">
        <v>10</v>
      </c>
      <c r="H245" s="9"/>
    </row>
    <row r="246" ht="23.25" customHeight="1">
      <c r="A246" s="54" t="s">
        <v>2290</v>
      </c>
      <c r="B246" s="6" t="s">
        <v>8</v>
      </c>
      <c r="C246" s="11" t="s">
        <v>257</v>
      </c>
      <c r="D246" s="1"/>
      <c r="E246" s="1"/>
      <c r="F246" s="8"/>
      <c r="G246" s="5" t="s">
        <v>10</v>
      </c>
      <c r="H246" s="9"/>
    </row>
    <row r="247" ht="23.25" customHeight="1">
      <c r="A247" s="54" t="s">
        <v>2290</v>
      </c>
      <c r="B247" s="6" t="s">
        <v>8</v>
      </c>
      <c r="C247" s="7" t="s">
        <v>258</v>
      </c>
      <c r="D247" s="1"/>
      <c r="E247" s="8" t="s">
        <v>10</v>
      </c>
      <c r="F247" s="1"/>
      <c r="G247" s="9"/>
      <c r="H247" s="9"/>
    </row>
    <row r="248" ht="23.25" customHeight="1">
      <c r="A248" s="54" t="s">
        <v>2290</v>
      </c>
      <c r="B248" s="6" t="s">
        <v>8</v>
      </c>
      <c r="C248" s="7" t="s">
        <v>259</v>
      </c>
      <c r="D248" s="8" t="s">
        <v>10</v>
      </c>
      <c r="E248" s="1"/>
      <c r="F248" s="1"/>
      <c r="G248" s="9"/>
      <c r="H248" s="9"/>
    </row>
    <row r="249" ht="23.25" customHeight="1">
      <c r="A249" s="54" t="s">
        <v>2290</v>
      </c>
      <c r="B249" s="6" t="s">
        <v>8</v>
      </c>
      <c r="C249" s="7" t="s">
        <v>260</v>
      </c>
      <c r="D249" s="8" t="s">
        <v>10</v>
      </c>
      <c r="E249" s="1"/>
      <c r="F249" s="1"/>
      <c r="G249" s="9"/>
      <c r="H249" s="9"/>
    </row>
    <row r="250" ht="23.25" customHeight="1">
      <c r="A250" s="54" t="s">
        <v>2290</v>
      </c>
      <c r="B250" s="6" t="s">
        <v>8</v>
      </c>
      <c r="C250" s="7" t="s">
        <v>261</v>
      </c>
      <c r="D250" s="1"/>
      <c r="E250" s="8" t="s">
        <v>10</v>
      </c>
      <c r="F250" s="1"/>
      <c r="G250" s="9"/>
      <c r="H250" s="9"/>
    </row>
    <row r="251" ht="23.25" customHeight="1">
      <c r="A251" s="54" t="s">
        <v>2290</v>
      </c>
      <c r="B251" s="6" t="s">
        <v>8</v>
      </c>
      <c r="C251" s="7" t="s">
        <v>262</v>
      </c>
      <c r="D251" s="8"/>
      <c r="E251" s="8" t="s">
        <v>10</v>
      </c>
      <c r="F251" s="1"/>
      <c r="G251" s="9"/>
      <c r="H251" s="9"/>
    </row>
    <row r="252" ht="23.25" customHeight="1">
      <c r="A252" s="54" t="s">
        <v>2290</v>
      </c>
      <c r="B252" s="6" t="s">
        <v>8</v>
      </c>
      <c r="C252" s="7" t="s">
        <v>263</v>
      </c>
      <c r="D252" s="1"/>
      <c r="E252" s="8" t="s">
        <v>10</v>
      </c>
      <c r="F252" s="1"/>
      <c r="G252" s="9"/>
      <c r="H252" s="9"/>
    </row>
    <row r="253" ht="23.25" customHeight="1">
      <c r="A253" s="54" t="s">
        <v>2290</v>
      </c>
      <c r="B253" s="6" t="s">
        <v>8</v>
      </c>
      <c r="C253" s="7" t="s">
        <v>264</v>
      </c>
      <c r="D253" s="1"/>
      <c r="E253" s="8" t="s">
        <v>10</v>
      </c>
      <c r="F253" s="1"/>
      <c r="G253" s="9"/>
      <c r="H253" s="9"/>
    </row>
    <row r="254" ht="23.25" customHeight="1">
      <c r="A254" s="54" t="s">
        <v>2290</v>
      </c>
      <c r="B254" s="6" t="s">
        <v>8</v>
      </c>
      <c r="C254" s="7" t="s">
        <v>265</v>
      </c>
      <c r="D254" s="1"/>
      <c r="E254" s="8" t="s">
        <v>10</v>
      </c>
      <c r="F254" s="1"/>
      <c r="G254" s="9"/>
      <c r="H254" s="9"/>
    </row>
    <row r="255" ht="23.25" customHeight="1">
      <c r="A255" s="54" t="s">
        <v>2290</v>
      </c>
      <c r="B255" s="6" t="s">
        <v>8</v>
      </c>
      <c r="C255" s="7" t="s">
        <v>266</v>
      </c>
      <c r="D255" s="8" t="s">
        <v>10</v>
      </c>
      <c r="E255" s="1"/>
      <c r="F255" s="1"/>
      <c r="G255" s="9"/>
      <c r="H255" s="9"/>
    </row>
    <row r="256" ht="23.25" customHeight="1">
      <c r="A256" s="54" t="s">
        <v>2290</v>
      </c>
      <c r="B256" s="6" t="s">
        <v>8</v>
      </c>
      <c r="C256" s="7" t="s">
        <v>267</v>
      </c>
      <c r="D256" s="1"/>
      <c r="E256" s="8" t="s">
        <v>10</v>
      </c>
      <c r="F256" s="1"/>
      <c r="G256" s="9"/>
      <c r="H256" s="9"/>
    </row>
    <row r="257" ht="23.25" customHeight="1">
      <c r="A257" s="54" t="s">
        <v>2290</v>
      </c>
      <c r="B257" s="6" t="s">
        <v>8</v>
      </c>
      <c r="C257" s="7" t="s">
        <v>268</v>
      </c>
      <c r="D257" s="8" t="s">
        <v>10</v>
      </c>
      <c r="E257" s="1"/>
      <c r="F257" s="1"/>
      <c r="G257" s="9"/>
      <c r="H257" s="9"/>
    </row>
    <row r="258" ht="23.25" customHeight="1">
      <c r="A258" s="54" t="s">
        <v>2290</v>
      </c>
      <c r="B258" s="6" t="s">
        <v>8</v>
      </c>
      <c r="C258" s="7" t="s">
        <v>269</v>
      </c>
      <c r="D258" s="8" t="s">
        <v>10</v>
      </c>
      <c r="E258" s="1"/>
      <c r="F258" s="1"/>
      <c r="G258" s="9"/>
      <c r="H258" s="9"/>
    </row>
    <row r="259" ht="23.25" customHeight="1">
      <c r="A259" s="54" t="s">
        <v>2290</v>
      </c>
      <c r="B259" s="6" t="s">
        <v>8</v>
      </c>
      <c r="C259" s="7" t="s">
        <v>270</v>
      </c>
      <c r="D259" s="1"/>
      <c r="E259" s="1"/>
      <c r="F259" s="1"/>
      <c r="G259" s="5" t="s">
        <v>10</v>
      </c>
      <c r="H259" s="9"/>
    </row>
    <row r="260" ht="23.25" customHeight="1">
      <c r="A260" s="54" t="s">
        <v>2290</v>
      </c>
      <c r="B260" s="6" t="s">
        <v>8</v>
      </c>
      <c r="C260" s="7" t="s">
        <v>271</v>
      </c>
      <c r="D260" s="1"/>
      <c r="E260" s="8" t="s">
        <v>10</v>
      </c>
      <c r="F260" s="1"/>
      <c r="G260" s="9"/>
      <c r="H260" s="9"/>
    </row>
    <row r="261" ht="23.25" customHeight="1">
      <c r="A261" s="54" t="s">
        <v>2290</v>
      </c>
      <c r="B261" s="6" t="s">
        <v>8</v>
      </c>
      <c r="C261" s="7" t="s">
        <v>272</v>
      </c>
      <c r="D261" s="1"/>
      <c r="E261" s="1"/>
      <c r="F261" s="1"/>
      <c r="G261" s="9"/>
      <c r="H261" s="5" t="s">
        <v>10</v>
      </c>
    </row>
    <row r="262" ht="23.25" customHeight="1">
      <c r="A262" s="54" t="s">
        <v>2290</v>
      </c>
      <c r="B262" s="6" t="s">
        <v>8</v>
      </c>
      <c r="C262" s="7" t="s">
        <v>273</v>
      </c>
      <c r="D262" s="8" t="s">
        <v>10</v>
      </c>
      <c r="E262" s="1"/>
      <c r="F262" s="1"/>
      <c r="G262" s="9"/>
      <c r="H262" s="9"/>
    </row>
    <row r="263" ht="23.25" customHeight="1">
      <c r="A263" s="54" t="s">
        <v>2290</v>
      </c>
      <c r="B263" s="6" t="s">
        <v>8</v>
      </c>
      <c r="C263" s="7" t="s">
        <v>274</v>
      </c>
      <c r="D263" s="8" t="s">
        <v>10</v>
      </c>
      <c r="E263" s="8"/>
      <c r="F263" s="1"/>
      <c r="G263" s="9"/>
      <c r="H263" s="9"/>
    </row>
    <row r="264" ht="23.25" customHeight="1">
      <c r="A264" s="54" t="s">
        <v>2290</v>
      </c>
      <c r="B264" s="6" t="s">
        <v>8</v>
      </c>
      <c r="C264" s="7" t="s">
        <v>275</v>
      </c>
      <c r="D264" s="8" t="s">
        <v>10</v>
      </c>
      <c r="E264" s="1"/>
      <c r="F264" s="1"/>
      <c r="G264" s="9"/>
      <c r="H264" s="9"/>
    </row>
    <row r="265" ht="23.25" customHeight="1">
      <c r="A265" s="54" t="s">
        <v>2290</v>
      </c>
      <c r="B265" s="6" t="s">
        <v>8</v>
      </c>
      <c r="C265" s="7" t="s">
        <v>276</v>
      </c>
      <c r="D265" s="1"/>
      <c r="E265" s="1"/>
      <c r="F265" s="1"/>
      <c r="G265" s="9"/>
      <c r="H265" s="9"/>
    </row>
    <row r="266" ht="23.25" customHeight="1">
      <c r="A266" s="54" t="s">
        <v>2290</v>
      </c>
      <c r="B266" s="6" t="s">
        <v>8</v>
      </c>
      <c r="C266" s="7" t="s">
        <v>277</v>
      </c>
      <c r="D266" s="1"/>
      <c r="E266" s="1"/>
      <c r="F266" s="1"/>
      <c r="G266" s="9"/>
      <c r="H266" s="9"/>
    </row>
    <row r="267" ht="23.25" customHeight="1">
      <c r="A267" s="54" t="s">
        <v>2290</v>
      </c>
      <c r="B267" s="6" t="s">
        <v>8</v>
      </c>
      <c r="C267" s="7" t="s">
        <v>278</v>
      </c>
      <c r="D267" s="8" t="s">
        <v>10</v>
      </c>
      <c r="E267" s="1"/>
      <c r="F267" s="1"/>
      <c r="G267" s="9"/>
      <c r="H267" s="9"/>
    </row>
    <row r="268" ht="23.25" customHeight="1">
      <c r="A268" s="54" t="s">
        <v>2290</v>
      </c>
      <c r="B268" s="6" t="s">
        <v>8</v>
      </c>
      <c r="C268" s="7" t="s">
        <v>279</v>
      </c>
      <c r="D268" s="1"/>
      <c r="E268" s="1"/>
      <c r="F268" s="1"/>
      <c r="G268" s="9"/>
      <c r="H268" s="5" t="s">
        <v>10</v>
      </c>
    </row>
    <row r="269" ht="23.25" customHeight="1">
      <c r="A269" s="54" t="s">
        <v>2290</v>
      </c>
      <c r="B269" s="6" t="s">
        <v>8</v>
      </c>
      <c r="C269" s="7" t="s">
        <v>280</v>
      </c>
      <c r="D269" s="8" t="s">
        <v>10</v>
      </c>
      <c r="E269" s="1"/>
      <c r="F269" s="1"/>
      <c r="G269" s="9"/>
      <c r="H269" s="9"/>
    </row>
    <row r="270" ht="23.25" customHeight="1">
      <c r="A270" s="54" t="s">
        <v>2290</v>
      </c>
      <c r="B270" s="6" t="s">
        <v>8</v>
      </c>
      <c r="C270" s="7" t="s">
        <v>281</v>
      </c>
      <c r="D270" s="8" t="s">
        <v>10</v>
      </c>
      <c r="E270" s="1"/>
      <c r="F270" s="1"/>
      <c r="G270" s="9"/>
      <c r="H270" s="9"/>
    </row>
    <row r="271" ht="23.25" customHeight="1">
      <c r="A271" s="54" t="s">
        <v>2290</v>
      </c>
      <c r="B271" s="6" t="s">
        <v>8</v>
      </c>
      <c r="C271" s="7" t="s">
        <v>282</v>
      </c>
      <c r="D271" s="1"/>
      <c r="E271" s="8" t="s">
        <v>10</v>
      </c>
      <c r="F271" s="1"/>
      <c r="G271" s="9"/>
      <c r="H271" s="9"/>
    </row>
    <row r="272" ht="23.25" customHeight="1">
      <c r="A272" s="54" t="s">
        <v>2290</v>
      </c>
      <c r="B272" s="6" t="s">
        <v>8</v>
      </c>
      <c r="C272" s="7" t="s">
        <v>283</v>
      </c>
      <c r="D272" s="8" t="s">
        <v>10</v>
      </c>
      <c r="E272" s="1"/>
      <c r="F272" s="1"/>
      <c r="G272" s="9"/>
      <c r="H272" s="9"/>
    </row>
    <row r="273" ht="23.25" customHeight="1">
      <c r="A273" s="54" t="s">
        <v>2290</v>
      </c>
      <c r="B273" s="6" t="s">
        <v>8</v>
      </c>
      <c r="C273" s="7" t="s">
        <v>284</v>
      </c>
      <c r="D273" s="8" t="s">
        <v>10</v>
      </c>
      <c r="E273" s="1"/>
      <c r="F273" s="1"/>
      <c r="G273" s="9"/>
      <c r="H273" s="9"/>
    </row>
    <row r="274" ht="23.25" customHeight="1">
      <c r="A274" s="54" t="s">
        <v>2290</v>
      </c>
      <c r="B274" s="6" t="s">
        <v>8</v>
      </c>
      <c r="C274" s="7" t="s">
        <v>285</v>
      </c>
      <c r="D274" s="1"/>
      <c r="E274" s="8" t="s">
        <v>10</v>
      </c>
      <c r="F274" s="1"/>
      <c r="G274" s="9"/>
      <c r="H274" s="9"/>
    </row>
    <row r="275" ht="23.25" customHeight="1">
      <c r="A275" s="54" t="s">
        <v>2290</v>
      </c>
      <c r="B275" s="6" t="s">
        <v>8</v>
      </c>
      <c r="C275" s="7" t="s">
        <v>286</v>
      </c>
      <c r="D275" s="1"/>
      <c r="E275" s="1"/>
      <c r="F275" s="1"/>
      <c r="G275" s="9"/>
      <c r="H275" s="5" t="s">
        <v>10</v>
      </c>
    </row>
    <row r="276" ht="23.25" customHeight="1">
      <c r="A276" s="54" t="s">
        <v>2290</v>
      </c>
      <c r="B276" s="6" t="s">
        <v>8</v>
      </c>
      <c r="C276" s="7" t="s">
        <v>287</v>
      </c>
      <c r="D276" s="8" t="s">
        <v>10</v>
      </c>
      <c r="E276" s="1"/>
      <c r="F276" s="1"/>
      <c r="G276" s="9"/>
      <c r="H276" s="9"/>
    </row>
    <row r="277" ht="23.25" customHeight="1">
      <c r="A277" s="54" t="s">
        <v>2290</v>
      </c>
      <c r="B277" s="6" t="s">
        <v>8</v>
      </c>
      <c r="C277" s="7" t="s">
        <v>288</v>
      </c>
      <c r="D277" s="1"/>
      <c r="E277" s="8" t="s">
        <v>10</v>
      </c>
      <c r="F277" s="1"/>
      <c r="G277" s="9"/>
      <c r="H277" s="9"/>
    </row>
    <row r="278" ht="23.25" customHeight="1">
      <c r="A278" s="54" t="s">
        <v>2290</v>
      </c>
      <c r="B278" s="6" t="s">
        <v>8</v>
      </c>
      <c r="C278" s="7" t="s">
        <v>289</v>
      </c>
      <c r="D278" s="1"/>
      <c r="E278" s="1"/>
      <c r="F278" s="1"/>
      <c r="G278" s="5" t="s">
        <v>10</v>
      </c>
      <c r="H278" s="9"/>
    </row>
    <row r="279" ht="23.25" customHeight="1">
      <c r="A279" s="54" t="s">
        <v>2290</v>
      </c>
      <c r="B279" s="6" t="s">
        <v>8</v>
      </c>
      <c r="C279" s="7" t="s">
        <v>290</v>
      </c>
      <c r="D279" s="8" t="s">
        <v>10</v>
      </c>
      <c r="E279" s="1"/>
      <c r="F279" s="1"/>
      <c r="G279" s="9"/>
      <c r="H279" s="9"/>
    </row>
    <row r="280" ht="23.25" customHeight="1">
      <c r="A280" s="54" t="s">
        <v>2290</v>
      </c>
      <c r="B280" s="6" t="s">
        <v>8</v>
      </c>
      <c r="C280" s="7" t="s">
        <v>2291</v>
      </c>
      <c r="D280" s="1"/>
      <c r="E280" s="1"/>
      <c r="F280" s="1"/>
      <c r="G280" s="9"/>
      <c r="H280" s="5" t="s">
        <v>10</v>
      </c>
    </row>
    <row r="281" ht="23.25" customHeight="1">
      <c r="A281" s="54" t="s">
        <v>2290</v>
      </c>
      <c r="B281" s="6" t="s">
        <v>8</v>
      </c>
      <c r="C281" s="7" t="s">
        <v>291</v>
      </c>
      <c r="D281" s="8" t="s">
        <v>10</v>
      </c>
      <c r="E281" s="1"/>
      <c r="F281" s="1"/>
      <c r="G281" s="9"/>
      <c r="H281" s="9"/>
    </row>
    <row r="282" ht="23.25" customHeight="1">
      <c r="A282" s="54" t="s">
        <v>2290</v>
      </c>
      <c r="B282" s="6" t="s">
        <v>8</v>
      </c>
      <c r="C282" s="7" t="s">
        <v>292</v>
      </c>
      <c r="D282" s="1"/>
      <c r="E282" s="8"/>
      <c r="F282" s="1"/>
      <c r="G282" s="9"/>
      <c r="H282" s="5" t="s">
        <v>10</v>
      </c>
    </row>
    <row r="283" ht="23.25" customHeight="1">
      <c r="A283" s="54" t="s">
        <v>2290</v>
      </c>
      <c r="B283" s="6" t="s">
        <v>8</v>
      </c>
      <c r="C283" s="7" t="s">
        <v>293</v>
      </c>
      <c r="D283" s="1"/>
      <c r="E283" s="1"/>
      <c r="F283" s="1"/>
      <c r="G283" s="9"/>
      <c r="H283" s="5" t="s">
        <v>10</v>
      </c>
    </row>
    <row r="284" ht="23.25" customHeight="1">
      <c r="A284" s="54" t="s">
        <v>2290</v>
      </c>
      <c r="B284" s="6" t="s">
        <v>8</v>
      </c>
      <c r="C284" s="7" t="s">
        <v>294</v>
      </c>
      <c r="D284" s="1"/>
      <c r="E284" s="8" t="s">
        <v>10</v>
      </c>
      <c r="F284" s="1"/>
      <c r="G284" s="9"/>
      <c r="H284" s="9"/>
    </row>
    <row r="285" ht="23.25" customHeight="1">
      <c r="A285" s="54" t="s">
        <v>2290</v>
      </c>
      <c r="B285" s="6" t="s">
        <v>8</v>
      </c>
      <c r="C285" s="7" t="s">
        <v>295</v>
      </c>
      <c r="D285" s="1"/>
      <c r="E285" s="8" t="s">
        <v>10</v>
      </c>
      <c r="F285" s="1"/>
      <c r="G285" s="9"/>
      <c r="H285" s="9"/>
    </row>
    <row r="286" ht="23.25" customHeight="1">
      <c r="A286" s="54" t="s">
        <v>2290</v>
      </c>
      <c r="B286" s="6" t="s">
        <v>8</v>
      </c>
      <c r="C286" s="7" t="s">
        <v>296</v>
      </c>
      <c r="D286" s="8" t="s">
        <v>10</v>
      </c>
      <c r="E286" s="1"/>
      <c r="F286" s="1"/>
      <c r="G286" s="9"/>
      <c r="H286" s="9"/>
    </row>
    <row r="287" ht="23.25" customHeight="1">
      <c r="A287" s="54" t="s">
        <v>2290</v>
      </c>
      <c r="B287" s="6" t="s">
        <v>8</v>
      </c>
      <c r="C287" s="7" t="s">
        <v>297</v>
      </c>
      <c r="D287" s="1"/>
      <c r="E287" s="8" t="s">
        <v>10</v>
      </c>
      <c r="F287" s="1"/>
      <c r="G287" s="9"/>
      <c r="H287" s="9"/>
    </row>
    <row r="288" ht="23.25" customHeight="1">
      <c r="A288" s="54" t="s">
        <v>2290</v>
      </c>
      <c r="B288" s="6" t="s">
        <v>8</v>
      </c>
      <c r="C288" s="7" t="s">
        <v>298</v>
      </c>
      <c r="D288" s="1"/>
      <c r="E288" s="8" t="s">
        <v>10</v>
      </c>
      <c r="F288" s="1"/>
      <c r="G288" s="9"/>
      <c r="H288" s="9"/>
    </row>
    <row r="289" ht="23.25" customHeight="1">
      <c r="A289" s="54" t="s">
        <v>2290</v>
      </c>
      <c r="B289" s="6" t="s">
        <v>8</v>
      </c>
      <c r="C289" s="7" t="s">
        <v>299</v>
      </c>
      <c r="D289" s="8" t="s">
        <v>10</v>
      </c>
      <c r="E289" s="1"/>
      <c r="F289" s="1"/>
      <c r="G289" s="9"/>
      <c r="H289" s="9"/>
    </row>
    <row r="290" ht="23.25" customHeight="1">
      <c r="A290" s="54" t="s">
        <v>2290</v>
      </c>
      <c r="B290" s="6" t="s">
        <v>8</v>
      </c>
      <c r="C290" s="7" t="s">
        <v>300</v>
      </c>
      <c r="D290" s="1"/>
      <c r="E290" s="1"/>
      <c r="F290" s="1"/>
      <c r="G290" s="9"/>
      <c r="H290" s="5" t="s">
        <v>10</v>
      </c>
    </row>
    <row r="291" ht="23.25" customHeight="1">
      <c r="A291" s="54" t="s">
        <v>2290</v>
      </c>
      <c r="B291" s="6" t="s">
        <v>8</v>
      </c>
      <c r="C291" s="7" t="s">
        <v>301</v>
      </c>
      <c r="D291" s="1"/>
      <c r="E291" s="8" t="s">
        <v>10</v>
      </c>
      <c r="F291" s="1"/>
      <c r="G291" s="9"/>
      <c r="H291" s="9"/>
    </row>
    <row r="292" ht="23.25" customHeight="1">
      <c r="A292" s="54" t="s">
        <v>2290</v>
      </c>
      <c r="B292" s="6" t="s">
        <v>8</v>
      </c>
      <c r="C292" s="7" t="s">
        <v>302</v>
      </c>
      <c r="D292" s="1"/>
      <c r="E292" s="8" t="s">
        <v>10</v>
      </c>
      <c r="F292" s="1"/>
      <c r="G292" s="9"/>
      <c r="H292" s="9"/>
    </row>
    <row r="293" ht="23.25" customHeight="1">
      <c r="A293" s="54" t="s">
        <v>2290</v>
      </c>
      <c r="B293" s="6" t="s">
        <v>8</v>
      </c>
      <c r="C293" s="7" t="s">
        <v>303</v>
      </c>
      <c r="D293" s="1"/>
      <c r="E293" s="8" t="s">
        <v>10</v>
      </c>
      <c r="F293" s="1"/>
      <c r="G293" s="9"/>
      <c r="H293" s="9"/>
    </row>
    <row r="294" ht="23.25" customHeight="1">
      <c r="A294" s="54" t="s">
        <v>2290</v>
      </c>
      <c r="B294" s="6" t="s">
        <v>8</v>
      </c>
      <c r="C294" s="7" t="s">
        <v>304</v>
      </c>
      <c r="D294" s="1"/>
      <c r="E294" s="8" t="s">
        <v>10</v>
      </c>
      <c r="F294" s="1"/>
      <c r="G294" s="9"/>
      <c r="H294" s="9"/>
    </row>
    <row r="295" ht="23.25" customHeight="1">
      <c r="A295" s="54" t="s">
        <v>2290</v>
      </c>
      <c r="B295" s="6" t="s">
        <v>8</v>
      </c>
      <c r="C295" s="7" t="s">
        <v>305</v>
      </c>
      <c r="D295" s="1"/>
      <c r="E295" s="8" t="s">
        <v>10</v>
      </c>
      <c r="F295" s="1"/>
      <c r="G295" s="9"/>
      <c r="H295" s="9"/>
    </row>
    <row r="296" ht="23.25" customHeight="1">
      <c r="A296" s="54" t="s">
        <v>2290</v>
      </c>
      <c r="B296" s="6" t="s">
        <v>8</v>
      </c>
      <c r="C296" s="7" t="s">
        <v>306</v>
      </c>
      <c r="D296" s="1"/>
      <c r="E296" s="8" t="s">
        <v>10</v>
      </c>
      <c r="F296" s="1"/>
      <c r="G296" s="9"/>
      <c r="H296" s="9"/>
    </row>
    <row r="297" ht="23.25" customHeight="1">
      <c r="A297" s="54" t="s">
        <v>2290</v>
      </c>
      <c r="B297" s="6" t="s">
        <v>8</v>
      </c>
      <c r="C297" s="7" t="s">
        <v>307</v>
      </c>
      <c r="D297" s="1"/>
      <c r="E297" s="8" t="s">
        <v>10</v>
      </c>
      <c r="F297" s="1"/>
      <c r="G297" s="9"/>
      <c r="H297" s="9"/>
    </row>
    <row r="298" ht="23.25" customHeight="1">
      <c r="A298" s="54" t="s">
        <v>2290</v>
      </c>
      <c r="B298" s="6" t="s">
        <v>8</v>
      </c>
      <c r="C298" s="7" t="s">
        <v>308</v>
      </c>
      <c r="D298" s="1"/>
      <c r="E298" s="1"/>
      <c r="F298" s="1"/>
      <c r="G298" s="5" t="s">
        <v>10</v>
      </c>
      <c r="H298" s="9"/>
    </row>
    <row r="299" ht="23.25" customHeight="1">
      <c r="A299" s="54" t="s">
        <v>2290</v>
      </c>
      <c r="B299" s="6" t="s">
        <v>8</v>
      </c>
      <c r="C299" s="7" t="s">
        <v>309</v>
      </c>
      <c r="D299" s="1"/>
      <c r="E299" s="8" t="s">
        <v>10</v>
      </c>
      <c r="F299" s="1"/>
      <c r="G299" s="9"/>
      <c r="H299" s="9"/>
    </row>
    <row r="300" ht="23.25" customHeight="1">
      <c r="A300" s="54" t="s">
        <v>2290</v>
      </c>
      <c r="B300" s="6" t="s">
        <v>8</v>
      </c>
      <c r="C300" s="7" t="s">
        <v>310</v>
      </c>
      <c r="D300" s="1"/>
      <c r="E300" s="1"/>
      <c r="F300" s="1"/>
      <c r="G300" s="5" t="s">
        <v>10</v>
      </c>
      <c r="H300" s="9"/>
    </row>
    <row r="301" ht="23.25" customHeight="1">
      <c r="A301" s="54" t="s">
        <v>2290</v>
      </c>
      <c r="B301" s="6" t="s">
        <v>8</v>
      </c>
      <c r="C301" s="7" t="s">
        <v>311</v>
      </c>
      <c r="D301" s="8"/>
      <c r="E301" s="1"/>
      <c r="F301" s="1"/>
      <c r="G301" s="5" t="s">
        <v>10</v>
      </c>
      <c r="H301" s="9"/>
    </row>
    <row r="302" ht="23.25" customHeight="1">
      <c r="A302" s="54" t="s">
        <v>2290</v>
      </c>
      <c r="B302" s="6" t="s">
        <v>8</v>
      </c>
      <c r="C302" s="7" t="s">
        <v>312</v>
      </c>
      <c r="D302" s="1"/>
      <c r="E302" s="1"/>
      <c r="F302" s="1"/>
      <c r="G302" s="5" t="s">
        <v>10</v>
      </c>
      <c r="H302" s="9"/>
    </row>
    <row r="303" ht="23.25" customHeight="1">
      <c r="A303" s="54" t="s">
        <v>2290</v>
      </c>
      <c r="B303" s="6" t="s">
        <v>8</v>
      </c>
      <c r="C303" s="16" t="s">
        <v>313</v>
      </c>
      <c r="D303" s="1"/>
      <c r="E303" s="8" t="s">
        <v>10</v>
      </c>
      <c r="F303" s="1"/>
      <c r="G303" s="9"/>
      <c r="H303" s="9"/>
    </row>
    <row r="304" ht="23.25" customHeight="1">
      <c r="A304" s="54" t="s">
        <v>2290</v>
      </c>
      <c r="B304" s="6" t="s">
        <v>8</v>
      </c>
      <c r="C304" s="16" t="s">
        <v>314</v>
      </c>
      <c r="D304" s="1"/>
      <c r="E304" s="8" t="s">
        <v>10</v>
      </c>
      <c r="F304" s="1"/>
      <c r="G304" s="9"/>
      <c r="H304" s="9"/>
    </row>
    <row r="305" ht="23.25" customHeight="1">
      <c r="A305" s="54" t="s">
        <v>2290</v>
      </c>
      <c r="B305" s="6" t="s">
        <v>8</v>
      </c>
      <c r="C305" s="7" t="s">
        <v>315</v>
      </c>
      <c r="D305" s="1"/>
      <c r="E305" s="8" t="s">
        <v>10</v>
      </c>
      <c r="F305" s="1"/>
      <c r="G305" s="9"/>
      <c r="H305" s="9"/>
    </row>
    <row r="306" ht="23.25" customHeight="1">
      <c r="A306" s="54" t="s">
        <v>2290</v>
      </c>
      <c r="B306" s="6" t="s">
        <v>8</v>
      </c>
      <c r="C306" s="7" t="s">
        <v>316</v>
      </c>
      <c r="D306" s="1"/>
      <c r="E306" s="1"/>
      <c r="F306" s="1"/>
      <c r="G306" s="5" t="s">
        <v>10</v>
      </c>
      <c r="H306" s="9"/>
    </row>
    <row r="307" ht="23.25" customHeight="1">
      <c r="A307" s="54" t="s">
        <v>2290</v>
      </c>
      <c r="B307" s="6" t="s">
        <v>8</v>
      </c>
      <c r="C307" s="7" t="s">
        <v>317</v>
      </c>
      <c r="D307" s="1"/>
      <c r="E307" s="1"/>
      <c r="F307" s="1"/>
      <c r="G307" s="9"/>
      <c r="H307" s="9"/>
    </row>
    <row r="308" ht="23.25" customHeight="1">
      <c r="A308" s="54" t="s">
        <v>2290</v>
      </c>
      <c r="B308" s="6" t="s">
        <v>8</v>
      </c>
      <c r="C308" s="7" t="s">
        <v>318</v>
      </c>
      <c r="D308" s="1"/>
      <c r="E308" s="8" t="s">
        <v>10</v>
      </c>
      <c r="F308" s="1"/>
      <c r="G308" s="9"/>
      <c r="H308" s="9"/>
    </row>
    <row r="309" ht="23.25" customHeight="1">
      <c r="A309" s="54" t="s">
        <v>2290</v>
      </c>
      <c r="B309" s="6" t="s">
        <v>8</v>
      </c>
      <c r="C309" s="16" t="s">
        <v>319</v>
      </c>
      <c r="D309" s="1"/>
      <c r="E309" s="8"/>
      <c r="F309" s="1"/>
      <c r="G309" s="5" t="s">
        <v>10</v>
      </c>
      <c r="H309" s="9"/>
    </row>
    <row r="310" ht="23.25" customHeight="1">
      <c r="A310" s="54" t="s">
        <v>2290</v>
      </c>
      <c r="B310" s="6" t="s">
        <v>8</v>
      </c>
      <c r="C310" s="16" t="s">
        <v>320</v>
      </c>
      <c r="D310" s="1"/>
      <c r="E310" s="8" t="s">
        <v>10</v>
      </c>
      <c r="F310" s="1"/>
      <c r="G310" s="9"/>
      <c r="H310" s="9"/>
    </row>
    <row r="311" ht="23.25" customHeight="1">
      <c r="A311" s="54" t="s">
        <v>2290</v>
      </c>
      <c r="B311" s="6" t="s">
        <v>8</v>
      </c>
      <c r="C311" s="16" t="s">
        <v>321</v>
      </c>
      <c r="D311" s="8" t="s">
        <v>10</v>
      </c>
      <c r="E311" s="1"/>
      <c r="F311" s="1"/>
      <c r="G311" s="9"/>
      <c r="H311" s="9"/>
    </row>
    <row r="312" ht="23.25" customHeight="1">
      <c r="A312" s="54" t="s">
        <v>2290</v>
      </c>
      <c r="B312" s="6" t="s">
        <v>8</v>
      </c>
      <c r="C312" s="7" t="s">
        <v>322</v>
      </c>
      <c r="D312" s="1"/>
      <c r="E312" s="8" t="s">
        <v>10</v>
      </c>
      <c r="F312" s="1"/>
      <c r="G312" s="9"/>
      <c r="H312" s="9"/>
    </row>
    <row r="313" ht="23.25" customHeight="1">
      <c r="A313" s="54" t="s">
        <v>2290</v>
      </c>
      <c r="B313" s="6" t="s">
        <v>8</v>
      </c>
      <c r="C313" s="7" t="s">
        <v>323</v>
      </c>
      <c r="D313" s="1"/>
      <c r="E313" s="8" t="s">
        <v>10</v>
      </c>
      <c r="F313" s="1"/>
      <c r="G313" s="9"/>
      <c r="H313" s="9"/>
    </row>
    <row r="314" ht="23.25" customHeight="1">
      <c r="A314" s="54" t="s">
        <v>2290</v>
      </c>
      <c r="B314" s="6" t="s">
        <v>8</v>
      </c>
      <c r="C314" s="7" t="s">
        <v>324</v>
      </c>
      <c r="D314" s="1"/>
      <c r="E314" s="1"/>
      <c r="F314" s="1"/>
      <c r="G314" s="9"/>
      <c r="H314" s="5" t="s">
        <v>10</v>
      </c>
    </row>
    <row r="315" ht="23.25" customHeight="1">
      <c r="A315" s="54" t="s">
        <v>2290</v>
      </c>
      <c r="B315" s="6" t="s">
        <v>8</v>
      </c>
      <c r="C315" s="16" t="s">
        <v>325</v>
      </c>
      <c r="D315" s="1"/>
      <c r="E315" s="1"/>
      <c r="F315" s="1"/>
      <c r="G315" s="5" t="s">
        <v>10</v>
      </c>
      <c r="H315" s="9"/>
    </row>
    <row r="316" ht="23.25" customHeight="1">
      <c r="A316" s="54" t="s">
        <v>2290</v>
      </c>
      <c r="B316" s="6" t="s">
        <v>8</v>
      </c>
      <c r="C316" s="7" t="s">
        <v>326</v>
      </c>
      <c r="D316" s="1"/>
      <c r="E316" s="8" t="s">
        <v>10</v>
      </c>
      <c r="F316" s="1"/>
      <c r="G316" s="9"/>
      <c r="H316" s="9"/>
    </row>
    <row r="317" ht="23.25" customHeight="1">
      <c r="A317" s="54" t="s">
        <v>2290</v>
      </c>
      <c r="B317" s="6" t="s">
        <v>8</v>
      </c>
      <c r="C317" s="7" t="s">
        <v>327</v>
      </c>
      <c r="D317" s="1"/>
      <c r="E317" s="8"/>
      <c r="F317" s="1"/>
      <c r="G317" s="5" t="s">
        <v>10</v>
      </c>
      <c r="H317" s="9"/>
    </row>
    <row r="318" ht="23.25" customHeight="1">
      <c r="A318" s="54" t="s">
        <v>2290</v>
      </c>
      <c r="B318" s="6" t="s">
        <v>8</v>
      </c>
      <c r="C318" s="7" t="s">
        <v>328</v>
      </c>
      <c r="D318" s="8"/>
      <c r="E318" s="8" t="s">
        <v>10</v>
      </c>
      <c r="F318" s="1"/>
      <c r="G318" s="9"/>
      <c r="H318" s="9"/>
    </row>
    <row r="319" ht="23.25" customHeight="1">
      <c r="A319" s="54" t="s">
        <v>2290</v>
      </c>
      <c r="B319" s="6" t="s">
        <v>8</v>
      </c>
      <c r="C319" s="7" t="s">
        <v>329</v>
      </c>
      <c r="D319" s="8" t="s">
        <v>10</v>
      </c>
      <c r="E319" s="1"/>
      <c r="F319" s="1"/>
      <c r="G319" s="9"/>
      <c r="H319" s="9"/>
    </row>
    <row r="320" ht="23.25" customHeight="1">
      <c r="A320" s="54" t="s">
        <v>2290</v>
      </c>
      <c r="B320" s="6" t="s">
        <v>8</v>
      </c>
      <c r="C320" s="7" t="s">
        <v>330</v>
      </c>
      <c r="D320" s="8" t="s">
        <v>10</v>
      </c>
      <c r="E320" s="1"/>
      <c r="F320" s="1"/>
      <c r="G320" s="9"/>
      <c r="H320" s="9"/>
    </row>
    <row r="321" ht="23.25" customHeight="1">
      <c r="A321" s="54" t="s">
        <v>2290</v>
      </c>
      <c r="B321" s="6" t="s">
        <v>8</v>
      </c>
      <c r="C321" s="7" t="s">
        <v>331</v>
      </c>
      <c r="D321" s="1"/>
      <c r="E321" s="8"/>
      <c r="F321" s="1"/>
      <c r="G321" s="5" t="s">
        <v>10</v>
      </c>
      <c r="H321" s="9"/>
    </row>
    <row r="322" ht="23.25" customHeight="1">
      <c r="A322" s="54" t="s">
        <v>2290</v>
      </c>
      <c r="B322" s="6" t="s">
        <v>8</v>
      </c>
      <c r="C322" s="7" t="s">
        <v>332</v>
      </c>
      <c r="D322" s="1"/>
      <c r="E322" s="1"/>
      <c r="F322" s="1"/>
      <c r="G322" s="5" t="s">
        <v>10</v>
      </c>
      <c r="H322" s="9"/>
    </row>
    <row r="323" ht="23.25" customHeight="1">
      <c r="A323" s="54" t="s">
        <v>2290</v>
      </c>
      <c r="B323" s="6" t="s">
        <v>8</v>
      </c>
      <c r="C323" s="16" t="s">
        <v>333</v>
      </c>
      <c r="D323" s="1"/>
      <c r="E323" s="8" t="s">
        <v>10</v>
      </c>
      <c r="F323" s="1"/>
      <c r="G323" s="9"/>
      <c r="H323" s="9"/>
    </row>
    <row r="324" ht="23.25" customHeight="1">
      <c r="A324" s="54" t="s">
        <v>2290</v>
      </c>
      <c r="B324" s="6" t="s">
        <v>8</v>
      </c>
      <c r="C324" s="7" t="s">
        <v>334</v>
      </c>
      <c r="D324" s="1"/>
      <c r="E324" s="8" t="s">
        <v>10</v>
      </c>
      <c r="F324" s="1"/>
      <c r="G324" s="9"/>
      <c r="H324" s="9"/>
    </row>
    <row r="325" ht="23.25" customHeight="1">
      <c r="A325" s="54" t="s">
        <v>2290</v>
      </c>
      <c r="B325" s="6" t="s">
        <v>8</v>
      </c>
      <c r="C325" s="17" t="s">
        <v>335</v>
      </c>
      <c r="D325" s="1"/>
      <c r="E325" s="1"/>
      <c r="F325" s="1"/>
      <c r="G325" s="9"/>
      <c r="H325" s="9"/>
    </row>
    <row r="326" ht="23.25" customHeight="1">
      <c r="A326" s="54" t="s">
        <v>2290</v>
      </c>
      <c r="B326" s="6" t="s">
        <v>8</v>
      </c>
      <c r="C326" s="7" t="s">
        <v>336</v>
      </c>
      <c r="D326" s="1"/>
      <c r="E326" s="8" t="s">
        <v>10</v>
      </c>
      <c r="F326" s="1"/>
      <c r="G326" s="9"/>
      <c r="H326" s="9"/>
    </row>
    <row r="327" ht="23.25" customHeight="1">
      <c r="A327" s="54" t="s">
        <v>2290</v>
      </c>
      <c r="B327" s="6" t="s">
        <v>8</v>
      </c>
      <c r="C327" s="7" t="s">
        <v>337</v>
      </c>
      <c r="D327" s="1"/>
      <c r="E327" s="8" t="s">
        <v>10</v>
      </c>
      <c r="F327" s="1"/>
      <c r="G327" s="9"/>
      <c r="H327" s="9"/>
    </row>
    <row r="328" ht="23.25" customHeight="1">
      <c r="A328" s="54" t="s">
        <v>2290</v>
      </c>
      <c r="B328" s="6" t="s">
        <v>8</v>
      </c>
      <c r="C328" s="7" t="s">
        <v>338</v>
      </c>
      <c r="D328" s="1"/>
      <c r="E328" s="8" t="s">
        <v>10</v>
      </c>
      <c r="F328" s="1"/>
      <c r="G328" s="9"/>
      <c r="H328" s="9"/>
    </row>
    <row r="329" ht="23.25" customHeight="1">
      <c r="A329" s="54" t="s">
        <v>2290</v>
      </c>
      <c r="B329" s="6" t="s">
        <v>8</v>
      </c>
      <c r="C329" s="16" t="s">
        <v>339</v>
      </c>
      <c r="D329" s="1"/>
      <c r="E329" s="1"/>
      <c r="F329" s="1"/>
      <c r="G329" s="5" t="s">
        <v>10</v>
      </c>
      <c r="H329" s="9"/>
    </row>
    <row r="330" ht="23.25" customHeight="1">
      <c r="A330" s="54" t="s">
        <v>2290</v>
      </c>
      <c r="B330" s="6" t="s">
        <v>8</v>
      </c>
      <c r="C330" s="16" t="s">
        <v>340</v>
      </c>
      <c r="D330" s="1"/>
      <c r="E330" s="1"/>
      <c r="F330" s="1"/>
      <c r="G330" s="5" t="s">
        <v>10</v>
      </c>
      <c r="H330" s="9"/>
    </row>
    <row r="331" ht="23.25" customHeight="1">
      <c r="A331" s="54" t="s">
        <v>2290</v>
      </c>
      <c r="B331" s="6" t="s">
        <v>8</v>
      </c>
      <c r="C331" s="16" t="s">
        <v>341</v>
      </c>
      <c r="D331" s="1"/>
      <c r="E331" s="8" t="s">
        <v>10</v>
      </c>
      <c r="F331" s="1"/>
      <c r="G331" s="9"/>
      <c r="H331" s="9"/>
    </row>
    <row r="332" ht="23.25" customHeight="1">
      <c r="A332" s="54" t="s">
        <v>2290</v>
      </c>
      <c r="B332" s="6" t="s">
        <v>8</v>
      </c>
      <c r="C332" s="7" t="s">
        <v>342</v>
      </c>
      <c r="D332" s="1"/>
      <c r="E332" s="8" t="s">
        <v>10</v>
      </c>
      <c r="F332" s="1"/>
      <c r="G332" s="9"/>
      <c r="H332" s="9"/>
    </row>
    <row r="333" ht="23.25" customHeight="1">
      <c r="A333" s="54" t="s">
        <v>2290</v>
      </c>
      <c r="B333" s="6" t="s">
        <v>8</v>
      </c>
      <c r="C333" s="7" t="s">
        <v>343</v>
      </c>
      <c r="D333" s="1"/>
      <c r="E333" s="8" t="s">
        <v>10</v>
      </c>
      <c r="F333" s="1"/>
      <c r="G333" s="9"/>
      <c r="H333" s="9"/>
    </row>
    <row r="334" ht="23.25" customHeight="1">
      <c r="A334" s="54" t="s">
        <v>2290</v>
      </c>
      <c r="B334" s="6" t="s">
        <v>8</v>
      </c>
      <c r="C334" s="7" t="s">
        <v>344</v>
      </c>
      <c r="D334" s="1"/>
      <c r="E334" s="8" t="s">
        <v>10</v>
      </c>
      <c r="F334" s="1"/>
      <c r="G334" s="9"/>
      <c r="H334" s="9"/>
    </row>
    <row r="335" ht="23.25" customHeight="1">
      <c r="A335" s="54" t="s">
        <v>2290</v>
      </c>
      <c r="B335" s="6" t="s">
        <v>8</v>
      </c>
      <c r="C335" s="16" t="s">
        <v>345</v>
      </c>
      <c r="D335" s="1"/>
      <c r="E335" s="8" t="s">
        <v>10</v>
      </c>
      <c r="F335" s="1"/>
      <c r="G335" s="9"/>
      <c r="H335" s="9"/>
    </row>
    <row r="336" ht="23.25" customHeight="1">
      <c r="A336" s="54" t="s">
        <v>2290</v>
      </c>
      <c r="B336" s="6" t="s">
        <v>8</v>
      </c>
      <c r="C336" s="7" t="s">
        <v>346</v>
      </c>
      <c r="D336" s="1"/>
      <c r="E336" s="8" t="s">
        <v>10</v>
      </c>
      <c r="F336" s="1"/>
      <c r="G336" s="9"/>
      <c r="H336" s="9"/>
    </row>
    <row r="337" ht="23.25" customHeight="1">
      <c r="A337" s="54" t="s">
        <v>2290</v>
      </c>
      <c r="B337" s="6" t="s">
        <v>8</v>
      </c>
      <c r="C337" s="11" t="s">
        <v>347</v>
      </c>
      <c r="D337" s="1"/>
      <c r="E337" s="1"/>
      <c r="F337" s="1"/>
      <c r="G337" s="5" t="s">
        <v>10</v>
      </c>
      <c r="H337" s="9"/>
    </row>
    <row r="338" ht="23.25" customHeight="1">
      <c r="A338" s="54" t="s">
        <v>2290</v>
      </c>
      <c r="B338" s="6" t="s">
        <v>8</v>
      </c>
      <c r="C338" s="16" t="s">
        <v>348</v>
      </c>
      <c r="D338" s="1"/>
      <c r="E338" s="8" t="s">
        <v>10</v>
      </c>
      <c r="F338" s="1"/>
      <c r="G338" s="9"/>
      <c r="H338" s="9"/>
    </row>
    <row r="339" ht="23.25" customHeight="1">
      <c r="A339" s="54" t="s">
        <v>2290</v>
      </c>
      <c r="B339" s="6" t="s">
        <v>8</v>
      </c>
      <c r="C339" s="16" t="s">
        <v>349</v>
      </c>
      <c r="D339" s="1"/>
      <c r="E339" s="8" t="s">
        <v>10</v>
      </c>
      <c r="F339" s="1"/>
      <c r="G339" s="9"/>
      <c r="H339" s="9"/>
    </row>
    <row r="340" ht="23.25" customHeight="1">
      <c r="A340" s="54" t="s">
        <v>2290</v>
      </c>
      <c r="B340" s="6" t="s">
        <v>8</v>
      </c>
      <c r="C340" s="7" t="s">
        <v>350</v>
      </c>
      <c r="D340" s="1"/>
      <c r="E340" s="8" t="s">
        <v>10</v>
      </c>
      <c r="F340" s="1"/>
      <c r="G340" s="9"/>
      <c r="H340" s="9"/>
    </row>
    <row r="341" ht="23.25" customHeight="1">
      <c r="A341" s="54" t="s">
        <v>2290</v>
      </c>
      <c r="B341" s="6" t="s">
        <v>8</v>
      </c>
      <c r="C341" s="18" t="s">
        <v>351</v>
      </c>
      <c r="D341" s="1"/>
      <c r="E341" s="1"/>
      <c r="F341" s="1"/>
      <c r="G341" s="5" t="s">
        <v>10</v>
      </c>
      <c r="H341" s="9"/>
    </row>
    <row r="342" ht="23.25" customHeight="1">
      <c r="A342" s="54" t="s">
        <v>2290</v>
      </c>
      <c r="B342" s="6" t="s">
        <v>8</v>
      </c>
      <c r="C342" s="7" t="s">
        <v>352</v>
      </c>
      <c r="D342" s="1"/>
      <c r="E342" s="8" t="s">
        <v>10</v>
      </c>
      <c r="F342" s="1"/>
      <c r="G342" s="9"/>
      <c r="H342" s="9"/>
    </row>
    <row r="343" ht="23.25" customHeight="1">
      <c r="A343" s="54" t="s">
        <v>2290</v>
      </c>
      <c r="B343" s="6" t="s">
        <v>8</v>
      </c>
      <c r="C343" s="16" t="s">
        <v>353</v>
      </c>
      <c r="D343" s="1"/>
      <c r="E343" s="1"/>
      <c r="F343" s="1"/>
      <c r="G343" s="5" t="s">
        <v>10</v>
      </c>
      <c r="H343" s="9"/>
    </row>
    <row r="344" ht="23.25" customHeight="1">
      <c r="A344" s="54" t="s">
        <v>2290</v>
      </c>
      <c r="B344" s="6" t="s">
        <v>8</v>
      </c>
      <c r="C344" s="7" t="s">
        <v>354</v>
      </c>
      <c r="D344" s="1"/>
      <c r="E344" s="8" t="s">
        <v>10</v>
      </c>
      <c r="F344" s="1"/>
      <c r="G344" s="9"/>
      <c r="H344" s="9"/>
    </row>
    <row r="345" ht="23.25" customHeight="1">
      <c r="A345" s="54" t="s">
        <v>2290</v>
      </c>
      <c r="B345" s="6" t="s">
        <v>8</v>
      </c>
      <c r="C345" s="7" t="s">
        <v>355</v>
      </c>
      <c r="D345" s="8"/>
      <c r="E345" s="8"/>
      <c r="F345" s="1"/>
      <c r="G345" s="5" t="s">
        <v>10</v>
      </c>
      <c r="H345" s="9"/>
    </row>
    <row r="346" ht="23.25" customHeight="1">
      <c r="A346" s="54" t="s">
        <v>2290</v>
      </c>
      <c r="B346" s="6" t="s">
        <v>8</v>
      </c>
      <c r="C346" s="7" t="s">
        <v>356</v>
      </c>
      <c r="D346" s="1"/>
      <c r="E346" s="8" t="s">
        <v>10</v>
      </c>
      <c r="F346" s="1"/>
      <c r="G346" s="9"/>
      <c r="H346" s="9"/>
    </row>
    <row r="347" ht="23.25" customHeight="1">
      <c r="A347" s="54" t="s">
        <v>2290</v>
      </c>
      <c r="B347" s="6" t="s">
        <v>8</v>
      </c>
      <c r="C347" s="7" t="s">
        <v>357</v>
      </c>
      <c r="D347" s="1"/>
      <c r="E347" s="8" t="s">
        <v>10</v>
      </c>
      <c r="F347" s="1"/>
      <c r="G347" s="9"/>
      <c r="H347" s="9"/>
    </row>
    <row r="348" ht="23.25" customHeight="1">
      <c r="A348" s="54" t="s">
        <v>2290</v>
      </c>
      <c r="B348" s="6" t="s">
        <v>8</v>
      </c>
      <c r="C348" s="7" t="s">
        <v>358</v>
      </c>
      <c r="D348" s="1"/>
      <c r="E348" s="8" t="s">
        <v>10</v>
      </c>
      <c r="F348" s="1"/>
      <c r="G348" s="9"/>
      <c r="H348" s="9"/>
    </row>
    <row r="349" ht="23.25" customHeight="1">
      <c r="A349" s="54" t="s">
        <v>2290</v>
      </c>
      <c r="B349" s="6" t="s">
        <v>8</v>
      </c>
      <c r="C349" s="16" t="s">
        <v>359</v>
      </c>
      <c r="D349" s="1"/>
      <c r="E349" s="8" t="s">
        <v>10</v>
      </c>
      <c r="F349" s="1"/>
      <c r="G349" s="9"/>
      <c r="H349" s="9"/>
    </row>
    <row r="350" ht="23.25" customHeight="1">
      <c r="A350" s="54" t="s">
        <v>2290</v>
      </c>
      <c r="B350" s="6" t="s">
        <v>8</v>
      </c>
      <c r="C350" s="16" t="s">
        <v>360</v>
      </c>
      <c r="D350" s="1"/>
      <c r="E350" s="8" t="s">
        <v>10</v>
      </c>
      <c r="F350" s="1"/>
      <c r="G350" s="9"/>
      <c r="H350" s="9"/>
    </row>
    <row r="351" ht="23.25" customHeight="1">
      <c r="A351" s="54" t="s">
        <v>2290</v>
      </c>
      <c r="B351" s="6" t="s">
        <v>8</v>
      </c>
      <c r="C351" s="7" t="s">
        <v>361</v>
      </c>
      <c r="D351" s="1"/>
      <c r="E351" s="8" t="s">
        <v>10</v>
      </c>
      <c r="F351" s="1"/>
      <c r="G351" s="9"/>
      <c r="H351" s="9"/>
    </row>
    <row r="352" ht="23.25" customHeight="1">
      <c r="A352" s="54" t="s">
        <v>2290</v>
      </c>
      <c r="B352" s="6" t="s">
        <v>8</v>
      </c>
      <c r="C352" s="7" t="s">
        <v>362</v>
      </c>
      <c r="D352" s="1"/>
      <c r="E352" s="1"/>
      <c r="F352" s="1"/>
      <c r="G352" s="5" t="s">
        <v>10</v>
      </c>
      <c r="H352" s="9"/>
    </row>
    <row r="353" ht="23.25" customHeight="1">
      <c r="A353" s="54" t="s">
        <v>2290</v>
      </c>
      <c r="B353" s="6" t="s">
        <v>8</v>
      </c>
      <c r="C353" s="16" t="s">
        <v>363</v>
      </c>
      <c r="D353" s="1"/>
      <c r="E353" s="8" t="s">
        <v>10</v>
      </c>
      <c r="F353" s="1"/>
      <c r="G353" s="9"/>
      <c r="H353" s="9"/>
    </row>
    <row r="354" ht="23.25" customHeight="1">
      <c r="A354" s="54" t="s">
        <v>2290</v>
      </c>
      <c r="B354" s="6" t="s">
        <v>8</v>
      </c>
      <c r="C354" s="7" t="s">
        <v>364</v>
      </c>
      <c r="D354" s="1"/>
      <c r="E354" s="8"/>
      <c r="F354" s="1"/>
      <c r="G354" s="5" t="s">
        <v>10</v>
      </c>
      <c r="H354" s="9"/>
    </row>
    <row r="355" ht="23.25" customHeight="1">
      <c r="A355" s="54" t="s">
        <v>2290</v>
      </c>
      <c r="B355" s="6" t="s">
        <v>8</v>
      </c>
      <c r="C355" s="7" t="s">
        <v>365</v>
      </c>
      <c r="D355" s="1"/>
      <c r="E355" s="1"/>
      <c r="F355" s="1"/>
      <c r="G355" s="5" t="s">
        <v>10</v>
      </c>
      <c r="H355" s="9"/>
    </row>
    <row r="356" ht="23.25" customHeight="1">
      <c r="A356" s="54" t="s">
        <v>2290</v>
      </c>
      <c r="B356" s="6" t="s">
        <v>8</v>
      </c>
      <c r="C356" s="16" t="s">
        <v>366</v>
      </c>
      <c r="D356" s="1"/>
      <c r="E356" s="8" t="s">
        <v>10</v>
      </c>
      <c r="F356" s="1"/>
      <c r="G356" s="9"/>
      <c r="H356" s="9"/>
    </row>
    <row r="357" ht="23.25" customHeight="1">
      <c r="A357" s="54" t="s">
        <v>2290</v>
      </c>
      <c r="B357" s="6" t="s">
        <v>8</v>
      </c>
      <c r="C357" s="7" t="s">
        <v>367</v>
      </c>
      <c r="D357" s="1"/>
      <c r="E357" s="8" t="s">
        <v>10</v>
      </c>
      <c r="F357" s="1"/>
      <c r="G357" s="9"/>
      <c r="H357" s="9"/>
    </row>
    <row r="358" ht="23.25" customHeight="1">
      <c r="A358" s="54" t="s">
        <v>2290</v>
      </c>
      <c r="B358" s="6" t="s">
        <v>8</v>
      </c>
      <c r="C358" s="7" t="s">
        <v>368</v>
      </c>
      <c r="D358" s="1"/>
      <c r="E358" s="8" t="s">
        <v>10</v>
      </c>
      <c r="F358" s="1"/>
      <c r="G358" s="9"/>
      <c r="H358" s="9"/>
    </row>
    <row r="359" ht="23.25" customHeight="1">
      <c r="A359" s="54" t="s">
        <v>2290</v>
      </c>
      <c r="B359" s="6" t="s">
        <v>8</v>
      </c>
      <c r="C359" s="16" t="s">
        <v>369</v>
      </c>
      <c r="D359" s="1"/>
      <c r="E359" s="8" t="s">
        <v>10</v>
      </c>
      <c r="F359" s="1"/>
      <c r="G359" s="9"/>
      <c r="H359" s="9"/>
    </row>
    <row r="360" ht="23.25" customHeight="1">
      <c r="A360" s="54" t="s">
        <v>2290</v>
      </c>
      <c r="B360" s="6" t="s">
        <v>8</v>
      </c>
      <c r="C360" s="7" t="s">
        <v>370</v>
      </c>
      <c r="D360" s="1"/>
      <c r="E360" s="8" t="s">
        <v>10</v>
      </c>
      <c r="F360" s="1"/>
      <c r="G360" s="9"/>
      <c r="H360" s="9"/>
    </row>
    <row r="361" ht="23.25" customHeight="1">
      <c r="A361" s="54" t="s">
        <v>2290</v>
      </c>
      <c r="B361" s="6" t="s">
        <v>8</v>
      </c>
      <c r="C361" s="7" t="s">
        <v>371</v>
      </c>
      <c r="D361" s="1"/>
      <c r="E361" s="8" t="s">
        <v>10</v>
      </c>
      <c r="F361" s="1"/>
      <c r="G361" s="9"/>
      <c r="H361" s="9"/>
    </row>
    <row r="362" ht="23.25" customHeight="1">
      <c r="A362" s="54" t="s">
        <v>2290</v>
      </c>
      <c r="B362" s="6" t="s">
        <v>8</v>
      </c>
      <c r="C362" s="7" t="s">
        <v>372</v>
      </c>
      <c r="D362" s="1"/>
      <c r="E362" s="8" t="s">
        <v>10</v>
      </c>
      <c r="F362" s="1"/>
      <c r="G362" s="9"/>
      <c r="H362" s="9"/>
    </row>
    <row r="363" ht="23.25" customHeight="1">
      <c r="A363" s="54" t="s">
        <v>2290</v>
      </c>
      <c r="B363" s="6" t="s">
        <v>8</v>
      </c>
      <c r="C363" s="7" t="s">
        <v>373</v>
      </c>
      <c r="D363" s="1"/>
      <c r="E363" s="8" t="s">
        <v>10</v>
      </c>
      <c r="F363" s="1"/>
      <c r="G363" s="9"/>
      <c r="H363" s="9"/>
    </row>
    <row r="364" ht="23.25" customHeight="1">
      <c r="A364" s="54" t="s">
        <v>2290</v>
      </c>
      <c r="B364" s="6" t="s">
        <v>8</v>
      </c>
      <c r="C364" s="16" t="s">
        <v>374</v>
      </c>
      <c r="D364" s="1"/>
      <c r="E364" s="8" t="s">
        <v>10</v>
      </c>
      <c r="F364" s="1"/>
      <c r="G364" s="9"/>
      <c r="H364" s="9"/>
    </row>
    <row r="365" ht="23.25" customHeight="1">
      <c r="A365" s="54" t="s">
        <v>2290</v>
      </c>
      <c r="B365" s="6" t="s">
        <v>8</v>
      </c>
      <c r="C365" s="16" t="s">
        <v>375</v>
      </c>
      <c r="D365" s="1"/>
      <c r="E365" s="8" t="s">
        <v>10</v>
      </c>
      <c r="F365" s="1"/>
      <c r="G365" s="9"/>
      <c r="H365" s="9"/>
    </row>
    <row r="366" ht="23.25" customHeight="1">
      <c r="A366" s="54" t="s">
        <v>2290</v>
      </c>
      <c r="B366" s="6" t="s">
        <v>8</v>
      </c>
      <c r="C366" s="16" t="s">
        <v>376</v>
      </c>
      <c r="D366" s="1"/>
      <c r="E366" s="8" t="s">
        <v>10</v>
      </c>
      <c r="F366" s="1"/>
      <c r="G366" s="9"/>
      <c r="H366" s="9"/>
    </row>
    <row r="367" ht="23.25" customHeight="1">
      <c r="A367" s="54" t="s">
        <v>2290</v>
      </c>
      <c r="B367" s="6" t="s">
        <v>8</v>
      </c>
      <c r="C367" s="16" t="s">
        <v>377</v>
      </c>
      <c r="D367" s="8"/>
      <c r="E367" s="8" t="s">
        <v>10</v>
      </c>
      <c r="F367" s="1"/>
      <c r="G367" s="9"/>
      <c r="H367" s="9"/>
    </row>
    <row r="368" ht="23.25" customHeight="1">
      <c r="A368" s="54" t="s">
        <v>2290</v>
      </c>
      <c r="B368" s="6" t="s">
        <v>8</v>
      </c>
      <c r="C368" s="16" t="s">
        <v>378</v>
      </c>
      <c r="D368" s="1"/>
      <c r="E368" s="8" t="s">
        <v>10</v>
      </c>
      <c r="F368" s="1"/>
      <c r="G368" s="9"/>
      <c r="H368" s="9"/>
    </row>
    <row r="369" ht="23.25" customHeight="1">
      <c r="A369" s="54" t="s">
        <v>2290</v>
      </c>
      <c r="B369" s="6" t="s">
        <v>8</v>
      </c>
      <c r="C369" s="7" t="s">
        <v>379</v>
      </c>
      <c r="D369" s="1"/>
      <c r="E369" s="1"/>
      <c r="F369" s="1"/>
      <c r="G369" s="5" t="s">
        <v>10</v>
      </c>
      <c r="H369" s="9"/>
    </row>
    <row r="370" ht="23.25" customHeight="1">
      <c r="A370" s="54" t="s">
        <v>2290</v>
      </c>
      <c r="B370" s="6" t="s">
        <v>8</v>
      </c>
      <c r="C370" s="16" t="s">
        <v>380</v>
      </c>
      <c r="D370" s="1"/>
      <c r="E370" s="8" t="s">
        <v>10</v>
      </c>
      <c r="F370" s="1"/>
      <c r="G370" s="9"/>
      <c r="H370" s="9"/>
    </row>
    <row r="371" ht="23.25" customHeight="1">
      <c r="A371" s="54" t="s">
        <v>2290</v>
      </c>
      <c r="B371" s="6" t="s">
        <v>8</v>
      </c>
      <c r="C371" s="16" t="s">
        <v>381</v>
      </c>
      <c r="D371" s="1"/>
      <c r="E371" s="8" t="s">
        <v>10</v>
      </c>
      <c r="F371" s="1"/>
      <c r="G371" s="9"/>
      <c r="H371" s="9"/>
    </row>
    <row r="372" ht="23.25" customHeight="1">
      <c r="A372" s="54" t="s">
        <v>2290</v>
      </c>
      <c r="B372" s="6" t="s">
        <v>8</v>
      </c>
      <c r="C372" s="16" t="s">
        <v>382</v>
      </c>
      <c r="D372" s="1"/>
      <c r="E372" s="1"/>
      <c r="F372" s="1"/>
      <c r="G372" s="9"/>
      <c r="H372" s="5" t="s">
        <v>10</v>
      </c>
    </row>
    <row r="373" ht="23.25" customHeight="1">
      <c r="A373" s="54" t="s">
        <v>2290</v>
      </c>
      <c r="B373" s="6" t="s">
        <v>8</v>
      </c>
      <c r="C373" s="16" t="s">
        <v>383</v>
      </c>
      <c r="D373" s="1"/>
      <c r="E373" s="8" t="s">
        <v>10</v>
      </c>
      <c r="F373" s="1"/>
      <c r="G373" s="9"/>
      <c r="H373" s="9"/>
    </row>
    <row r="374" ht="23.25" customHeight="1">
      <c r="A374" s="54" t="s">
        <v>2290</v>
      </c>
      <c r="B374" s="6" t="s">
        <v>8</v>
      </c>
      <c r="C374" s="11" t="s">
        <v>384</v>
      </c>
      <c r="D374" s="1"/>
      <c r="E374" s="8" t="s">
        <v>10</v>
      </c>
      <c r="F374" s="1"/>
      <c r="G374" s="9"/>
      <c r="H374" s="9"/>
    </row>
    <row r="375" ht="23.25" customHeight="1">
      <c r="A375" s="54" t="s">
        <v>2290</v>
      </c>
      <c r="B375" s="6" t="s">
        <v>8</v>
      </c>
      <c r="C375" s="7" t="s">
        <v>385</v>
      </c>
      <c r="D375" s="1"/>
      <c r="E375" s="8" t="s">
        <v>10</v>
      </c>
      <c r="F375" s="1"/>
      <c r="G375" s="9"/>
      <c r="H375" s="9"/>
    </row>
    <row r="376" ht="23.25" customHeight="1">
      <c r="A376" s="54" t="s">
        <v>2290</v>
      </c>
      <c r="B376" s="6" t="s">
        <v>8</v>
      </c>
      <c r="C376" s="7" t="s">
        <v>386</v>
      </c>
      <c r="D376" s="1"/>
      <c r="E376" s="8" t="s">
        <v>10</v>
      </c>
      <c r="F376" s="1"/>
      <c r="G376" s="9"/>
      <c r="H376" s="9"/>
    </row>
    <row r="377" ht="23.25" customHeight="1">
      <c r="A377" s="54" t="s">
        <v>2290</v>
      </c>
      <c r="B377" s="6" t="s">
        <v>8</v>
      </c>
      <c r="C377" s="16" t="s">
        <v>387</v>
      </c>
      <c r="D377" s="1"/>
      <c r="E377" s="8" t="s">
        <v>10</v>
      </c>
      <c r="F377" s="1"/>
      <c r="G377" s="9"/>
      <c r="H377" s="9"/>
    </row>
    <row r="378" ht="23.25" customHeight="1">
      <c r="A378" s="54" t="s">
        <v>2290</v>
      </c>
      <c r="B378" s="6" t="s">
        <v>8</v>
      </c>
      <c r="C378" s="7" t="s">
        <v>388</v>
      </c>
      <c r="D378" s="1"/>
      <c r="E378" s="8" t="s">
        <v>10</v>
      </c>
      <c r="F378" s="1"/>
      <c r="G378" s="9"/>
      <c r="H378" s="9"/>
    </row>
    <row r="379" ht="23.25" customHeight="1">
      <c r="A379" s="54" t="s">
        <v>2290</v>
      </c>
      <c r="B379" s="6" t="s">
        <v>8</v>
      </c>
      <c r="C379" s="7" t="s">
        <v>389</v>
      </c>
      <c r="D379" s="1"/>
      <c r="E379" s="8" t="s">
        <v>10</v>
      </c>
      <c r="F379" s="1"/>
      <c r="G379" s="9"/>
      <c r="H379" s="9"/>
    </row>
    <row r="380" ht="23.25" customHeight="1">
      <c r="A380" s="54" t="s">
        <v>2290</v>
      </c>
      <c r="B380" s="6" t="s">
        <v>8</v>
      </c>
      <c r="C380" s="16" t="s">
        <v>390</v>
      </c>
      <c r="D380" s="1"/>
      <c r="E380" s="8" t="s">
        <v>10</v>
      </c>
      <c r="F380" s="1"/>
      <c r="G380" s="9"/>
      <c r="H380" s="9"/>
    </row>
    <row r="381" ht="23.25" customHeight="1">
      <c r="A381" s="54" t="s">
        <v>2290</v>
      </c>
      <c r="B381" s="6" t="s">
        <v>8</v>
      </c>
      <c r="C381" s="16" t="s">
        <v>391</v>
      </c>
      <c r="D381" s="1"/>
      <c r="E381" s="8" t="s">
        <v>10</v>
      </c>
      <c r="F381" s="1"/>
      <c r="G381" s="9"/>
      <c r="H381" s="9"/>
    </row>
    <row r="382" ht="23.25" customHeight="1">
      <c r="A382" s="54" t="s">
        <v>2290</v>
      </c>
      <c r="B382" s="6" t="s">
        <v>8</v>
      </c>
      <c r="C382" s="16" t="s">
        <v>392</v>
      </c>
      <c r="D382" s="8" t="s">
        <v>10</v>
      </c>
      <c r="E382" s="1"/>
      <c r="F382" s="1"/>
      <c r="G382" s="9"/>
      <c r="H382" s="9"/>
    </row>
    <row r="383" ht="23.25" customHeight="1">
      <c r="A383" s="54" t="s">
        <v>2290</v>
      </c>
      <c r="B383" s="6" t="s">
        <v>8</v>
      </c>
      <c r="C383" s="7" t="s">
        <v>393</v>
      </c>
      <c r="D383" s="1"/>
      <c r="E383" s="8" t="s">
        <v>10</v>
      </c>
      <c r="F383" s="1"/>
      <c r="G383" s="9"/>
      <c r="H383" s="9"/>
    </row>
    <row r="384" ht="23.25" customHeight="1">
      <c r="A384" s="54" t="s">
        <v>2290</v>
      </c>
      <c r="B384" s="6" t="s">
        <v>8</v>
      </c>
      <c r="C384" s="7" t="s">
        <v>394</v>
      </c>
      <c r="D384" s="1"/>
      <c r="E384" s="8"/>
      <c r="F384" s="1"/>
      <c r="G384" s="5" t="s">
        <v>10</v>
      </c>
      <c r="H384" s="9"/>
    </row>
    <row r="385" ht="23.25" customHeight="1">
      <c r="A385" s="54" t="s">
        <v>2290</v>
      </c>
      <c r="B385" s="6" t="s">
        <v>8</v>
      </c>
      <c r="C385" s="16" t="s">
        <v>395</v>
      </c>
      <c r="D385" s="1"/>
      <c r="E385" s="8" t="s">
        <v>10</v>
      </c>
      <c r="F385" s="1"/>
      <c r="G385" s="9"/>
      <c r="H385" s="9"/>
    </row>
    <row r="386" ht="23.25" customHeight="1">
      <c r="A386" s="54" t="s">
        <v>2290</v>
      </c>
      <c r="B386" s="6" t="s">
        <v>8</v>
      </c>
      <c r="C386" s="16" t="s">
        <v>396</v>
      </c>
      <c r="D386" s="1"/>
      <c r="E386" s="8" t="s">
        <v>10</v>
      </c>
      <c r="F386" s="1"/>
      <c r="G386" s="9"/>
      <c r="H386" s="9"/>
    </row>
    <row r="387" ht="23.25" customHeight="1">
      <c r="A387" s="54" t="s">
        <v>2290</v>
      </c>
      <c r="B387" s="6" t="s">
        <v>8</v>
      </c>
      <c r="C387" s="16" t="s">
        <v>397</v>
      </c>
      <c r="D387" s="1"/>
      <c r="E387" s="8" t="s">
        <v>10</v>
      </c>
      <c r="F387" s="1"/>
      <c r="G387" s="9"/>
      <c r="H387" s="9"/>
    </row>
    <row r="388" ht="23.25" customHeight="1">
      <c r="A388" s="54" t="s">
        <v>2290</v>
      </c>
      <c r="B388" s="6" t="s">
        <v>8</v>
      </c>
      <c r="C388" s="16" t="s">
        <v>398</v>
      </c>
      <c r="D388" s="1"/>
      <c r="E388" s="8" t="s">
        <v>10</v>
      </c>
      <c r="F388" s="1"/>
      <c r="G388" s="9"/>
      <c r="H388" s="9"/>
    </row>
    <row r="389" ht="23.25" customHeight="1">
      <c r="A389" s="54" t="s">
        <v>2290</v>
      </c>
      <c r="B389" s="6" t="s">
        <v>8</v>
      </c>
      <c r="C389" s="16" t="s">
        <v>399</v>
      </c>
      <c r="D389" s="1"/>
      <c r="E389" s="8" t="s">
        <v>10</v>
      </c>
      <c r="F389" s="1"/>
      <c r="G389" s="9"/>
      <c r="H389" s="9"/>
    </row>
    <row r="390" ht="23.25" customHeight="1">
      <c r="A390" s="54" t="s">
        <v>2290</v>
      </c>
      <c r="B390" s="6" t="s">
        <v>8</v>
      </c>
      <c r="C390" s="16" t="s">
        <v>400</v>
      </c>
      <c r="D390" s="1"/>
      <c r="E390" s="8" t="s">
        <v>10</v>
      </c>
      <c r="F390" s="1"/>
      <c r="G390" s="9"/>
      <c r="H390" s="9"/>
    </row>
    <row r="391" ht="23.25" customHeight="1">
      <c r="A391" s="54" t="s">
        <v>2290</v>
      </c>
      <c r="B391" s="6" t="s">
        <v>8</v>
      </c>
      <c r="C391" s="16" t="s">
        <v>401</v>
      </c>
      <c r="D391" s="1"/>
      <c r="E391" s="8" t="s">
        <v>10</v>
      </c>
      <c r="F391" s="1"/>
      <c r="G391" s="9"/>
      <c r="H391" s="9"/>
    </row>
    <row r="392" ht="23.25" customHeight="1">
      <c r="A392" s="54" t="s">
        <v>2290</v>
      </c>
      <c r="B392" s="6" t="s">
        <v>8</v>
      </c>
      <c r="C392" s="11" t="s">
        <v>402</v>
      </c>
      <c r="D392" s="1"/>
      <c r="E392" s="8" t="s">
        <v>10</v>
      </c>
      <c r="F392" s="1"/>
      <c r="G392" s="9"/>
      <c r="H392" s="9"/>
    </row>
    <row r="393" ht="23.25" customHeight="1">
      <c r="A393" s="54" t="s">
        <v>2290</v>
      </c>
      <c r="B393" s="6" t="s">
        <v>8</v>
      </c>
      <c r="C393" s="16" t="s">
        <v>403</v>
      </c>
      <c r="D393" s="1"/>
      <c r="E393" s="8" t="s">
        <v>10</v>
      </c>
      <c r="F393" s="1"/>
      <c r="G393" s="9"/>
      <c r="H393" s="9"/>
    </row>
    <row r="394" ht="23.25" customHeight="1">
      <c r="A394" s="54" t="s">
        <v>2290</v>
      </c>
      <c r="B394" s="6" t="s">
        <v>8</v>
      </c>
      <c r="C394" s="7" t="s">
        <v>404</v>
      </c>
      <c r="D394" s="1"/>
      <c r="E394" s="8" t="s">
        <v>10</v>
      </c>
      <c r="F394" s="1"/>
      <c r="G394" s="9"/>
      <c r="H394" s="9"/>
    </row>
    <row r="395" ht="23.25" customHeight="1">
      <c r="A395" s="54" t="s">
        <v>2290</v>
      </c>
      <c r="B395" s="6" t="s">
        <v>8</v>
      </c>
      <c r="C395" s="16" t="s">
        <v>405</v>
      </c>
      <c r="D395" s="8" t="s">
        <v>10</v>
      </c>
      <c r="E395" s="1"/>
      <c r="F395" s="1"/>
      <c r="G395" s="9"/>
      <c r="H395" s="9"/>
    </row>
    <row r="396" ht="23.25" customHeight="1">
      <c r="A396" s="54" t="s">
        <v>2290</v>
      </c>
      <c r="B396" s="6" t="s">
        <v>8</v>
      </c>
      <c r="C396" s="7" t="s">
        <v>406</v>
      </c>
      <c r="D396" s="1"/>
      <c r="E396" s="1"/>
      <c r="F396" s="1"/>
      <c r="G396" s="9"/>
      <c r="H396" s="5" t="s">
        <v>10</v>
      </c>
    </row>
    <row r="397" ht="23.25" customHeight="1">
      <c r="A397" s="54" t="s">
        <v>2290</v>
      </c>
      <c r="B397" s="6" t="s">
        <v>8</v>
      </c>
      <c r="C397" s="16" t="s">
        <v>407</v>
      </c>
      <c r="D397" s="8" t="s">
        <v>10</v>
      </c>
      <c r="E397" s="1"/>
      <c r="F397" s="1"/>
      <c r="G397" s="9"/>
      <c r="H397" s="9"/>
    </row>
    <row r="398" ht="23.25" customHeight="1">
      <c r="A398" s="54" t="s">
        <v>2292</v>
      </c>
      <c r="B398" s="6" t="s">
        <v>8</v>
      </c>
      <c r="C398" s="7" t="s">
        <v>408</v>
      </c>
      <c r="D398" s="1"/>
      <c r="E398" s="8" t="s">
        <v>10</v>
      </c>
      <c r="F398" s="1"/>
      <c r="G398" s="9"/>
      <c r="H398" s="9"/>
    </row>
    <row r="399" ht="23.25" customHeight="1">
      <c r="A399" s="54" t="s">
        <v>2292</v>
      </c>
      <c r="B399" s="6" t="s">
        <v>8</v>
      </c>
      <c r="C399" s="7" t="s">
        <v>409</v>
      </c>
      <c r="D399" s="1"/>
      <c r="E399" s="8" t="s">
        <v>10</v>
      </c>
      <c r="F399" s="1"/>
      <c r="G399" s="9"/>
      <c r="H399" s="9"/>
    </row>
    <row r="400" ht="23.25" customHeight="1">
      <c r="A400" s="54" t="s">
        <v>2292</v>
      </c>
      <c r="B400" s="6" t="s">
        <v>8</v>
      </c>
      <c r="C400" s="7" t="s">
        <v>410</v>
      </c>
      <c r="D400" s="1"/>
      <c r="E400" s="8" t="s">
        <v>10</v>
      </c>
      <c r="F400" s="1"/>
      <c r="G400" s="9"/>
      <c r="H400" s="9"/>
    </row>
    <row r="401" ht="23.25" customHeight="1">
      <c r="A401" s="56" t="s">
        <v>2292</v>
      </c>
      <c r="B401" s="6" t="s">
        <v>8</v>
      </c>
      <c r="C401" s="15" t="s">
        <v>411</v>
      </c>
      <c r="D401" s="19"/>
      <c r="E401" s="19"/>
      <c r="F401" s="19"/>
      <c r="G401" s="20" t="s">
        <v>10</v>
      </c>
      <c r="H401" s="21"/>
      <c r="I401" s="21"/>
    </row>
    <row r="402" ht="23.25" customHeight="1">
      <c r="A402" s="54" t="s">
        <v>2292</v>
      </c>
      <c r="B402" s="6" t="s">
        <v>8</v>
      </c>
      <c r="C402" s="16" t="s">
        <v>412</v>
      </c>
      <c r="D402" s="1"/>
      <c r="E402" s="8" t="s">
        <v>10</v>
      </c>
      <c r="F402" s="1"/>
      <c r="G402" s="9"/>
      <c r="H402" s="9"/>
      <c r="J402" s="21"/>
      <c r="K402" s="21"/>
      <c r="L402" s="21"/>
      <c r="M402" s="21"/>
      <c r="N402" s="21"/>
      <c r="O402" s="21"/>
      <c r="P402" s="21"/>
      <c r="Q402" s="21"/>
      <c r="R402" s="21"/>
      <c r="S402" s="21"/>
      <c r="T402" s="21"/>
      <c r="U402" s="21"/>
      <c r="V402" s="21"/>
      <c r="W402" s="21"/>
      <c r="X402" s="21"/>
    </row>
    <row r="403" ht="23.25" customHeight="1">
      <c r="A403" s="54" t="s">
        <v>2292</v>
      </c>
      <c r="B403" s="6" t="s">
        <v>8</v>
      </c>
      <c r="C403" s="7" t="s">
        <v>413</v>
      </c>
      <c r="D403" s="1"/>
      <c r="E403" s="8" t="s">
        <v>10</v>
      </c>
      <c r="F403" s="1"/>
      <c r="G403" s="9"/>
      <c r="H403" s="9"/>
    </row>
    <row r="404" ht="23.25" customHeight="1">
      <c r="A404" s="54" t="s">
        <v>2292</v>
      </c>
      <c r="B404" s="6" t="s">
        <v>8</v>
      </c>
      <c r="C404" s="7" t="s">
        <v>414</v>
      </c>
      <c r="D404" s="1"/>
      <c r="E404" s="8" t="s">
        <v>10</v>
      </c>
      <c r="F404" s="1"/>
      <c r="G404" s="9"/>
      <c r="H404" s="9"/>
    </row>
    <row r="405" ht="23.25" customHeight="1">
      <c r="A405" s="56" t="s">
        <v>2292</v>
      </c>
      <c r="B405" s="6" t="s">
        <v>8</v>
      </c>
      <c r="C405" s="22" t="s">
        <v>415</v>
      </c>
      <c r="D405" s="19"/>
      <c r="E405" s="23" t="s">
        <v>10</v>
      </c>
      <c r="F405" s="19"/>
      <c r="G405" s="21"/>
      <c r="H405" s="21"/>
      <c r="I405" s="21"/>
    </row>
    <row r="406" ht="23.25" customHeight="1">
      <c r="A406" s="54" t="s">
        <v>2292</v>
      </c>
      <c r="B406" s="6" t="s">
        <v>8</v>
      </c>
      <c r="C406" s="16" t="s">
        <v>416</v>
      </c>
      <c r="D406" s="8" t="s">
        <v>10</v>
      </c>
      <c r="E406" s="1"/>
      <c r="F406" s="1"/>
      <c r="G406" s="9"/>
      <c r="H406" s="9"/>
      <c r="J406" s="21"/>
      <c r="K406" s="21"/>
      <c r="L406" s="21"/>
      <c r="M406" s="21"/>
      <c r="N406" s="21"/>
      <c r="O406" s="21"/>
      <c r="P406" s="21"/>
      <c r="Q406" s="21"/>
      <c r="R406" s="21"/>
      <c r="S406" s="21"/>
      <c r="T406" s="21"/>
      <c r="U406" s="21"/>
      <c r="V406" s="21"/>
      <c r="W406" s="21"/>
      <c r="X406" s="21"/>
    </row>
    <row r="407" ht="23.25" customHeight="1">
      <c r="A407" s="54" t="s">
        <v>2292</v>
      </c>
      <c r="B407" s="6" t="s">
        <v>8</v>
      </c>
      <c r="C407" s="16" t="s">
        <v>417</v>
      </c>
      <c r="D407" s="1"/>
      <c r="E407" s="8" t="s">
        <v>10</v>
      </c>
      <c r="F407" s="1"/>
      <c r="G407" s="9"/>
      <c r="H407" s="9"/>
    </row>
    <row r="408" ht="23.25" customHeight="1">
      <c r="A408" s="54" t="s">
        <v>2292</v>
      </c>
      <c r="B408" s="6" t="s">
        <v>8</v>
      </c>
      <c r="C408" s="7" t="s">
        <v>418</v>
      </c>
      <c r="D408" s="1"/>
      <c r="E408" s="8" t="s">
        <v>10</v>
      </c>
      <c r="F408" s="1"/>
      <c r="G408" s="9"/>
      <c r="H408" s="9"/>
    </row>
    <row r="409" ht="23.25" customHeight="1">
      <c r="A409" s="54" t="s">
        <v>2292</v>
      </c>
      <c r="B409" s="6" t="s">
        <v>8</v>
      </c>
      <c r="C409" s="7" t="s">
        <v>419</v>
      </c>
      <c r="D409" s="1"/>
      <c r="E409" s="8" t="s">
        <v>10</v>
      </c>
      <c r="F409" s="1"/>
      <c r="G409" s="9"/>
      <c r="H409" s="9"/>
    </row>
    <row r="410" ht="23.25" customHeight="1">
      <c r="A410" s="56" t="s">
        <v>2292</v>
      </c>
      <c r="B410" s="6" t="s">
        <v>8</v>
      </c>
      <c r="C410" s="11" t="s">
        <v>420</v>
      </c>
      <c r="D410" s="19"/>
      <c r="E410" s="23"/>
      <c r="F410" s="23"/>
      <c r="G410" s="20" t="s">
        <v>10</v>
      </c>
      <c r="H410" s="21"/>
      <c r="I410" s="21"/>
    </row>
    <row r="411" ht="23.25" customHeight="1">
      <c r="A411" s="54" t="s">
        <v>2292</v>
      </c>
      <c r="B411" s="6" t="s">
        <v>8</v>
      </c>
      <c r="C411" s="7" t="s">
        <v>421</v>
      </c>
      <c r="D411" s="1"/>
      <c r="E411" s="8" t="s">
        <v>10</v>
      </c>
      <c r="F411" s="1"/>
      <c r="G411" s="9"/>
      <c r="H411" s="9"/>
      <c r="J411" s="21"/>
      <c r="K411" s="21"/>
      <c r="L411" s="21"/>
      <c r="M411" s="21"/>
      <c r="N411" s="21"/>
      <c r="O411" s="21"/>
      <c r="P411" s="21"/>
      <c r="Q411" s="21"/>
      <c r="R411" s="21"/>
      <c r="S411" s="21"/>
      <c r="T411" s="21"/>
      <c r="U411" s="21"/>
      <c r="V411" s="21"/>
      <c r="W411" s="21"/>
      <c r="X411" s="21"/>
    </row>
    <row r="412" ht="23.25" customHeight="1">
      <c r="A412" s="54" t="s">
        <v>2292</v>
      </c>
      <c r="B412" s="6" t="s">
        <v>8</v>
      </c>
      <c r="C412" s="16" t="s">
        <v>422</v>
      </c>
      <c r="D412" s="1"/>
      <c r="E412" s="8" t="s">
        <v>10</v>
      </c>
      <c r="F412" s="1"/>
      <c r="G412" s="9"/>
      <c r="H412" s="9"/>
    </row>
    <row r="413" ht="23.25" customHeight="1">
      <c r="A413" s="54" t="s">
        <v>2292</v>
      </c>
      <c r="B413" s="6" t="s">
        <v>8</v>
      </c>
      <c r="C413" s="16" t="s">
        <v>423</v>
      </c>
      <c r="D413" s="1"/>
      <c r="E413" s="8"/>
      <c r="F413" s="1"/>
      <c r="G413" s="5" t="s">
        <v>10</v>
      </c>
      <c r="H413" s="9"/>
    </row>
    <row r="414" ht="23.25" customHeight="1">
      <c r="A414" s="54" t="s">
        <v>2292</v>
      </c>
      <c r="B414" s="6" t="s">
        <v>8</v>
      </c>
      <c r="C414" s="16" t="s">
        <v>424</v>
      </c>
      <c r="D414" s="1"/>
      <c r="E414" s="8" t="s">
        <v>10</v>
      </c>
      <c r="F414" s="1"/>
      <c r="G414" s="9"/>
      <c r="H414" s="9"/>
    </row>
    <row r="415" ht="23.25" customHeight="1">
      <c r="A415" s="54" t="s">
        <v>2292</v>
      </c>
      <c r="B415" s="6" t="s">
        <v>8</v>
      </c>
      <c r="C415" s="16" t="s">
        <v>425</v>
      </c>
      <c r="D415" s="1"/>
      <c r="E415" s="8" t="s">
        <v>10</v>
      </c>
      <c r="F415" s="1"/>
      <c r="G415" s="9"/>
      <c r="H415" s="9"/>
    </row>
    <row r="416" ht="23.25" customHeight="1">
      <c r="A416" s="54" t="s">
        <v>2292</v>
      </c>
      <c r="B416" s="6" t="s">
        <v>8</v>
      </c>
      <c r="C416" s="16" t="s">
        <v>426</v>
      </c>
      <c r="D416" s="1"/>
      <c r="E416" s="8" t="s">
        <v>10</v>
      </c>
      <c r="F416" s="1"/>
      <c r="G416" s="9"/>
      <c r="H416" s="9"/>
    </row>
    <row r="417" ht="23.25" customHeight="1">
      <c r="A417" s="54" t="s">
        <v>2292</v>
      </c>
      <c r="B417" s="6" t="s">
        <v>8</v>
      </c>
      <c r="C417" s="16" t="s">
        <v>427</v>
      </c>
      <c r="D417" s="1"/>
      <c r="E417" s="8" t="s">
        <v>10</v>
      </c>
      <c r="F417" s="1"/>
      <c r="G417" s="9"/>
      <c r="H417" s="9"/>
    </row>
    <row r="418" ht="23.25" customHeight="1">
      <c r="A418" s="54" t="s">
        <v>2292</v>
      </c>
      <c r="B418" s="6" t="s">
        <v>8</v>
      </c>
      <c r="C418" s="16" t="s">
        <v>428</v>
      </c>
      <c r="D418" s="1"/>
      <c r="E418" s="8" t="s">
        <v>10</v>
      </c>
      <c r="F418" s="1"/>
      <c r="G418" s="9"/>
      <c r="H418" s="9"/>
    </row>
    <row r="419" ht="23.25" customHeight="1">
      <c r="A419" s="54" t="s">
        <v>2292</v>
      </c>
      <c r="B419" s="6" t="s">
        <v>8</v>
      </c>
      <c r="C419" s="16" t="s">
        <v>429</v>
      </c>
      <c r="D419" s="1"/>
      <c r="E419" s="8"/>
      <c r="F419" s="1"/>
      <c r="G419" s="5" t="s">
        <v>10</v>
      </c>
      <c r="H419" s="9"/>
    </row>
    <row r="420" ht="23.25" customHeight="1">
      <c r="A420" s="54" t="s">
        <v>2292</v>
      </c>
      <c r="B420" s="6" t="s">
        <v>8</v>
      </c>
      <c r="C420" s="16" t="s">
        <v>430</v>
      </c>
      <c r="D420" s="1"/>
      <c r="E420" s="8" t="s">
        <v>10</v>
      </c>
      <c r="F420" s="1"/>
      <c r="G420" s="9"/>
      <c r="H420" s="9"/>
    </row>
    <row r="421" ht="23.25" customHeight="1">
      <c r="A421" s="54" t="s">
        <v>2292</v>
      </c>
      <c r="B421" s="6" t="s">
        <v>8</v>
      </c>
      <c r="C421" s="16" t="s">
        <v>431</v>
      </c>
      <c r="D421" s="1"/>
      <c r="E421" s="8" t="s">
        <v>10</v>
      </c>
      <c r="F421" s="1"/>
      <c r="G421" s="9"/>
      <c r="H421" s="9"/>
    </row>
    <row r="422" ht="23.25" customHeight="1">
      <c r="A422" s="54" t="s">
        <v>2292</v>
      </c>
      <c r="B422" s="6" t="s">
        <v>8</v>
      </c>
      <c r="C422" s="16" t="s">
        <v>432</v>
      </c>
      <c r="D422" s="1"/>
      <c r="E422" s="8" t="s">
        <v>10</v>
      </c>
      <c r="F422" s="1"/>
      <c r="G422" s="9"/>
      <c r="H422" s="9"/>
    </row>
    <row r="423" ht="23.25" customHeight="1">
      <c r="A423" s="54" t="s">
        <v>2292</v>
      </c>
      <c r="B423" s="6" t="s">
        <v>8</v>
      </c>
      <c r="C423" s="7" t="s">
        <v>433</v>
      </c>
      <c r="D423" s="1"/>
      <c r="E423" s="8" t="s">
        <v>10</v>
      </c>
      <c r="F423" s="1"/>
      <c r="G423" s="9"/>
      <c r="H423" s="9"/>
    </row>
    <row r="424" ht="23.25" customHeight="1">
      <c r="A424" s="54" t="s">
        <v>2292</v>
      </c>
      <c r="B424" s="6" t="s">
        <v>8</v>
      </c>
      <c r="C424" s="7" t="s">
        <v>434</v>
      </c>
      <c r="D424" s="1"/>
      <c r="E424" s="8" t="s">
        <v>10</v>
      </c>
      <c r="F424" s="1"/>
      <c r="G424" s="9"/>
      <c r="H424" s="9"/>
    </row>
    <row r="425" ht="23.25" customHeight="1">
      <c r="A425" s="54" t="s">
        <v>2292</v>
      </c>
      <c r="B425" s="6" t="s">
        <v>8</v>
      </c>
      <c r="C425" s="16" t="s">
        <v>435</v>
      </c>
      <c r="D425" s="1"/>
      <c r="E425" s="8"/>
      <c r="F425" s="1"/>
      <c r="G425" s="5" t="s">
        <v>10</v>
      </c>
      <c r="H425" s="9"/>
    </row>
    <row r="426" ht="23.25" customHeight="1">
      <c r="A426" s="54" t="s">
        <v>2292</v>
      </c>
      <c r="B426" s="6" t="s">
        <v>8</v>
      </c>
      <c r="C426" s="16" t="s">
        <v>436</v>
      </c>
      <c r="D426" s="1"/>
      <c r="E426" s="8" t="s">
        <v>10</v>
      </c>
      <c r="F426" s="1"/>
      <c r="G426" s="9"/>
      <c r="H426" s="9"/>
    </row>
    <row r="427" ht="23.25" customHeight="1">
      <c r="A427" s="54" t="s">
        <v>2292</v>
      </c>
      <c r="B427" s="6" t="s">
        <v>8</v>
      </c>
      <c r="C427" s="7" t="s">
        <v>437</v>
      </c>
      <c r="D427" s="1"/>
      <c r="E427" s="8" t="s">
        <v>10</v>
      </c>
      <c r="F427" s="1"/>
      <c r="G427" s="9"/>
      <c r="H427" s="9"/>
    </row>
    <row r="428" ht="23.25" customHeight="1">
      <c r="A428" s="54" t="s">
        <v>2292</v>
      </c>
      <c r="B428" s="6" t="s">
        <v>8</v>
      </c>
      <c r="C428" s="7" t="s">
        <v>438</v>
      </c>
      <c r="D428" s="1"/>
      <c r="E428" s="8"/>
      <c r="F428" s="1"/>
      <c r="G428" s="5" t="s">
        <v>10</v>
      </c>
      <c r="H428" s="9"/>
    </row>
    <row r="429" ht="23.25" customHeight="1">
      <c r="A429" s="54" t="s">
        <v>2292</v>
      </c>
      <c r="B429" s="6" t="s">
        <v>8</v>
      </c>
      <c r="C429" s="16" t="s">
        <v>439</v>
      </c>
      <c r="D429" s="1"/>
      <c r="E429" s="8" t="s">
        <v>10</v>
      </c>
      <c r="F429" s="1"/>
      <c r="G429" s="9"/>
      <c r="H429" s="9"/>
    </row>
    <row r="430" ht="23.25" customHeight="1">
      <c r="A430" s="54" t="s">
        <v>2292</v>
      </c>
      <c r="B430" s="6" t="s">
        <v>8</v>
      </c>
      <c r="C430" s="16" t="s">
        <v>440</v>
      </c>
      <c r="D430" s="1"/>
      <c r="E430" s="1"/>
      <c r="F430" s="1"/>
      <c r="G430" s="9"/>
      <c r="H430" s="5" t="s">
        <v>10</v>
      </c>
    </row>
    <row r="431" ht="23.25" customHeight="1">
      <c r="A431" s="56" t="s">
        <v>2292</v>
      </c>
      <c r="B431" s="6" t="s">
        <v>8</v>
      </c>
      <c r="C431" s="15" t="s">
        <v>441</v>
      </c>
      <c r="D431" s="19"/>
      <c r="E431" s="19"/>
      <c r="F431" s="19"/>
      <c r="G431" s="20" t="s">
        <v>10</v>
      </c>
      <c r="H431" s="21"/>
      <c r="I431" s="21"/>
    </row>
    <row r="432" ht="23.25" customHeight="1">
      <c r="A432" s="56" t="s">
        <v>2292</v>
      </c>
      <c r="B432" s="6" t="s">
        <v>8</v>
      </c>
      <c r="C432" s="15" t="s">
        <v>442</v>
      </c>
      <c r="D432" s="19"/>
      <c r="E432" s="23"/>
      <c r="F432" s="19"/>
      <c r="G432" s="20" t="s">
        <v>10</v>
      </c>
      <c r="H432" s="21"/>
      <c r="I432" s="21"/>
      <c r="J432" s="21"/>
      <c r="K432" s="21"/>
      <c r="L432" s="21"/>
      <c r="M432" s="21"/>
      <c r="N432" s="21"/>
      <c r="O432" s="21"/>
      <c r="P432" s="21"/>
      <c r="Q432" s="21"/>
      <c r="R432" s="21"/>
      <c r="S432" s="21"/>
      <c r="T432" s="21"/>
      <c r="U432" s="21"/>
      <c r="V432" s="21"/>
      <c r="W432" s="21"/>
      <c r="X432" s="21"/>
    </row>
    <row r="433" ht="23.25" customHeight="1">
      <c r="A433" s="54" t="s">
        <v>2292</v>
      </c>
      <c r="B433" s="6" t="s">
        <v>8</v>
      </c>
      <c r="C433" s="16" t="s">
        <v>443</v>
      </c>
      <c r="D433" s="8"/>
      <c r="E433" s="1"/>
      <c r="F433" s="1"/>
      <c r="G433" s="5" t="s">
        <v>10</v>
      </c>
      <c r="H433" s="9"/>
      <c r="J433" s="21"/>
      <c r="K433" s="21"/>
      <c r="L433" s="21"/>
      <c r="M433" s="21"/>
      <c r="N433" s="21"/>
      <c r="O433" s="21"/>
      <c r="P433" s="21"/>
      <c r="Q433" s="21"/>
      <c r="R433" s="21"/>
      <c r="S433" s="21"/>
      <c r="T433" s="21"/>
      <c r="U433" s="21"/>
      <c r="V433" s="21"/>
      <c r="W433" s="21"/>
      <c r="X433" s="21"/>
    </row>
    <row r="434" ht="23.25" customHeight="1">
      <c r="A434" s="54" t="s">
        <v>2292</v>
      </c>
      <c r="B434" s="6" t="s">
        <v>8</v>
      </c>
      <c r="C434" s="7" t="s">
        <v>444</v>
      </c>
      <c r="D434" s="1"/>
      <c r="E434" s="8"/>
      <c r="F434" s="1"/>
      <c r="G434" s="5" t="s">
        <v>10</v>
      </c>
      <c r="H434" s="9"/>
    </row>
    <row r="435" ht="23.25" customHeight="1">
      <c r="A435" s="54" t="s">
        <v>2292</v>
      </c>
      <c r="B435" s="6" t="s">
        <v>8</v>
      </c>
      <c r="C435" s="7" t="s">
        <v>445</v>
      </c>
      <c r="D435" s="1"/>
      <c r="E435" s="8" t="s">
        <v>10</v>
      </c>
      <c r="F435" s="1"/>
      <c r="G435" s="9"/>
      <c r="H435" s="9"/>
    </row>
    <row r="436" ht="23.25" customHeight="1">
      <c r="A436" s="54" t="s">
        <v>2292</v>
      </c>
      <c r="B436" s="6" t="s">
        <v>8</v>
      </c>
      <c r="C436" s="7" t="s">
        <v>446</v>
      </c>
      <c r="D436" s="1"/>
      <c r="E436" s="8" t="s">
        <v>10</v>
      </c>
      <c r="F436" s="1"/>
      <c r="G436" s="9"/>
      <c r="H436" s="9"/>
    </row>
    <row r="437" ht="23.25" customHeight="1">
      <c r="A437" s="54" t="s">
        <v>2292</v>
      </c>
      <c r="B437" s="6" t="s">
        <v>8</v>
      </c>
      <c r="C437" s="7" t="s">
        <v>447</v>
      </c>
      <c r="D437" s="1"/>
      <c r="E437" s="8" t="s">
        <v>10</v>
      </c>
      <c r="F437" s="1"/>
      <c r="G437" s="9"/>
      <c r="H437" s="9"/>
    </row>
    <row r="438" ht="23.25" customHeight="1">
      <c r="A438" s="54" t="s">
        <v>2292</v>
      </c>
      <c r="B438" s="6" t="s">
        <v>8</v>
      </c>
      <c r="C438" s="16" t="s">
        <v>448</v>
      </c>
      <c r="D438" s="1"/>
      <c r="E438" s="8" t="s">
        <v>10</v>
      </c>
      <c r="F438" s="1"/>
      <c r="G438" s="9"/>
      <c r="H438" s="9"/>
    </row>
    <row r="439" ht="23.25" customHeight="1">
      <c r="A439" s="54" t="s">
        <v>2292</v>
      </c>
      <c r="B439" s="6" t="s">
        <v>8</v>
      </c>
      <c r="C439" s="7" t="s">
        <v>449</v>
      </c>
      <c r="D439" s="1"/>
      <c r="E439" s="8" t="s">
        <v>10</v>
      </c>
      <c r="F439" s="1"/>
      <c r="G439" s="9"/>
      <c r="H439" s="9"/>
    </row>
    <row r="440" ht="23.25" customHeight="1">
      <c r="A440" s="54" t="s">
        <v>2292</v>
      </c>
      <c r="B440" s="6" t="s">
        <v>8</v>
      </c>
      <c r="C440" s="7" t="s">
        <v>450</v>
      </c>
      <c r="D440" s="1"/>
      <c r="E440" s="8"/>
      <c r="F440" s="1"/>
      <c r="G440" s="5" t="s">
        <v>10</v>
      </c>
      <c r="H440" s="9"/>
    </row>
    <row r="441" ht="23.25" customHeight="1">
      <c r="A441" s="54" t="s">
        <v>2292</v>
      </c>
      <c r="B441" s="6" t="s">
        <v>8</v>
      </c>
      <c r="C441" s="16" t="s">
        <v>451</v>
      </c>
      <c r="D441" s="1"/>
      <c r="E441" s="8"/>
      <c r="F441" s="1"/>
      <c r="G441" s="5" t="s">
        <v>10</v>
      </c>
      <c r="H441" s="9"/>
    </row>
    <row r="442" ht="23.25" customHeight="1">
      <c r="A442" s="54" t="s">
        <v>2292</v>
      </c>
      <c r="B442" s="6" t="s">
        <v>8</v>
      </c>
      <c r="C442" s="16" t="s">
        <v>452</v>
      </c>
      <c r="D442" s="1"/>
      <c r="E442" s="8" t="s">
        <v>10</v>
      </c>
      <c r="F442" s="1"/>
      <c r="G442" s="9"/>
      <c r="H442" s="9"/>
    </row>
    <row r="443" ht="23.25" customHeight="1">
      <c r="A443" s="56" t="s">
        <v>2292</v>
      </c>
      <c r="B443" s="6" t="s">
        <v>8</v>
      </c>
      <c r="C443" s="22" t="s">
        <v>453</v>
      </c>
      <c r="D443" s="19"/>
      <c r="E443" s="23"/>
      <c r="F443" s="19"/>
      <c r="G443" s="20" t="s">
        <v>10</v>
      </c>
      <c r="H443" s="21"/>
      <c r="I443" s="21"/>
    </row>
    <row r="444" ht="23.25" customHeight="1">
      <c r="A444" s="54" t="s">
        <v>2292</v>
      </c>
      <c r="B444" s="6" t="s">
        <v>8</v>
      </c>
      <c r="C444" s="16" t="s">
        <v>454</v>
      </c>
      <c r="D444" s="1"/>
      <c r="E444" s="8" t="s">
        <v>10</v>
      </c>
      <c r="F444" s="1"/>
      <c r="G444" s="9"/>
      <c r="H444" s="9"/>
      <c r="J444" s="21"/>
      <c r="K444" s="21"/>
      <c r="L444" s="21"/>
      <c r="M444" s="21"/>
      <c r="N444" s="21"/>
      <c r="O444" s="21"/>
      <c r="P444" s="21"/>
      <c r="Q444" s="21"/>
      <c r="R444" s="21"/>
      <c r="S444" s="21"/>
      <c r="T444" s="21"/>
      <c r="U444" s="21"/>
      <c r="V444" s="21"/>
      <c r="W444" s="21"/>
      <c r="X444" s="21"/>
    </row>
    <row r="445" ht="23.25" customHeight="1">
      <c r="A445" s="56" t="s">
        <v>2292</v>
      </c>
      <c r="B445" s="6" t="s">
        <v>8</v>
      </c>
      <c r="C445" s="22" t="s">
        <v>455</v>
      </c>
      <c r="D445" s="19"/>
      <c r="E445" s="23"/>
      <c r="F445" s="19"/>
      <c r="G445" s="20" t="s">
        <v>10</v>
      </c>
      <c r="H445" s="21"/>
      <c r="I445" s="21"/>
    </row>
    <row r="446" ht="23.25" customHeight="1">
      <c r="A446" s="54" t="s">
        <v>2292</v>
      </c>
      <c r="B446" s="6" t="s">
        <v>8</v>
      </c>
      <c r="C446" s="7" t="s">
        <v>456</v>
      </c>
      <c r="D446" s="1"/>
      <c r="E446" s="8" t="s">
        <v>10</v>
      </c>
      <c r="F446" s="1"/>
      <c r="G446" s="9"/>
      <c r="H446" s="9"/>
      <c r="J446" s="21"/>
      <c r="K446" s="21"/>
      <c r="L446" s="21"/>
      <c r="M446" s="21"/>
      <c r="N446" s="21"/>
      <c r="O446" s="21"/>
      <c r="P446" s="21"/>
      <c r="Q446" s="21"/>
      <c r="R446" s="21"/>
      <c r="S446" s="21"/>
      <c r="T446" s="21"/>
      <c r="U446" s="21"/>
      <c r="V446" s="21"/>
      <c r="W446" s="21"/>
      <c r="X446" s="21"/>
    </row>
    <row r="447" ht="23.25" customHeight="1">
      <c r="A447" s="54" t="s">
        <v>2292</v>
      </c>
      <c r="B447" s="6" t="s">
        <v>8</v>
      </c>
      <c r="C447" s="16" t="s">
        <v>457</v>
      </c>
      <c r="D447" s="1"/>
      <c r="E447" s="8" t="s">
        <v>10</v>
      </c>
      <c r="F447" s="1"/>
      <c r="G447" s="9"/>
      <c r="H447" s="9"/>
    </row>
    <row r="448" ht="23.25" customHeight="1">
      <c r="A448" s="54" t="s">
        <v>2292</v>
      </c>
      <c r="B448" s="6" t="s">
        <v>8</v>
      </c>
      <c r="C448" s="16" t="s">
        <v>458</v>
      </c>
      <c r="D448" s="1"/>
      <c r="E448" s="8"/>
      <c r="F448" s="1"/>
      <c r="G448" s="5" t="s">
        <v>10</v>
      </c>
      <c r="H448" s="9"/>
    </row>
    <row r="449" ht="23.25" customHeight="1">
      <c r="A449" s="54" t="s">
        <v>2292</v>
      </c>
      <c r="B449" s="6" t="s">
        <v>8</v>
      </c>
      <c r="C449" s="16" t="s">
        <v>459</v>
      </c>
      <c r="D449" s="1"/>
      <c r="E449" s="8" t="s">
        <v>10</v>
      </c>
      <c r="F449" s="1"/>
      <c r="G449" s="9"/>
      <c r="H449" s="9"/>
    </row>
    <row r="450" ht="23.25" customHeight="1">
      <c r="A450" s="54" t="s">
        <v>2292</v>
      </c>
      <c r="B450" s="6" t="s">
        <v>8</v>
      </c>
      <c r="C450" s="16" t="s">
        <v>460</v>
      </c>
      <c r="D450" s="1"/>
      <c r="E450" s="8" t="s">
        <v>10</v>
      </c>
      <c r="F450" s="1"/>
      <c r="G450" s="9"/>
      <c r="H450" s="9"/>
    </row>
    <row r="451" ht="23.25" customHeight="1">
      <c r="A451" s="54" t="s">
        <v>2292</v>
      </c>
      <c r="B451" s="6" t="s">
        <v>8</v>
      </c>
      <c r="C451" s="16" t="s">
        <v>461</v>
      </c>
      <c r="D451" s="1"/>
      <c r="E451" s="1"/>
      <c r="F451" s="1"/>
      <c r="G451" s="5" t="s">
        <v>10</v>
      </c>
      <c r="H451" s="9"/>
    </row>
    <row r="452" ht="23.25" customHeight="1">
      <c r="A452" s="56" t="s">
        <v>2292</v>
      </c>
      <c r="B452" s="6" t="s">
        <v>8</v>
      </c>
      <c r="C452" s="22" t="s">
        <v>462</v>
      </c>
      <c r="D452" s="19"/>
      <c r="E452" s="19"/>
      <c r="F452" s="19"/>
      <c r="G452" s="20" t="s">
        <v>10</v>
      </c>
      <c r="H452" s="21"/>
      <c r="I452" s="21"/>
    </row>
    <row r="453" ht="23.25" customHeight="1">
      <c r="A453" s="54" t="s">
        <v>2292</v>
      </c>
      <c r="B453" s="6" t="s">
        <v>8</v>
      </c>
      <c r="C453" s="16" t="s">
        <v>463</v>
      </c>
      <c r="D453" s="1"/>
      <c r="E453" s="8" t="s">
        <v>10</v>
      </c>
      <c r="F453" s="1"/>
      <c r="G453" s="9"/>
      <c r="H453" s="9"/>
      <c r="J453" s="21"/>
      <c r="K453" s="21"/>
      <c r="L453" s="21"/>
      <c r="M453" s="21"/>
      <c r="N453" s="21"/>
      <c r="O453" s="21"/>
      <c r="P453" s="21"/>
      <c r="Q453" s="21"/>
      <c r="R453" s="21"/>
      <c r="S453" s="21"/>
      <c r="T453" s="21"/>
      <c r="U453" s="21"/>
      <c r="V453" s="21"/>
      <c r="W453" s="21"/>
      <c r="X453" s="21"/>
    </row>
    <row r="454" ht="23.25" customHeight="1">
      <c r="A454" s="54" t="s">
        <v>2292</v>
      </c>
      <c r="B454" s="6" t="s">
        <v>8</v>
      </c>
      <c r="C454" s="16" t="s">
        <v>464</v>
      </c>
      <c r="D454" s="1"/>
      <c r="E454" s="8" t="s">
        <v>10</v>
      </c>
      <c r="F454" s="1"/>
      <c r="G454" s="9"/>
      <c r="H454" s="9"/>
    </row>
    <row r="455" ht="23.25" customHeight="1">
      <c r="A455" s="54" t="s">
        <v>2292</v>
      </c>
      <c r="B455" s="6" t="s">
        <v>8</v>
      </c>
      <c r="C455" s="7" t="s">
        <v>465</v>
      </c>
      <c r="D455" s="1"/>
      <c r="E455" s="8" t="s">
        <v>10</v>
      </c>
      <c r="F455" s="1"/>
      <c r="G455" s="9"/>
      <c r="H455" s="9"/>
    </row>
    <row r="456" ht="23.25" customHeight="1">
      <c r="A456" s="54" t="s">
        <v>2292</v>
      </c>
      <c r="B456" s="6" t="s">
        <v>8</v>
      </c>
      <c r="C456" s="16" t="s">
        <v>466</v>
      </c>
      <c r="D456" s="1"/>
      <c r="E456" s="8" t="s">
        <v>10</v>
      </c>
      <c r="F456" s="1"/>
      <c r="G456" s="9"/>
      <c r="H456" s="9"/>
    </row>
    <row r="457" ht="23.25" customHeight="1">
      <c r="A457" s="54" t="s">
        <v>2292</v>
      </c>
      <c r="B457" s="6" t="s">
        <v>8</v>
      </c>
      <c r="C457" s="7" t="s">
        <v>467</v>
      </c>
      <c r="D457" s="1"/>
      <c r="E457" s="8" t="s">
        <v>10</v>
      </c>
      <c r="F457" s="1"/>
      <c r="G457" s="9"/>
      <c r="H457" s="9"/>
    </row>
    <row r="458" ht="23.25" customHeight="1">
      <c r="A458" s="54" t="s">
        <v>2292</v>
      </c>
      <c r="B458" s="6" t="s">
        <v>8</v>
      </c>
      <c r="C458" s="7" t="s">
        <v>468</v>
      </c>
      <c r="D458" s="1"/>
      <c r="E458" s="8" t="s">
        <v>10</v>
      </c>
      <c r="F458" s="1"/>
      <c r="G458" s="9"/>
      <c r="H458" s="9"/>
    </row>
    <row r="459" ht="23.25" customHeight="1">
      <c r="A459" s="54" t="s">
        <v>2292</v>
      </c>
      <c r="B459" s="6" t="s">
        <v>8</v>
      </c>
      <c r="C459" s="16" t="s">
        <v>469</v>
      </c>
      <c r="D459" s="1"/>
      <c r="E459" s="8"/>
      <c r="F459" s="1"/>
      <c r="G459" s="5" t="s">
        <v>10</v>
      </c>
      <c r="H459" s="9"/>
    </row>
    <row r="460" ht="23.25" customHeight="1">
      <c r="A460" s="54" t="s">
        <v>2292</v>
      </c>
      <c r="B460" s="6" t="s">
        <v>8</v>
      </c>
      <c r="C460" s="7" t="s">
        <v>470</v>
      </c>
      <c r="D460" s="1"/>
      <c r="E460" s="8" t="s">
        <v>10</v>
      </c>
      <c r="F460" s="1"/>
      <c r="G460" s="9"/>
      <c r="H460" s="9"/>
    </row>
    <row r="461" ht="23.25" customHeight="1">
      <c r="A461" s="54" t="s">
        <v>2292</v>
      </c>
      <c r="B461" s="6" t="s">
        <v>8</v>
      </c>
      <c r="C461" s="16" t="s">
        <v>471</v>
      </c>
      <c r="D461" s="1"/>
      <c r="E461" s="8" t="s">
        <v>10</v>
      </c>
      <c r="F461" s="1"/>
      <c r="G461" s="9"/>
      <c r="H461" s="9"/>
    </row>
    <row r="462" ht="23.25" customHeight="1">
      <c r="A462" s="54" t="s">
        <v>2292</v>
      </c>
      <c r="B462" s="6" t="s">
        <v>8</v>
      </c>
      <c r="C462" s="16" t="s">
        <v>472</v>
      </c>
      <c r="D462" s="1"/>
      <c r="E462" s="1"/>
      <c r="F462" s="1"/>
      <c r="G462" s="5" t="s">
        <v>10</v>
      </c>
      <c r="H462" s="9"/>
    </row>
    <row r="463" ht="23.25" customHeight="1">
      <c r="A463" s="54" t="s">
        <v>2292</v>
      </c>
      <c r="B463" s="6" t="s">
        <v>8</v>
      </c>
      <c r="C463" s="16" t="s">
        <v>473</v>
      </c>
      <c r="D463" s="1"/>
      <c r="E463" s="8" t="s">
        <v>10</v>
      </c>
      <c r="F463" s="1"/>
      <c r="G463" s="9"/>
      <c r="H463" s="9"/>
    </row>
    <row r="464" ht="23.25" customHeight="1">
      <c r="A464" s="54" t="s">
        <v>2292</v>
      </c>
      <c r="B464" s="6" t="s">
        <v>8</v>
      </c>
      <c r="C464" s="16" t="s">
        <v>474</v>
      </c>
      <c r="D464" s="1"/>
      <c r="E464" s="8" t="s">
        <v>10</v>
      </c>
      <c r="F464" s="1"/>
      <c r="G464" s="9"/>
      <c r="H464" s="9"/>
    </row>
    <row r="465" ht="23.25" customHeight="1">
      <c r="A465" s="57" t="s">
        <v>2292</v>
      </c>
      <c r="B465" s="6" t="s">
        <v>8</v>
      </c>
      <c r="C465" s="24" t="s">
        <v>475</v>
      </c>
      <c r="D465" s="25"/>
      <c r="E465" s="26" t="s">
        <v>10</v>
      </c>
      <c r="F465" s="25"/>
      <c r="G465" s="27"/>
      <c r="H465" s="27"/>
      <c r="I465" s="27"/>
    </row>
    <row r="466" ht="23.25" customHeight="1">
      <c r="A466" s="54" t="s">
        <v>2292</v>
      </c>
      <c r="B466" s="6" t="s">
        <v>8</v>
      </c>
      <c r="C466" s="16" t="s">
        <v>476</v>
      </c>
      <c r="D466" s="1"/>
      <c r="E466" s="8" t="s">
        <v>10</v>
      </c>
      <c r="F466" s="1"/>
      <c r="G466" s="9"/>
      <c r="H466" s="9"/>
      <c r="J466" s="27"/>
      <c r="K466" s="27"/>
      <c r="L466" s="27"/>
      <c r="M466" s="27"/>
      <c r="N466" s="27"/>
      <c r="O466" s="27"/>
      <c r="P466" s="27"/>
      <c r="Q466" s="27"/>
      <c r="R466" s="27"/>
      <c r="S466" s="27"/>
      <c r="T466" s="27"/>
      <c r="U466" s="27"/>
      <c r="V466" s="27"/>
      <c r="W466" s="27"/>
      <c r="X466" s="27"/>
    </row>
    <row r="467" ht="23.25" customHeight="1">
      <c r="A467" s="54" t="s">
        <v>2292</v>
      </c>
      <c r="B467" s="6" t="s">
        <v>8</v>
      </c>
      <c r="C467" s="16" t="s">
        <v>477</v>
      </c>
      <c r="D467" s="8" t="s">
        <v>10</v>
      </c>
      <c r="E467" s="1"/>
      <c r="F467" s="1"/>
      <c r="G467" s="9"/>
      <c r="H467" s="9"/>
    </row>
    <row r="468" ht="23.25" customHeight="1">
      <c r="A468" s="54" t="s">
        <v>2292</v>
      </c>
      <c r="B468" s="6" t="s">
        <v>8</v>
      </c>
      <c r="C468" s="7" t="s">
        <v>478</v>
      </c>
      <c r="D468" s="1"/>
      <c r="E468" s="8" t="s">
        <v>10</v>
      </c>
      <c r="F468" s="1"/>
      <c r="G468" s="9"/>
      <c r="H468" s="9"/>
    </row>
    <row r="469" ht="23.25" customHeight="1">
      <c r="A469" s="54" t="s">
        <v>2292</v>
      </c>
      <c r="B469" s="6" t="s">
        <v>8</v>
      </c>
      <c r="C469" s="16" t="s">
        <v>479</v>
      </c>
      <c r="D469" s="1"/>
      <c r="E469" s="8" t="s">
        <v>10</v>
      </c>
      <c r="F469" s="1"/>
      <c r="G469" s="9"/>
      <c r="H469" s="9"/>
    </row>
    <row r="470" ht="23.25" customHeight="1">
      <c r="A470" s="54" t="s">
        <v>2292</v>
      </c>
      <c r="B470" s="6" t="s">
        <v>8</v>
      </c>
      <c r="C470" s="16" t="s">
        <v>480</v>
      </c>
      <c r="D470" s="1"/>
      <c r="E470" s="1"/>
      <c r="F470" s="1"/>
      <c r="G470" s="5" t="s">
        <v>10</v>
      </c>
      <c r="H470" s="9"/>
    </row>
    <row r="471" ht="23.25" customHeight="1">
      <c r="A471" s="54" t="s">
        <v>2292</v>
      </c>
      <c r="B471" s="6" t="s">
        <v>8</v>
      </c>
      <c r="C471" s="7" t="s">
        <v>481</v>
      </c>
      <c r="D471" s="1"/>
      <c r="E471" s="8" t="s">
        <v>10</v>
      </c>
      <c r="F471" s="1"/>
      <c r="G471" s="9"/>
      <c r="H471" s="9"/>
    </row>
    <row r="472" ht="23.25" customHeight="1">
      <c r="A472" s="54" t="s">
        <v>2292</v>
      </c>
      <c r="B472" s="6" t="s">
        <v>8</v>
      </c>
      <c r="C472" s="7" t="s">
        <v>482</v>
      </c>
      <c r="D472" s="1"/>
      <c r="E472" s="8" t="s">
        <v>10</v>
      </c>
      <c r="F472" s="1"/>
      <c r="G472" s="9"/>
      <c r="H472" s="9"/>
    </row>
    <row r="473" ht="23.25" customHeight="1">
      <c r="A473" s="56" t="s">
        <v>2292</v>
      </c>
      <c r="B473" s="6" t="s">
        <v>8</v>
      </c>
      <c r="C473" s="15" t="s">
        <v>483</v>
      </c>
      <c r="D473" s="19"/>
      <c r="E473" s="19"/>
      <c r="F473" s="19"/>
      <c r="G473" s="20" t="s">
        <v>10</v>
      </c>
      <c r="H473" s="21"/>
      <c r="I473" s="21"/>
    </row>
    <row r="474" ht="23.25" customHeight="1">
      <c r="A474" s="54" t="s">
        <v>2292</v>
      </c>
      <c r="B474" s="6" t="s">
        <v>8</v>
      </c>
      <c r="C474" s="7" t="s">
        <v>484</v>
      </c>
      <c r="D474" s="1"/>
      <c r="E474" s="1"/>
      <c r="F474" s="1"/>
      <c r="G474" s="5" t="s">
        <v>10</v>
      </c>
      <c r="H474" s="9"/>
      <c r="J474" s="21"/>
      <c r="K474" s="21"/>
      <c r="L474" s="21"/>
      <c r="M474" s="21"/>
      <c r="N474" s="21"/>
      <c r="O474" s="21"/>
      <c r="P474" s="21"/>
      <c r="Q474" s="21"/>
      <c r="R474" s="21"/>
      <c r="S474" s="21"/>
      <c r="T474" s="21"/>
      <c r="U474" s="21"/>
      <c r="V474" s="21"/>
      <c r="W474" s="21"/>
      <c r="X474" s="21"/>
    </row>
    <row r="475" ht="23.25" customHeight="1">
      <c r="A475" s="56" t="s">
        <v>2292</v>
      </c>
      <c r="B475" s="6" t="s">
        <v>8</v>
      </c>
      <c r="C475" s="15" t="s">
        <v>485</v>
      </c>
      <c r="D475" s="19"/>
      <c r="E475" s="19"/>
      <c r="F475" s="19"/>
      <c r="G475" s="20" t="s">
        <v>10</v>
      </c>
      <c r="H475" s="21"/>
      <c r="I475" s="21"/>
    </row>
    <row r="476" ht="23.25" customHeight="1">
      <c r="A476" s="54" t="s">
        <v>2292</v>
      </c>
      <c r="B476" s="6" t="s">
        <v>8</v>
      </c>
      <c r="C476" s="7" t="s">
        <v>486</v>
      </c>
      <c r="D476" s="1"/>
      <c r="E476" s="8" t="s">
        <v>10</v>
      </c>
      <c r="F476" s="1"/>
      <c r="G476" s="9"/>
      <c r="H476" s="9"/>
      <c r="J476" s="21"/>
      <c r="K476" s="21"/>
      <c r="L476" s="21"/>
      <c r="M476" s="21"/>
      <c r="N476" s="21"/>
      <c r="O476" s="21"/>
      <c r="P476" s="21"/>
      <c r="Q476" s="21"/>
      <c r="R476" s="21"/>
      <c r="S476" s="21"/>
      <c r="T476" s="21"/>
      <c r="U476" s="21"/>
      <c r="V476" s="21"/>
      <c r="W476" s="21"/>
      <c r="X476" s="21"/>
    </row>
    <row r="477" ht="23.25" customHeight="1">
      <c r="A477" s="54" t="s">
        <v>2292</v>
      </c>
      <c r="B477" s="6" t="s">
        <v>8</v>
      </c>
      <c r="C477" s="7" t="s">
        <v>487</v>
      </c>
      <c r="D477" s="1"/>
      <c r="E477" s="8" t="s">
        <v>10</v>
      </c>
      <c r="F477" s="1"/>
      <c r="G477" s="9"/>
      <c r="H477" s="9"/>
    </row>
    <row r="478" ht="23.25" customHeight="1">
      <c r="A478" s="57" t="s">
        <v>2292</v>
      </c>
      <c r="B478" s="6" t="s">
        <v>8</v>
      </c>
      <c r="C478" s="17" t="s">
        <v>488</v>
      </c>
      <c r="D478" s="25"/>
      <c r="E478" s="25"/>
      <c r="F478" s="26" t="s">
        <v>10</v>
      </c>
      <c r="G478" s="27"/>
      <c r="H478" s="27"/>
      <c r="I478" s="27"/>
    </row>
    <row r="479" ht="23.25" customHeight="1">
      <c r="A479" s="56" t="s">
        <v>2292</v>
      </c>
      <c r="B479" s="6" t="s">
        <v>8</v>
      </c>
      <c r="C479" s="22" t="s">
        <v>489</v>
      </c>
      <c r="D479" s="19"/>
      <c r="E479" s="19"/>
      <c r="F479" s="19"/>
      <c r="G479" s="20" t="s">
        <v>10</v>
      </c>
      <c r="H479" s="21"/>
      <c r="I479" s="21"/>
      <c r="J479" s="27"/>
      <c r="K479" s="27"/>
      <c r="L479" s="27"/>
      <c r="M479" s="27"/>
      <c r="N479" s="27"/>
      <c r="O479" s="27"/>
      <c r="P479" s="27"/>
      <c r="Q479" s="27"/>
      <c r="R479" s="27"/>
      <c r="S479" s="27"/>
      <c r="T479" s="27"/>
      <c r="U479" s="27"/>
      <c r="V479" s="27"/>
      <c r="W479" s="27"/>
      <c r="X479" s="27"/>
    </row>
    <row r="480" ht="23.25" customHeight="1">
      <c r="A480" s="54" t="s">
        <v>2292</v>
      </c>
      <c r="B480" s="6" t="s">
        <v>8</v>
      </c>
      <c r="C480" s="16" t="s">
        <v>490</v>
      </c>
      <c r="D480" s="1"/>
      <c r="E480" s="1"/>
      <c r="F480" s="1"/>
      <c r="G480" s="9"/>
      <c r="H480" s="5" t="s">
        <v>10</v>
      </c>
      <c r="J480" s="21"/>
      <c r="K480" s="21"/>
      <c r="L480" s="21"/>
      <c r="M480" s="21"/>
      <c r="N480" s="21"/>
      <c r="O480" s="21"/>
      <c r="P480" s="21"/>
      <c r="Q480" s="21"/>
      <c r="R480" s="21"/>
      <c r="S480" s="21"/>
      <c r="T480" s="21"/>
      <c r="U480" s="21"/>
      <c r="V480" s="21"/>
      <c r="W480" s="21"/>
      <c r="X480" s="21"/>
    </row>
    <row r="481" ht="23.25" customHeight="1">
      <c r="A481" s="54" t="s">
        <v>2292</v>
      </c>
      <c r="B481" s="6" t="s">
        <v>8</v>
      </c>
      <c r="C481" s="16" t="s">
        <v>491</v>
      </c>
      <c r="D481" s="1"/>
      <c r="E481" s="8" t="s">
        <v>10</v>
      </c>
      <c r="F481" s="1"/>
      <c r="G481" s="9"/>
      <c r="H481" s="9"/>
    </row>
    <row r="482" ht="23.25" customHeight="1">
      <c r="A482" s="54" t="s">
        <v>2292</v>
      </c>
      <c r="B482" s="6" t="s">
        <v>8</v>
      </c>
      <c r="C482" s="7" t="s">
        <v>492</v>
      </c>
      <c r="D482" s="1"/>
      <c r="E482" s="8" t="s">
        <v>10</v>
      </c>
      <c r="F482" s="1"/>
      <c r="G482" s="9"/>
      <c r="H482" s="9"/>
    </row>
    <row r="483" ht="23.25" customHeight="1">
      <c r="A483" s="54" t="s">
        <v>2292</v>
      </c>
      <c r="B483" s="6" t="s">
        <v>8</v>
      </c>
      <c r="C483" s="7" t="s">
        <v>493</v>
      </c>
      <c r="D483" s="1"/>
      <c r="E483" s="1"/>
      <c r="F483" s="1"/>
      <c r="G483" s="5" t="s">
        <v>10</v>
      </c>
      <c r="H483" s="9"/>
    </row>
    <row r="484" ht="23.25" customHeight="1">
      <c r="A484" s="54" t="s">
        <v>2292</v>
      </c>
      <c r="B484" s="6" t="s">
        <v>8</v>
      </c>
      <c r="C484" s="16" t="s">
        <v>494</v>
      </c>
      <c r="D484" s="1"/>
      <c r="E484" s="8" t="s">
        <v>10</v>
      </c>
      <c r="F484" s="1"/>
      <c r="G484" s="9"/>
      <c r="H484" s="9"/>
    </row>
    <row r="485" ht="23.25" customHeight="1">
      <c r="A485" s="56" t="s">
        <v>2292</v>
      </c>
      <c r="B485" s="6" t="s">
        <v>8</v>
      </c>
      <c r="C485" s="22" t="s">
        <v>495</v>
      </c>
      <c r="D485" s="19"/>
      <c r="E485" s="19"/>
      <c r="F485" s="19"/>
      <c r="G485" s="20" t="s">
        <v>10</v>
      </c>
      <c r="H485" s="21"/>
      <c r="I485" s="21"/>
    </row>
    <row r="486" ht="23.25" customHeight="1">
      <c r="A486" s="54" t="s">
        <v>2292</v>
      </c>
      <c r="B486" s="6" t="s">
        <v>8</v>
      </c>
      <c r="C486" s="16" t="s">
        <v>496</v>
      </c>
      <c r="D486" s="1"/>
      <c r="E486" s="8" t="s">
        <v>10</v>
      </c>
      <c r="F486" s="1"/>
      <c r="G486" s="9"/>
      <c r="H486" s="9"/>
      <c r="J486" s="21"/>
      <c r="K486" s="21"/>
      <c r="L486" s="21"/>
      <c r="M486" s="21"/>
      <c r="N486" s="21"/>
      <c r="O486" s="21"/>
      <c r="P486" s="21"/>
      <c r="Q486" s="21"/>
      <c r="R486" s="21"/>
      <c r="S486" s="21"/>
      <c r="T486" s="21"/>
      <c r="U486" s="21"/>
      <c r="V486" s="21"/>
      <c r="W486" s="21"/>
      <c r="X486" s="21"/>
    </row>
    <row r="487" ht="23.25" customHeight="1">
      <c r="A487" s="54" t="s">
        <v>2292</v>
      </c>
      <c r="B487" s="6" t="s">
        <v>8</v>
      </c>
      <c r="C487" s="16" t="s">
        <v>497</v>
      </c>
      <c r="D487" s="1"/>
      <c r="E487" s="8" t="s">
        <v>10</v>
      </c>
      <c r="F487" s="1"/>
      <c r="G487" s="9"/>
      <c r="H487" s="9"/>
    </row>
    <row r="488" ht="23.25" customHeight="1">
      <c r="A488" s="54" t="s">
        <v>2292</v>
      </c>
      <c r="B488" s="6" t="s">
        <v>8</v>
      </c>
      <c r="C488" s="16" t="s">
        <v>498</v>
      </c>
      <c r="D488" s="1"/>
      <c r="E488" s="8" t="s">
        <v>10</v>
      </c>
      <c r="F488" s="1"/>
      <c r="G488" s="9"/>
      <c r="H488" s="9"/>
    </row>
    <row r="489" ht="23.25" customHeight="1">
      <c r="A489" s="54" t="s">
        <v>2292</v>
      </c>
      <c r="B489" s="6" t="s">
        <v>8</v>
      </c>
      <c r="C489" s="16" t="s">
        <v>499</v>
      </c>
      <c r="D489" s="1"/>
      <c r="E489" s="8" t="s">
        <v>10</v>
      </c>
      <c r="F489" s="1"/>
      <c r="G489" s="9"/>
      <c r="H489" s="9"/>
    </row>
    <row r="490" ht="23.25" customHeight="1">
      <c r="A490" s="56" t="s">
        <v>2292</v>
      </c>
      <c r="B490" s="6" t="s">
        <v>8</v>
      </c>
      <c r="C490" s="22" t="s">
        <v>500</v>
      </c>
      <c r="D490" s="19"/>
      <c r="E490" s="19"/>
      <c r="F490" s="19"/>
      <c r="G490" s="20" t="s">
        <v>10</v>
      </c>
      <c r="H490" s="21"/>
      <c r="I490" s="21"/>
    </row>
    <row r="491" ht="23.25" customHeight="1">
      <c r="A491" s="56" t="s">
        <v>2292</v>
      </c>
      <c r="B491" s="6" t="s">
        <v>8</v>
      </c>
      <c r="C491" s="15" t="s">
        <v>501</v>
      </c>
      <c r="D491" s="19"/>
      <c r="E491" s="19"/>
      <c r="F491" s="19"/>
      <c r="G491" s="20" t="s">
        <v>10</v>
      </c>
      <c r="H491" s="21"/>
      <c r="I491" s="21"/>
      <c r="J491" s="21"/>
      <c r="K491" s="21"/>
      <c r="L491" s="21"/>
      <c r="M491" s="21"/>
      <c r="N491" s="21"/>
      <c r="O491" s="21"/>
      <c r="P491" s="21"/>
      <c r="Q491" s="21"/>
      <c r="R491" s="21"/>
      <c r="S491" s="21"/>
      <c r="T491" s="21"/>
      <c r="U491" s="21"/>
      <c r="V491" s="21"/>
      <c r="W491" s="21"/>
      <c r="X491" s="21"/>
    </row>
    <row r="492" ht="23.25" customHeight="1">
      <c r="A492" s="54" t="s">
        <v>2292</v>
      </c>
      <c r="B492" s="6" t="s">
        <v>8</v>
      </c>
      <c r="C492" s="16" t="s">
        <v>502</v>
      </c>
      <c r="D492" s="1"/>
      <c r="E492" s="8" t="s">
        <v>10</v>
      </c>
      <c r="F492" s="1"/>
      <c r="G492" s="9"/>
      <c r="H492" s="9"/>
      <c r="J492" s="21"/>
      <c r="K492" s="21"/>
      <c r="L492" s="21"/>
      <c r="M492" s="21"/>
      <c r="N492" s="21"/>
      <c r="O492" s="21"/>
      <c r="P492" s="21"/>
      <c r="Q492" s="21"/>
      <c r="R492" s="21"/>
      <c r="S492" s="21"/>
      <c r="T492" s="21"/>
      <c r="U492" s="21"/>
      <c r="V492" s="21"/>
      <c r="W492" s="21"/>
      <c r="X492" s="21"/>
    </row>
    <row r="493" ht="23.25" customHeight="1">
      <c r="A493" s="56" t="s">
        <v>2292</v>
      </c>
      <c r="B493" s="6" t="s">
        <v>8</v>
      </c>
      <c r="C493" s="15" t="s">
        <v>503</v>
      </c>
      <c r="D493" s="19"/>
      <c r="E493" s="19"/>
      <c r="F493" s="19"/>
      <c r="G493" s="20" t="s">
        <v>10</v>
      </c>
      <c r="H493" s="21"/>
      <c r="I493" s="21"/>
    </row>
    <row r="494" ht="23.25" customHeight="1">
      <c r="A494" s="54" t="s">
        <v>2292</v>
      </c>
      <c r="B494" s="6" t="s">
        <v>8</v>
      </c>
      <c r="C494" s="16" t="s">
        <v>504</v>
      </c>
      <c r="D494" s="1"/>
      <c r="E494" s="8" t="s">
        <v>10</v>
      </c>
      <c r="F494" s="1"/>
      <c r="G494" s="9"/>
      <c r="H494" s="9"/>
      <c r="J494" s="21"/>
      <c r="K494" s="21"/>
      <c r="L494" s="21"/>
      <c r="M494" s="21"/>
      <c r="N494" s="21"/>
      <c r="O494" s="21"/>
      <c r="P494" s="21"/>
      <c r="Q494" s="21"/>
      <c r="R494" s="21"/>
      <c r="S494" s="21"/>
      <c r="T494" s="21"/>
      <c r="U494" s="21"/>
      <c r="V494" s="21"/>
      <c r="W494" s="21"/>
      <c r="X494" s="21"/>
    </row>
    <row r="495" ht="23.25" customHeight="1">
      <c r="A495" s="54" t="s">
        <v>2292</v>
      </c>
      <c r="B495" s="6" t="s">
        <v>8</v>
      </c>
      <c r="C495" s="7" t="s">
        <v>505</v>
      </c>
      <c r="D495" s="1"/>
      <c r="E495" s="8" t="s">
        <v>10</v>
      </c>
      <c r="F495" s="1"/>
      <c r="G495" s="9"/>
      <c r="H495" s="9"/>
    </row>
    <row r="496" ht="23.25" customHeight="1">
      <c r="A496" s="56" t="s">
        <v>2292</v>
      </c>
      <c r="B496" s="6" t="s">
        <v>8</v>
      </c>
      <c r="C496" s="15" t="s">
        <v>506</v>
      </c>
      <c r="D496" s="19"/>
      <c r="E496" s="19"/>
      <c r="F496" s="19"/>
      <c r="G496" s="20" t="s">
        <v>10</v>
      </c>
      <c r="H496" s="21"/>
      <c r="I496" s="21"/>
    </row>
    <row r="497" ht="23.25" customHeight="1">
      <c r="A497" s="54" t="s">
        <v>2292</v>
      </c>
      <c r="B497" s="6" t="s">
        <v>8</v>
      </c>
      <c r="C497" s="7" t="s">
        <v>507</v>
      </c>
      <c r="D497" s="1"/>
      <c r="E497" s="8" t="s">
        <v>10</v>
      </c>
      <c r="F497" s="1"/>
      <c r="G497" s="9"/>
      <c r="H497" s="9"/>
      <c r="J497" s="21"/>
      <c r="K497" s="21"/>
      <c r="L497" s="21"/>
      <c r="M497" s="21"/>
      <c r="N497" s="21"/>
      <c r="O497" s="21"/>
      <c r="P497" s="21"/>
      <c r="Q497" s="21"/>
      <c r="R497" s="21"/>
      <c r="S497" s="21"/>
      <c r="T497" s="21"/>
      <c r="U497" s="21"/>
      <c r="V497" s="21"/>
      <c r="W497" s="21"/>
      <c r="X497" s="21"/>
    </row>
    <row r="498" ht="23.25" customHeight="1">
      <c r="A498" s="54" t="s">
        <v>2292</v>
      </c>
      <c r="B498" s="6" t="s">
        <v>8</v>
      </c>
      <c r="C498" s="16" t="s">
        <v>508</v>
      </c>
      <c r="D498" s="1"/>
      <c r="E498" s="8" t="s">
        <v>10</v>
      </c>
      <c r="F498" s="1"/>
      <c r="G498" s="9"/>
      <c r="H498" s="9"/>
    </row>
    <row r="499" ht="23.25" customHeight="1">
      <c r="A499" s="54" t="s">
        <v>2292</v>
      </c>
      <c r="B499" s="6" t="s">
        <v>8</v>
      </c>
      <c r="C499" s="7" t="s">
        <v>509</v>
      </c>
      <c r="D499" s="1"/>
      <c r="E499" s="8" t="s">
        <v>10</v>
      </c>
      <c r="F499" s="1"/>
      <c r="G499" s="9"/>
      <c r="H499" s="9"/>
    </row>
    <row r="500" ht="23.25" customHeight="1">
      <c r="A500" s="54" t="s">
        <v>2292</v>
      </c>
      <c r="B500" s="6" t="s">
        <v>8</v>
      </c>
      <c r="C500" s="7" t="s">
        <v>510</v>
      </c>
      <c r="D500" s="8" t="s">
        <v>10</v>
      </c>
      <c r="E500" s="1"/>
      <c r="F500" s="1"/>
      <c r="G500" s="9"/>
      <c r="H500" s="9"/>
    </row>
    <row r="501" ht="23.25" customHeight="1">
      <c r="A501" s="54" t="s">
        <v>2292</v>
      </c>
      <c r="B501" s="6" t="s">
        <v>8</v>
      </c>
      <c r="C501" s="16" t="s">
        <v>511</v>
      </c>
      <c r="D501" s="1"/>
      <c r="E501" s="8" t="s">
        <v>10</v>
      </c>
      <c r="F501" s="1"/>
      <c r="G501" s="9"/>
      <c r="H501" s="9"/>
    </row>
    <row r="502" ht="23.25" customHeight="1">
      <c r="A502" s="54" t="s">
        <v>2292</v>
      </c>
      <c r="B502" s="6" t="s">
        <v>8</v>
      </c>
      <c r="C502" s="7" t="s">
        <v>512</v>
      </c>
      <c r="D502" s="1"/>
      <c r="E502" s="8" t="s">
        <v>10</v>
      </c>
      <c r="F502" s="1"/>
      <c r="G502" s="9"/>
      <c r="H502" s="9"/>
    </row>
    <row r="503" ht="23.25" customHeight="1">
      <c r="A503" s="54" t="s">
        <v>2292</v>
      </c>
      <c r="B503" s="6" t="s">
        <v>8</v>
      </c>
      <c r="C503" s="7" t="s">
        <v>513</v>
      </c>
      <c r="D503" s="1"/>
      <c r="E503" s="8" t="s">
        <v>10</v>
      </c>
      <c r="F503" s="1"/>
      <c r="G503" s="9"/>
      <c r="H503" s="9"/>
    </row>
    <row r="504" ht="23.25" customHeight="1">
      <c r="A504" s="54" t="s">
        <v>2292</v>
      </c>
      <c r="B504" s="6" t="s">
        <v>8</v>
      </c>
      <c r="C504" s="7" t="s">
        <v>514</v>
      </c>
      <c r="D504" s="1"/>
      <c r="E504" s="8" t="s">
        <v>10</v>
      </c>
      <c r="F504" s="1"/>
      <c r="G504" s="9"/>
      <c r="H504" s="9"/>
    </row>
    <row r="505" ht="23.25" customHeight="1">
      <c r="A505" s="54" t="s">
        <v>2292</v>
      </c>
      <c r="B505" s="6" t="s">
        <v>8</v>
      </c>
      <c r="C505" s="16" t="s">
        <v>515</v>
      </c>
      <c r="D505" s="1"/>
      <c r="E505" s="8" t="s">
        <v>10</v>
      </c>
      <c r="F505" s="1"/>
      <c r="G505" s="9"/>
      <c r="H505" s="9"/>
    </row>
    <row r="506" ht="23.25" customHeight="1">
      <c r="A506" s="54" t="s">
        <v>2292</v>
      </c>
      <c r="B506" s="6" t="s">
        <v>8</v>
      </c>
      <c r="C506" s="7" t="s">
        <v>516</v>
      </c>
      <c r="D506" s="1"/>
      <c r="E506" s="8" t="s">
        <v>10</v>
      </c>
      <c r="F506" s="1"/>
      <c r="G506" s="9"/>
      <c r="H506" s="9"/>
    </row>
    <row r="507" ht="23.25" customHeight="1">
      <c r="A507" s="54" t="s">
        <v>2292</v>
      </c>
      <c r="B507" s="6" t="s">
        <v>8</v>
      </c>
      <c r="C507" s="28" t="s">
        <v>517</v>
      </c>
      <c r="D507" s="1"/>
      <c r="E507" s="8" t="s">
        <v>10</v>
      </c>
      <c r="F507" s="1"/>
      <c r="G507" s="9"/>
      <c r="H507" s="9"/>
    </row>
    <row r="508" ht="23.25" customHeight="1">
      <c r="A508" s="54" t="s">
        <v>2292</v>
      </c>
      <c r="B508" s="6" t="s">
        <v>8</v>
      </c>
      <c r="C508" s="16" t="s">
        <v>518</v>
      </c>
      <c r="D508" s="1"/>
      <c r="E508" s="8"/>
      <c r="F508" s="1"/>
      <c r="G508" s="5" t="s">
        <v>10</v>
      </c>
      <c r="H508" s="9"/>
    </row>
    <row r="509" ht="23.25" customHeight="1">
      <c r="A509" s="54" t="s">
        <v>2292</v>
      </c>
      <c r="B509" s="6" t="s">
        <v>8</v>
      </c>
      <c r="C509" s="7" t="s">
        <v>519</v>
      </c>
      <c r="D509" s="1"/>
      <c r="E509" s="8" t="s">
        <v>10</v>
      </c>
      <c r="F509" s="1"/>
      <c r="G509" s="9"/>
      <c r="H509" s="9"/>
    </row>
    <row r="510" ht="23.25" customHeight="1">
      <c r="A510" s="54" t="s">
        <v>2292</v>
      </c>
      <c r="B510" s="6" t="s">
        <v>8</v>
      </c>
      <c r="C510" s="16" t="s">
        <v>520</v>
      </c>
      <c r="D510" s="1"/>
      <c r="E510" s="1"/>
      <c r="F510" s="1"/>
      <c r="G510" s="5" t="s">
        <v>10</v>
      </c>
      <c r="H510" s="9"/>
    </row>
    <row r="511" ht="23.25" customHeight="1">
      <c r="A511" s="54" t="s">
        <v>2292</v>
      </c>
      <c r="B511" s="6" t="s">
        <v>8</v>
      </c>
      <c r="C511" s="16" t="s">
        <v>521</v>
      </c>
      <c r="D511" s="1"/>
      <c r="E511" s="8" t="s">
        <v>10</v>
      </c>
      <c r="F511" s="1"/>
      <c r="G511" s="9"/>
      <c r="H511" s="9"/>
    </row>
    <row r="512" ht="23.25" customHeight="1">
      <c r="A512" s="54" t="s">
        <v>2292</v>
      </c>
      <c r="B512" s="6" t="s">
        <v>8</v>
      </c>
      <c r="C512" s="16" t="s">
        <v>522</v>
      </c>
      <c r="D512" s="1"/>
      <c r="E512" s="8" t="s">
        <v>10</v>
      </c>
      <c r="F512" s="1"/>
      <c r="G512" s="9"/>
      <c r="H512" s="9"/>
    </row>
    <row r="513" ht="23.25" customHeight="1">
      <c r="A513" s="54" t="s">
        <v>2292</v>
      </c>
      <c r="B513" s="6" t="s">
        <v>8</v>
      </c>
      <c r="C513" s="16" t="s">
        <v>523</v>
      </c>
      <c r="D513" s="8"/>
      <c r="E513" s="8" t="s">
        <v>10</v>
      </c>
      <c r="F513" s="1"/>
      <c r="G513" s="9"/>
      <c r="H513" s="9"/>
    </row>
    <row r="514" ht="23.25" customHeight="1">
      <c r="A514" s="54" t="s">
        <v>2292</v>
      </c>
      <c r="B514" s="6" t="s">
        <v>8</v>
      </c>
      <c r="C514" s="7" t="s">
        <v>524</v>
      </c>
      <c r="D514" s="1"/>
      <c r="E514" s="8" t="s">
        <v>10</v>
      </c>
      <c r="F514" s="1"/>
      <c r="G514" s="9"/>
      <c r="H514" s="9"/>
    </row>
    <row r="515" ht="23.25" customHeight="1">
      <c r="A515" s="54" t="s">
        <v>2292</v>
      </c>
      <c r="B515" s="6" t="s">
        <v>8</v>
      </c>
      <c r="C515" s="7" t="s">
        <v>525</v>
      </c>
      <c r="D515" s="1"/>
      <c r="E515" s="8"/>
      <c r="F515" s="1"/>
      <c r="G515" s="5" t="s">
        <v>10</v>
      </c>
      <c r="H515" s="9"/>
    </row>
    <row r="516" ht="23.25" customHeight="1">
      <c r="A516" s="54" t="s">
        <v>2292</v>
      </c>
      <c r="B516" s="6" t="s">
        <v>8</v>
      </c>
      <c r="C516" s="16" t="s">
        <v>526</v>
      </c>
      <c r="D516" s="1"/>
      <c r="E516" s="8" t="s">
        <v>10</v>
      </c>
      <c r="F516" s="1"/>
      <c r="G516" s="9"/>
      <c r="H516" s="9"/>
    </row>
    <row r="517" ht="23.25" customHeight="1">
      <c r="A517" s="54" t="s">
        <v>2292</v>
      </c>
      <c r="B517" s="6" t="s">
        <v>8</v>
      </c>
      <c r="C517" s="16" t="s">
        <v>527</v>
      </c>
      <c r="D517" s="1"/>
      <c r="E517" s="1"/>
      <c r="F517" s="1"/>
      <c r="G517" s="5" t="s">
        <v>10</v>
      </c>
      <c r="H517" s="9"/>
    </row>
    <row r="518" ht="23.25" customHeight="1">
      <c r="A518" s="56" t="s">
        <v>2292</v>
      </c>
      <c r="B518" s="6" t="s">
        <v>8</v>
      </c>
      <c r="C518" s="15" t="s">
        <v>528</v>
      </c>
      <c r="D518" s="19"/>
      <c r="E518" s="19"/>
      <c r="F518" s="19"/>
      <c r="G518" s="20" t="s">
        <v>10</v>
      </c>
      <c r="H518" s="21"/>
      <c r="I518" s="21"/>
    </row>
    <row r="519" ht="23.25" customHeight="1">
      <c r="A519" s="54" t="s">
        <v>2292</v>
      </c>
      <c r="B519" s="6" t="s">
        <v>8</v>
      </c>
      <c r="C519" s="7" t="s">
        <v>529</v>
      </c>
      <c r="D519" s="1"/>
      <c r="E519" s="8" t="s">
        <v>10</v>
      </c>
      <c r="F519" s="1"/>
      <c r="G519" s="9"/>
      <c r="H519" s="9"/>
      <c r="J519" s="21"/>
      <c r="K519" s="21"/>
      <c r="L519" s="21"/>
      <c r="M519" s="21"/>
      <c r="N519" s="21"/>
      <c r="O519" s="21"/>
      <c r="P519" s="21"/>
      <c r="Q519" s="21"/>
      <c r="R519" s="21"/>
      <c r="S519" s="21"/>
      <c r="T519" s="21"/>
      <c r="U519" s="21"/>
      <c r="V519" s="21"/>
      <c r="W519" s="21"/>
      <c r="X519" s="21"/>
    </row>
    <row r="520" ht="23.25" customHeight="1">
      <c r="A520" s="54" t="s">
        <v>2292</v>
      </c>
      <c r="B520" s="6" t="s">
        <v>8</v>
      </c>
      <c r="C520" s="7" t="s">
        <v>530</v>
      </c>
      <c r="D520" s="1"/>
      <c r="E520" s="8" t="s">
        <v>10</v>
      </c>
      <c r="F520" s="1"/>
      <c r="G520" s="9"/>
      <c r="H520" s="9"/>
    </row>
    <row r="521" ht="23.25" customHeight="1">
      <c r="A521" s="54" t="s">
        <v>2292</v>
      </c>
      <c r="B521" s="6" t="s">
        <v>8</v>
      </c>
      <c r="C521" s="7" t="s">
        <v>531</v>
      </c>
      <c r="D521" s="1"/>
      <c r="E521" s="8" t="s">
        <v>10</v>
      </c>
      <c r="F521" s="1"/>
      <c r="G521" s="9"/>
      <c r="H521" s="9"/>
    </row>
    <row r="522" ht="23.25" customHeight="1">
      <c r="A522" s="54" t="s">
        <v>2292</v>
      </c>
      <c r="B522" s="6" t="s">
        <v>8</v>
      </c>
      <c r="C522" s="16" t="s">
        <v>532</v>
      </c>
      <c r="D522" s="1"/>
      <c r="E522" s="8" t="s">
        <v>10</v>
      </c>
      <c r="F522" s="1"/>
      <c r="G522" s="9"/>
      <c r="H522" s="9"/>
    </row>
    <row r="523" ht="23.25" customHeight="1">
      <c r="A523" s="54" t="s">
        <v>2292</v>
      </c>
      <c r="B523" s="6" t="s">
        <v>8</v>
      </c>
      <c r="C523" s="16" t="s">
        <v>533</v>
      </c>
      <c r="D523" s="1"/>
      <c r="E523" s="8" t="s">
        <v>10</v>
      </c>
      <c r="F523" s="1"/>
      <c r="G523" s="9"/>
      <c r="H523" s="9"/>
    </row>
    <row r="524" ht="23.25" customHeight="1">
      <c r="A524" s="54" t="s">
        <v>2292</v>
      </c>
      <c r="B524" s="6" t="s">
        <v>8</v>
      </c>
      <c r="C524" s="7" t="s">
        <v>534</v>
      </c>
      <c r="D524" s="1"/>
      <c r="E524" s="8" t="s">
        <v>10</v>
      </c>
      <c r="F524" s="1"/>
      <c r="G524" s="9"/>
      <c r="H524" s="9"/>
    </row>
    <row r="525" ht="23.25" customHeight="1">
      <c r="A525" s="54" t="s">
        <v>2292</v>
      </c>
      <c r="B525" s="6" t="s">
        <v>8</v>
      </c>
      <c r="C525" s="7" t="s">
        <v>535</v>
      </c>
      <c r="D525" s="1"/>
      <c r="E525" s="8" t="s">
        <v>10</v>
      </c>
      <c r="F525" s="1"/>
      <c r="G525" s="9"/>
      <c r="H525" s="9"/>
    </row>
    <row r="526" ht="23.25" customHeight="1">
      <c r="A526" s="54" t="s">
        <v>2292</v>
      </c>
      <c r="B526" s="6" t="s">
        <v>8</v>
      </c>
      <c r="C526" s="16" t="s">
        <v>536</v>
      </c>
      <c r="D526" s="1"/>
      <c r="E526" s="8" t="s">
        <v>10</v>
      </c>
      <c r="F526" s="1"/>
      <c r="G526" s="9"/>
      <c r="H526" s="9"/>
    </row>
    <row r="527" ht="23.25" customHeight="1">
      <c r="A527" s="54" t="s">
        <v>2292</v>
      </c>
      <c r="B527" s="6" t="s">
        <v>8</v>
      </c>
      <c r="C527" s="7" t="s">
        <v>537</v>
      </c>
      <c r="D527" s="1"/>
      <c r="E527" s="8" t="s">
        <v>10</v>
      </c>
      <c r="F527" s="1"/>
      <c r="G527" s="9"/>
      <c r="H527" s="9"/>
    </row>
    <row r="528" ht="23.25" customHeight="1">
      <c r="A528" s="54" t="s">
        <v>2292</v>
      </c>
      <c r="B528" s="6" t="s">
        <v>8</v>
      </c>
      <c r="C528" s="16" t="s">
        <v>538</v>
      </c>
      <c r="D528" s="1"/>
      <c r="E528" s="8" t="s">
        <v>10</v>
      </c>
      <c r="F528" s="1"/>
      <c r="G528" s="9"/>
      <c r="H528" s="9"/>
    </row>
    <row r="529" ht="23.25" customHeight="1">
      <c r="A529" s="54" t="s">
        <v>2292</v>
      </c>
      <c r="B529" s="6" t="s">
        <v>8</v>
      </c>
      <c r="C529" s="16" t="s">
        <v>539</v>
      </c>
      <c r="D529" s="1"/>
      <c r="E529" s="8" t="s">
        <v>10</v>
      </c>
      <c r="F529" s="1"/>
      <c r="G529" s="9"/>
      <c r="H529" s="9"/>
    </row>
    <row r="530" ht="23.25" customHeight="1">
      <c r="A530" s="54" t="s">
        <v>2292</v>
      </c>
      <c r="B530" s="6" t="s">
        <v>8</v>
      </c>
      <c r="C530" s="16" t="s">
        <v>540</v>
      </c>
      <c r="D530" s="1"/>
      <c r="E530" s="8" t="s">
        <v>10</v>
      </c>
      <c r="F530" s="1"/>
      <c r="G530" s="9"/>
      <c r="H530" s="9"/>
    </row>
    <row r="531" ht="23.25" customHeight="1">
      <c r="A531" s="54" t="s">
        <v>2292</v>
      </c>
      <c r="B531" s="6" t="s">
        <v>8</v>
      </c>
      <c r="C531" s="16" t="s">
        <v>541</v>
      </c>
      <c r="D531" s="1"/>
      <c r="E531" s="8" t="s">
        <v>10</v>
      </c>
      <c r="F531" s="1"/>
      <c r="G531" s="9"/>
      <c r="H531" s="9"/>
    </row>
    <row r="532" ht="23.25" customHeight="1">
      <c r="A532" s="54" t="s">
        <v>2292</v>
      </c>
      <c r="B532" s="6" t="s">
        <v>8</v>
      </c>
      <c r="C532" s="7" t="s">
        <v>542</v>
      </c>
      <c r="D532" s="1"/>
      <c r="E532" s="8" t="s">
        <v>10</v>
      </c>
      <c r="F532" s="1"/>
      <c r="G532" s="9"/>
      <c r="H532" s="9"/>
    </row>
    <row r="533" ht="23.25" customHeight="1">
      <c r="A533" s="54" t="s">
        <v>2292</v>
      </c>
      <c r="B533" s="6" t="s">
        <v>8</v>
      </c>
      <c r="C533" s="7" t="s">
        <v>543</v>
      </c>
      <c r="D533" s="1"/>
      <c r="E533" s="8" t="s">
        <v>10</v>
      </c>
      <c r="F533" s="1"/>
      <c r="G533" s="9"/>
      <c r="H533" s="9"/>
    </row>
    <row r="534" ht="23.25" customHeight="1">
      <c r="A534" s="54" t="s">
        <v>2292</v>
      </c>
      <c r="B534" s="6" t="s">
        <v>8</v>
      </c>
      <c r="C534" s="7" t="s">
        <v>544</v>
      </c>
      <c r="D534" s="1"/>
      <c r="E534" s="8" t="s">
        <v>10</v>
      </c>
      <c r="F534" s="1"/>
      <c r="G534" s="9"/>
      <c r="H534" s="9"/>
    </row>
    <row r="535" ht="23.25" customHeight="1">
      <c r="A535" s="54" t="s">
        <v>2292</v>
      </c>
      <c r="B535" s="6" t="s">
        <v>8</v>
      </c>
      <c r="C535" s="16" t="s">
        <v>545</v>
      </c>
      <c r="D535" s="1"/>
      <c r="E535" s="8" t="s">
        <v>10</v>
      </c>
      <c r="F535" s="1"/>
      <c r="G535" s="9"/>
      <c r="H535" s="9"/>
    </row>
    <row r="536" ht="23.25" customHeight="1">
      <c r="A536" s="54" t="s">
        <v>2292</v>
      </c>
      <c r="B536" s="6" t="s">
        <v>8</v>
      </c>
      <c r="C536" s="16" t="s">
        <v>546</v>
      </c>
      <c r="D536" s="1"/>
      <c r="E536" s="1"/>
      <c r="F536" s="1"/>
      <c r="G536" s="5" t="s">
        <v>10</v>
      </c>
      <c r="H536" s="9"/>
    </row>
    <row r="537" ht="23.25" customHeight="1">
      <c r="A537" s="56" t="s">
        <v>2292</v>
      </c>
      <c r="B537" s="6" t="s">
        <v>8</v>
      </c>
      <c r="C537" s="22" t="s">
        <v>547</v>
      </c>
      <c r="D537" s="19"/>
      <c r="E537" s="19"/>
      <c r="F537" s="19"/>
      <c r="G537" s="20" t="s">
        <v>10</v>
      </c>
      <c r="H537" s="21"/>
      <c r="I537" s="21"/>
    </row>
    <row r="538" ht="23.25" customHeight="1">
      <c r="A538" s="56" t="s">
        <v>2292</v>
      </c>
      <c r="B538" s="6" t="s">
        <v>8</v>
      </c>
      <c r="C538" s="15" t="s">
        <v>548</v>
      </c>
      <c r="D538" s="19"/>
      <c r="E538" s="19"/>
      <c r="F538" s="19"/>
      <c r="G538" s="20" t="s">
        <v>10</v>
      </c>
      <c r="H538" s="21"/>
      <c r="I538" s="21"/>
      <c r="J538" s="21"/>
      <c r="K538" s="21"/>
      <c r="L538" s="21"/>
      <c r="M538" s="21"/>
      <c r="N538" s="21"/>
      <c r="O538" s="21"/>
      <c r="P538" s="21"/>
      <c r="Q538" s="21"/>
      <c r="R538" s="21"/>
      <c r="S538" s="21"/>
      <c r="T538" s="21"/>
      <c r="U538" s="21"/>
      <c r="V538" s="21"/>
      <c r="W538" s="21"/>
      <c r="X538" s="21"/>
    </row>
    <row r="539" ht="23.25" customHeight="1">
      <c r="A539" s="56" t="s">
        <v>2292</v>
      </c>
      <c r="B539" s="6" t="s">
        <v>8</v>
      </c>
      <c r="C539" s="22" t="s">
        <v>549</v>
      </c>
      <c r="D539" s="19"/>
      <c r="E539" s="19"/>
      <c r="F539" s="19"/>
      <c r="G539" s="20" t="s">
        <v>10</v>
      </c>
      <c r="H539" s="21"/>
      <c r="I539" s="21"/>
      <c r="J539" s="21"/>
      <c r="K539" s="21"/>
      <c r="L539" s="21"/>
      <c r="M539" s="21"/>
      <c r="N539" s="21"/>
      <c r="O539" s="21"/>
      <c r="P539" s="21"/>
      <c r="Q539" s="21"/>
      <c r="R539" s="21"/>
      <c r="S539" s="21"/>
      <c r="T539" s="21"/>
      <c r="U539" s="21"/>
      <c r="V539" s="21"/>
      <c r="W539" s="21"/>
      <c r="X539" s="21"/>
    </row>
    <row r="540" ht="23.25" customHeight="1">
      <c r="A540" s="54" t="s">
        <v>2292</v>
      </c>
      <c r="B540" s="6" t="s">
        <v>8</v>
      </c>
      <c r="C540" s="16" t="s">
        <v>550</v>
      </c>
      <c r="D540" s="1"/>
      <c r="E540" s="8" t="s">
        <v>10</v>
      </c>
      <c r="F540" s="1"/>
      <c r="G540" s="9"/>
      <c r="H540" s="9"/>
      <c r="J540" s="21"/>
      <c r="K540" s="21"/>
      <c r="L540" s="21"/>
      <c r="M540" s="21"/>
      <c r="N540" s="21"/>
      <c r="O540" s="21"/>
      <c r="P540" s="21"/>
      <c r="Q540" s="21"/>
      <c r="R540" s="21"/>
      <c r="S540" s="21"/>
      <c r="T540" s="21"/>
      <c r="U540" s="21"/>
      <c r="V540" s="21"/>
      <c r="W540" s="21"/>
      <c r="X540" s="21"/>
    </row>
    <row r="541" ht="23.25" customHeight="1">
      <c r="A541" s="54" t="s">
        <v>2292</v>
      </c>
      <c r="B541" s="6" t="s">
        <v>8</v>
      </c>
      <c r="C541" s="16" t="s">
        <v>551</v>
      </c>
      <c r="D541" s="1"/>
      <c r="E541" s="8" t="s">
        <v>10</v>
      </c>
      <c r="F541" s="1"/>
      <c r="G541" s="9"/>
      <c r="H541" s="9"/>
    </row>
    <row r="542" ht="23.25" customHeight="1">
      <c r="A542" s="54" t="s">
        <v>2292</v>
      </c>
      <c r="B542" s="6" t="s">
        <v>8</v>
      </c>
      <c r="C542" s="16" t="s">
        <v>552</v>
      </c>
      <c r="D542" s="1"/>
      <c r="E542" s="1"/>
      <c r="F542" s="1"/>
      <c r="G542" s="5" t="s">
        <v>10</v>
      </c>
      <c r="H542" s="9"/>
    </row>
    <row r="543" ht="23.25" customHeight="1">
      <c r="A543" s="54" t="s">
        <v>2292</v>
      </c>
      <c r="B543" s="6" t="s">
        <v>8</v>
      </c>
      <c r="C543" s="16" t="s">
        <v>553</v>
      </c>
      <c r="D543" s="1"/>
      <c r="E543" s="8" t="s">
        <v>10</v>
      </c>
      <c r="F543" s="1"/>
      <c r="G543" s="9"/>
      <c r="H543" s="9"/>
    </row>
    <row r="544" ht="23.25" customHeight="1">
      <c r="A544" s="54" t="s">
        <v>2292</v>
      </c>
      <c r="B544" s="6" t="s">
        <v>8</v>
      </c>
      <c r="C544" s="7" t="s">
        <v>554</v>
      </c>
      <c r="D544" s="1"/>
      <c r="E544" s="8" t="s">
        <v>10</v>
      </c>
      <c r="F544" s="1"/>
      <c r="G544" s="9"/>
      <c r="H544" s="9"/>
    </row>
    <row r="545" ht="23.25" customHeight="1">
      <c r="A545" s="54" t="s">
        <v>2292</v>
      </c>
      <c r="B545" s="6" t="s">
        <v>8</v>
      </c>
      <c r="C545" s="16" t="s">
        <v>555</v>
      </c>
      <c r="D545" s="8" t="s">
        <v>10</v>
      </c>
      <c r="E545" s="1"/>
      <c r="F545" s="1"/>
      <c r="G545" s="9"/>
      <c r="H545" s="9"/>
    </row>
    <row r="546" ht="23.25" customHeight="1">
      <c r="A546" s="54" t="s">
        <v>2292</v>
      </c>
      <c r="B546" s="6" t="s">
        <v>8</v>
      </c>
      <c r="C546" s="16" t="s">
        <v>556</v>
      </c>
      <c r="D546" s="1"/>
      <c r="E546" s="8" t="s">
        <v>10</v>
      </c>
      <c r="F546" s="1"/>
      <c r="G546" s="9"/>
      <c r="H546" s="9"/>
    </row>
    <row r="547" ht="23.25" customHeight="1">
      <c r="A547" s="54" t="s">
        <v>2292</v>
      </c>
      <c r="B547" s="6" t="s">
        <v>8</v>
      </c>
      <c r="C547" s="7" t="s">
        <v>557</v>
      </c>
      <c r="D547" s="1"/>
      <c r="E547" s="8" t="s">
        <v>10</v>
      </c>
      <c r="F547" s="1"/>
      <c r="G547" s="9"/>
      <c r="H547" s="9"/>
    </row>
    <row r="548" ht="23.25" customHeight="1">
      <c r="A548" s="54" t="s">
        <v>2292</v>
      </c>
      <c r="B548" s="6" t="s">
        <v>8</v>
      </c>
      <c r="C548" s="16" t="s">
        <v>558</v>
      </c>
      <c r="D548" s="1"/>
      <c r="E548" s="8" t="s">
        <v>10</v>
      </c>
      <c r="F548" s="1"/>
      <c r="G548" s="9"/>
      <c r="H548" s="9"/>
    </row>
    <row r="549" ht="23.25" customHeight="1">
      <c r="A549" s="54" t="s">
        <v>2292</v>
      </c>
      <c r="B549" s="2" t="s">
        <v>559</v>
      </c>
      <c r="C549" s="29" t="s">
        <v>560</v>
      </c>
      <c r="D549" s="1"/>
      <c r="E549" s="1"/>
      <c r="F549" s="1"/>
      <c r="G549" s="9"/>
      <c r="H549" s="5" t="s">
        <v>10</v>
      </c>
    </row>
    <row r="550" ht="23.25" customHeight="1">
      <c r="A550" s="54" t="s">
        <v>2292</v>
      </c>
      <c r="B550" s="2" t="s">
        <v>559</v>
      </c>
      <c r="C550" s="29" t="s">
        <v>561</v>
      </c>
      <c r="D550" s="8" t="s">
        <v>10</v>
      </c>
      <c r="E550" s="1"/>
      <c r="F550" s="1"/>
      <c r="G550" s="9"/>
      <c r="H550" s="9"/>
    </row>
    <row r="551" ht="23.25" customHeight="1">
      <c r="A551" s="54" t="s">
        <v>2292</v>
      </c>
      <c r="B551" s="2" t="s">
        <v>559</v>
      </c>
      <c r="C551" s="30" t="s">
        <v>562</v>
      </c>
      <c r="D551" s="8" t="s">
        <v>10</v>
      </c>
      <c r="E551" s="1"/>
      <c r="F551" s="1"/>
      <c r="G551" s="9"/>
      <c r="H551" s="9"/>
    </row>
    <row r="552" ht="23.25" customHeight="1">
      <c r="A552" s="54" t="s">
        <v>2292</v>
      </c>
      <c r="B552" s="2" t="s">
        <v>559</v>
      </c>
      <c r="C552" s="30" t="s">
        <v>563</v>
      </c>
      <c r="D552" s="1"/>
      <c r="E552" s="8" t="s">
        <v>10</v>
      </c>
      <c r="F552" s="1"/>
      <c r="G552" s="9"/>
      <c r="H552" s="9"/>
    </row>
    <row r="553" ht="23.25" customHeight="1">
      <c r="A553" s="54" t="s">
        <v>2292</v>
      </c>
      <c r="B553" s="2" t="s">
        <v>559</v>
      </c>
      <c r="C553" s="30" t="s">
        <v>564</v>
      </c>
      <c r="D553" s="8" t="s">
        <v>10</v>
      </c>
      <c r="E553" s="1"/>
      <c r="F553" s="1"/>
      <c r="G553" s="9"/>
      <c r="H553" s="9"/>
    </row>
    <row r="554" ht="23.25" customHeight="1">
      <c r="A554" s="54" t="s">
        <v>2292</v>
      </c>
      <c r="B554" s="2" t="s">
        <v>559</v>
      </c>
      <c r="C554" s="31" t="s">
        <v>565</v>
      </c>
      <c r="D554" s="1"/>
      <c r="E554" s="8" t="s">
        <v>10</v>
      </c>
      <c r="F554" s="1"/>
      <c r="G554" s="9"/>
      <c r="H554" s="9"/>
    </row>
    <row r="555" ht="23.25" customHeight="1">
      <c r="A555" s="54" t="s">
        <v>2292</v>
      </c>
      <c r="B555" s="2" t="s">
        <v>566</v>
      </c>
      <c r="C555" s="30" t="s">
        <v>567</v>
      </c>
      <c r="D555" s="8" t="s">
        <v>10</v>
      </c>
      <c r="E555" s="1"/>
      <c r="F555" s="1"/>
      <c r="G555" s="9"/>
      <c r="H555" s="9"/>
    </row>
    <row r="556" ht="23.25" customHeight="1">
      <c r="A556" s="54" t="s">
        <v>2292</v>
      </c>
      <c r="B556" s="2" t="s">
        <v>566</v>
      </c>
      <c r="C556" s="30" t="s">
        <v>568</v>
      </c>
      <c r="D556" s="8" t="s">
        <v>10</v>
      </c>
      <c r="E556" s="1"/>
      <c r="F556" s="1"/>
      <c r="G556" s="9"/>
      <c r="H556" s="9"/>
    </row>
    <row r="557" ht="23.25" customHeight="1">
      <c r="A557" s="54" t="s">
        <v>2292</v>
      </c>
      <c r="B557" s="2" t="s">
        <v>566</v>
      </c>
      <c r="C557" s="30" t="s">
        <v>569</v>
      </c>
      <c r="D557" s="1"/>
      <c r="E557" s="1"/>
      <c r="F557" s="1"/>
      <c r="G557" s="9"/>
      <c r="H557" s="5" t="s">
        <v>10</v>
      </c>
    </row>
    <row r="558" ht="23.25" customHeight="1">
      <c r="A558" s="54" t="s">
        <v>2292</v>
      </c>
      <c r="B558" s="2" t="s">
        <v>566</v>
      </c>
      <c r="C558" s="30" t="s">
        <v>570</v>
      </c>
      <c r="D558" s="8" t="s">
        <v>10</v>
      </c>
      <c r="E558" s="1"/>
      <c r="F558" s="1"/>
      <c r="G558" s="9"/>
      <c r="H558" s="9"/>
    </row>
    <row r="559" ht="23.25" customHeight="1">
      <c r="A559" s="54" t="s">
        <v>2292</v>
      </c>
      <c r="B559" s="2" t="s">
        <v>566</v>
      </c>
      <c r="C559" s="30" t="s">
        <v>571</v>
      </c>
      <c r="D559" s="8" t="s">
        <v>10</v>
      </c>
      <c r="E559" s="1"/>
      <c r="F559" s="1"/>
      <c r="G559" s="9"/>
      <c r="H559" s="9"/>
    </row>
    <row r="560" ht="23.25" customHeight="1">
      <c r="A560" s="54" t="s">
        <v>2292</v>
      </c>
      <c r="B560" s="2" t="s">
        <v>566</v>
      </c>
      <c r="C560" s="30" t="s">
        <v>572</v>
      </c>
      <c r="D560" s="8" t="s">
        <v>10</v>
      </c>
      <c r="E560" s="1"/>
      <c r="F560" s="1"/>
      <c r="G560" s="9"/>
      <c r="H560" s="9"/>
    </row>
    <row r="561" ht="23.25" customHeight="1">
      <c r="A561" s="57" t="s">
        <v>2292</v>
      </c>
      <c r="B561" s="2" t="s">
        <v>566</v>
      </c>
      <c r="C561" s="32" t="s">
        <v>573</v>
      </c>
      <c r="D561" s="26" t="s">
        <v>10</v>
      </c>
      <c r="E561" s="25"/>
      <c r="F561" s="25"/>
      <c r="G561" s="27"/>
      <c r="H561" s="27"/>
      <c r="I561" s="27"/>
    </row>
    <row r="562" ht="23.25" customHeight="1">
      <c r="A562" s="56" t="s">
        <v>2292</v>
      </c>
      <c r="B562" s="2" t="s">
        <v>566</v>
      </c>
      <c r="C562" s="33" t="s">
        <v>574</v>
      </c>
      <c r="D562" s="23" t="s">
        <v>10</v>
      </c>
      <c r="E562" s="19"/>
      <c r="F562" s="19"/>
      <c r="G562" s="21"/>
      <c r="H562" s="21"/>
      <c r="I562" s="21"/>
      <c r="J562" s="27"/>
      <c r="K562" s="27"/>
      <c r="L562" s="27"/>
      <c r="M562" s="27"/>
      <c r="N562" s="27"/>
      <c r="O562" s="27"/>
      <c r="P562" s="27"/>
      <c r="Q562" s="27"/>
      <c r="R562" s="27"/>
      <c r="S562" s="27"/>
      <c r="T562" s="27"/>
      <c r="U562" s="27"/>
      <c r="V562" s="27"/>
      <c r="W562" s="27"/>
      <c r="X562" s="27"/>
    </row>
    <row r="563" ht="23.25" customHeight="1">
      <c r="A563" s="54" t="s">
        <v>2292</v>
      </c>
      <c r="B563" s="2" t="s">
        <v>566</v>
      </c>
      <c r="C563" s="30" t="s">
        <v>575</v>
      </c>
      <c r="D563" s="1"/>
      <c r="E563" s="1"/>
      <c r="F563" s="1"/>
      <c r="G563" s="9"/>
      <c r="H563" s="9"/>
      <c r="J563" s="21"/>
      <c r="K563" s="21"/>
      <c r="L563" s="21"/>
      <c r="M563" s="21"/>
      <c r="N563" s="21"/>
      <c r="O563" s="21"/>
      <c r="P563" s="21"/>
      <c r="Q563" s="21"/>
      <c r="R563" s="21"/>
      <c r="S563" s="21"/>
      <c r="T563" s="21"/>
      <c r="U563" s="21"/>
      <c r="V563" s="21"/>
      <c r="W563" s="21"/>
      <c r="X563" s="21"/>
    </row>
    <row r="564" ht="23.25" customHeight="1">
      <c r="A564" s="54" t="s">
        <v>2292</v>
      </c>
      <c r="B564" s="2" t="s">
        <v>566</v>
      </c>
      <c r="C564" s="34" t="s">
        <v>576</v>
      </c>
      <c r="D564" s="8" t="s">
        <v>10</v>
      </c>
      <c r="E564" s="1"/>
      <c r="F564" s="1"/>
      <c r="G564" s="9"/>
      <c r="H564" s="9"/>
    </row>
    <row r="565" ht="23.25" customHeight="1">
      <c r="A565" s="54" t="s">
        <v>2292</v>
      </c>
      <c r="B565" s="2" t="s">
        <v>566</v>
      </c>
      <c r="C565" s="35" t="s">
        <v>2293</v>
      </c>
      <c r="D565" s="8" t="s">
        <v>10</v>
      </c>
      <c r="E565" s="1"/>
      <c r="F565" s="1"/>
      <c r="G565" s="9"/>
      <c r="H565" s="9"/>
    </row>
    <row r="566" ht="23.25" customHeight="1">
      <c r="A566" s="54" t="s">
        <v>2292</v>
      </c>
      <c r="B566" s="2" t="s">
        <v>566</v>
      </c>
      <c r="C566" s="30" t="s">
        <v>578</v>
      </c>
      <c r="D566" s="8" t="s">
        <v>10</v>
      </c>
      <c r="E566" s="1"/>
      <c r="F566" s="1"/>
      <c r="G566" s="9"/>
      <c r="H566" s="9"/>
    </row>
    <row r="567" ht="23.25" customHeight="1">
      <c r="A567" s="54" t="s">
        <v>2292</v>
      </c>
      <c r="B567" s="2" t="s">
        <v>566</v>
      </c>
      <c r="C567" s="30" t="s">
        <v>579</v>
      </c>
      <c r="D567" s="8" t="s">
        <v>10</v>
      </c>
      <c r="E567" s="1"/>
      <c r="F567" s="1"/>
      <c r="G567" s="9"/>
      <c r="H567" s="9"/>
    </row>
    <row r="568" ht="23.25" customHeight="1">
      <c r="A568" s="54" t="s">
        <v>2292</v>
      </c>
      <c r="B568" s="2" t="s">
        <v>566</v>
      </c>
      <c r="C568" s="30" t="s">
        <v>580</v>
      </c>
      <c r="D568" s="8" t="s">
        <v>10</v>
      </c>
      <c r="E568" s="1"/>
      <c r="F568" s="1"/>
      <c r="G568" s="9"/>
      <c r="H568" s="9"/>
    </row>
    <row r="569" ht="23.25" customHeight="1">
      <c r="A569" s="54" t="s">
        <v>2292</v>
      </c>
      <c r="B569" s="2" t="s">
        <v>566</v>
      </c>
      <c r="C569" s="30" t="s">
        <v>581</v>
      </c>
      <c r="D569" s="1"/>
      <c r="E569" s="1"/>
      <c r="F569" s="1"/>
      <c r="G569" s="9"/>
      <c r="H569" s="5" t="s">
        <v>10</v>
      </c>
    </row>
    <row r="570" ht="23.25" customHeight="1">
      <c r="A570" s="54" t="s">
        <v>2292</v>
      </c>
      <c r="B570" s="2" t="s">
        <v>566</v>
      </c>
      <c r="C570" s="30" t="s">
        <v>582</v>
      </c>
      <c r="D570" s="8" t="s">
        <v>10</v>
      </c>
      <c r="E570" s="1"/>
      <c r="F570" s="1"/>
      <c r="G570" s="9"/>
      <c r="H570" s="9"/>
    </row>
    <row r="571" ht="23.25" customHeight="1">
      <c r="A571" s="54" t="s">
        <v>2292</v>
      </c>
      <c r="B571" s="2" t="s">
        <v>566</v>
      </c>
      <c r="C571" s="34" t="s">
        <v>583</v>
      </c>
      <c r="D571" s="8" t="s">
        <v>10</v>
      </c>
      <c r="E571" s="1"/>
      <c r="F571" s="1"/>
      <c r="G571" s="9"/>
      <c r="H571" s="9"/>
    </row>
    <row r="572" ht="23.25" customHeight="1">
      <c r="A572" s="54" t="s">
        <v>2292</v>
      </c>
      <c r="B572" s="2" t="s">
        <v>566</v>
      </c>
      <c r="C572" s="30" t="s">
        <v>584</v>
      </c>
      <c r="D572" s="8" t="s">
        <v>10</v>
      </c>
      <c r="E572" s="1"/>
      <c r="F572" s="1"/>
      <c r="G572" s="9"/>
      <c r="H572" s="9"/>
    </row>
    <row r="573" ht="23.25" customHeight="1">
      <c r="A573" s="54" t="s">
        <v>2292</v>
      </c>
      <c r="B573" s="2" t="s">
        <v>566</v>
      </c>
      <c r="C573" s="30" t="s">
        <v>585</v>
      </c>
      <c r="D573" s="8" t="s">
        <v>10</v>
      </c>
      <c r="E573" s="1"/>
      <c r="F573" s="1"/>
      <c r="G573" s="9"/>
      <c r="H573" s="9"/>
    </row>
    <row r="574" ht="23.25" customHeight="1">
      <c r="A574" s="54" t="s">
        <v>2292</v>
      </c>
      <c r="B574" s="2" t="s">
        <v>566</v>
      </c>
      <c r="C574" s="30" t="s">
        <v>586</v>
      </c>
      <c r="D574" s="8" t="s">
        <v>10</v>
      </c>
      <c r="E574" s="1"/>
      <c r="F574" s="1"/>
      <c r="G574" s="9"/>
      <c r="H574" s="9"/>
    </row>
    <row r="575" ht="23.25" customHeight="1">
      <c r="A575" s="54" t="s">
        <v>2292</v>
      </c>
      <c r="B575" s="2" t="s">
        <v>566</v>
      </c>
      <c r="C575" s="34" t="s">
        <v>587</v>
      </c>
      <c r="D575" s="8" t="s">
        <v>10</v>
      </c>
      <c r="E575" s="1"/>
      <c r="F575" s="1"/>
      <c r="G575" s="9"/>
      <c r="H575" s="9"/>
    </row>
    <row r="576" ht="23.25" customHeight="1">
      <c r="A576" s="54" t="s">
        <v>2292</v>
      </c>
      <c r="B576" s="2" t="s">
        <v>566</v>
      </c>
      <c r="C576" s="30" t="s">
        <v>588</v>
      </c>
      <c r="D576" s="1"/>
      <c r="E576" s="1"/>
      <c r="F576" s="1"/>
      <c r="G576" s="9"/>
      <c r="H576" s="5" t="s">
        <v>10</v>
      </c>
    </row>
    <row r="577" ht="23.25" customHeight="1">
      <c r="A577" s="54" t="s">
        <v>2292</v>
      </c>
      <c r="B577" s="2" t="s">
        <v>566</v>
      </c>
      <c r="C577" s="30" t="s">
        <v>589</v>
      </c>
      <c r="D577" s="1"/>
      <c r="E577" s="1"/>
      <c r="F577" s="1"/>
      <c r="G577" s="9"/>
      <c r="H577" s="5" t="s">
        <v>10</v>
      </c>
    </row>
    <row r="578" ht="23.25" customHeight="1">
      <c r="A578" s="54" t="s">
        <v>2292</v>
      </c>
      <c r="B578" s="2" t="s">
        <v>566</v>
      </c>
      <c r="C578" s="30" t="s">
        <v>590</v>
      </c>
      <c r="D578" s="1"/>
      <c r="E578" s="1"/>
      <c r="F578" s="1"/>
      <c r="G578" s="9"/>
      <c r="H578" s="5" t="s">
        <v>10</v>
      </c>
    </row>
    <row r="579" ht="23.25" customHeight="1">
      <c r="A579" s="5" t="s">
        <v>2292</v>
      </c>
      <c r="B579" s="2" t="s">
        <v>566</v>
      </c>
      <c r="C579" s="30" t="s">
        <v>591</v>
      </c>
      <c r="D579" s="8" t="s">
        <v>10</v>
      </c>
      <c r="E579" s="1"/>
      <c r="F579" s="1"/>
      <c r="G579" s="9"/>
      <c r="H579" s="9"/>
    </row>
    <row r="580" ht="23.25" customHeight="1">
      <c r="A580" s="5" t="s">
        <v>2292</v>
      </c>
      <c r="B580" s="2" t="s">
        <v>566</v>
      </c>
      <c r="C580" s="34" t="s">
        <v>592</v>
      </c>
      <c r="D580" s="8" t="s">
        <v>10</v>
      </c>
      <c r="E580" s="1"/>
      <c r="F580" s="1"/>
      <c r="G580" s="9"/>
      <c r="H580" s="9"/>
    </row>
    <row r="581" ht="23.25" customHeight="1">
      <c r="A581" s="5" t="s">
        <v>2292</v>
      </c>
      <c r="B581" s="2" t="s">
        <v>566</v>
      </c>
      <c r="C581" s="34" t="s">
        <v>593</v>
      </c>
      <c r="D581" s="8"/>
      <c r="E581" s="1"/>
      <c r="F581" s="1"/>
      <c r="G581" s="9"/>
      <c r="H581" s="5" t="s">
        <v>10</v>
      </c>
    </row>
    <row r="582" ht="23.25" customHeight="1">
      <c r="A582" s="5" t="s">
        <v>2292</v>
      </c>
      <c r="B582" s="2" t="s">
        <v>566</v>
      </c>
      <c r="C582" s="30" t="s">
        <v>594</v>
      </c>
      <c r="D582" s="8"/>
      <c r="E582" s="1"/>
      <c r="F582" s="1"/>
      <c r="G582" s="9"/>
      <c r="H582" s="5" t="s">
        <v>10</v>
      </c>
    </row>
    <row r="583" ht="23.25" customHeight="1">
      <c r="A583" s="5" t="s">
        <v>2292</v>
      </c>
      <c r="B583" s="2" t="s">
        <v>566</v>
      </c>
      <c r="C583" s="30" t="s">
        <v>595</v>
      </c>
      <c r="D583" s="8" t="s">
        <v>10</v>
      </c>
      <c r="E583" s="1"/>
      <c r="F583" s="1"/>
      <c r="G583" s="9"/>
      <c r="H583" s="9"/>
    </row>
    <row r="584" ht="23.25" customHeight="1">
      <c r="A584" s="5" t="s">
        <v>2292</v>
      </c>
      <c r="B584" s="2" t="s">
        <v>566</v>
      </c>
      <c r="C584" s="34" t="s">
        <v>596</v>
      </c>
      <c r="D584" s="8" t="s">
        <v>10</v>
      </c>
      <c r="E584" s="1"/>
      <c r="F584" s="1"/>
      <c r="G584" s="9"/>
      <c r="H584" s="9"/>
    </row>
    <row r="585" ht="23.25" customHeight="1">
      <c r="A585" s="5" t="s">
        <v>2292</v>
      </c>
      <c r="B585" s="2" t="s">
        <v>566</v>
      </c>
      <c r="C585" s="34" t="s">
        <v>597</v>
      </c>
      <c r="D585" s="8" t="s">
        <v>10</v>
      </c>
      <c r="E585" s="1"/>
      <c r="F585" s="1"/>
      <c r="G585" s="9"/>
      <c r="H585" s="9"/>
    </row>
    <row r="586" ht="23.25" customHeight="1">
      <c r="A586" s="5" t="s">
        <v>2292</v>
      </c>
      <c r="B586" s="2" t="s">
        <v>566</v>
      </c>
      <c r="C586" s="30" t="s">
        <v>598</v>
      </c>
      <c r="D586" s="8" t="s">
        <v>10</v>
      </c>
      <c r="E586" s="1"/>
      <c r="F586" s="1"/>
      <c r="G586" s="9"/>
      <c r="H586" s="9"/>
    </row>
    <row r="587" ht="23.25" customHeight="1">
      <c r="A587" s="5" t="s">
        <v>2292</v>
      </c>
      <c r="B587" s="2" t="s">
        <v>566</v>
      </c>
      <c r="C587" s="30" t="s">
        <v>599</v>
      </c>
      <c r="D587" s="8" t="s">
        <v>10</v>
      </c>
      <c r="E587" s="1"/>
      <c r="F587" s="1"/>
      <c r="G587" s="9"/>
      <c r="H587" s="9"/>
    </row>
    <row r="588" ht="23.25" customHeight="1">
      <c r="A588" s="5" t="s">
        <v>2292</v>
      </c>
      <c r="B588" s="2" t="s">
        <v>566</v>
      </c>
      <c r="C588" s="34" t="s">
        <v>600</v>
      </c>
      <c r="D588" s="8"/>
      <c r="E588" s="8" t="s">
        <v>10</v>
      </c>
      <c r="F588" s="1"/>
      <c r="G588" s="9"/>
      <c r="H588" s="9"/>
    </row>
    <row r="589" ht="23.25" customHeight="1">
      <c r="A589" s="5" t="s">
        <v>2292</v>
      </c>
      <c r="B589" s="2" t="s">
        <v>566</v>
      </c>
      <c r="C589" s="30" t="s">
        <v>601</v>
      </c>
      <c r="D589" s="8" t="s">
        <v>10</v>
      </c>
      <c r="E589" s="1"/>
      <c r="F589" s="1"/>
      <c r="G589" s="9"/>
      <c r="H589" s="9"/>
    </row>
    <row r="590" ht="23.25" customHeight="1">
      <c r="A590" s="5" t="s">
        <v>2292</v>
      </c>
      <c r="B590" s="2" t="s">
        <v>566</v>
      </c>
      <c r="C590" s="30" t="s">
        <v>602</v>
      </c>
      <c r="D590" s="8" t="s">
        <v>10</v>
      </c>
      <c r="E590" s="1"/>
      <c r="F590" s="1"/>
      <c r="G590" s="9"/>
      <c r="H590" s="9"/>
    </row>
    <row r="591" ht="23.25" customHeight="1">
      <c r="A591" s="5" t="s">
        <v>2292</v>
      </c>
      <c r="B591" s="2" t="s">
        <v>566</v>
      </c>
      <c r="C591" s="34" t="s">
        <v>603</v>
      </c>
      <c r="D591" s="8" t="s">
        <v>10</v>
      </c>
      <c r="E591" s="1"/>
      <c r="F591" s="1"/>
      <c r="G591" s="9"/>
      <c r="H591" s="9"/>
    </row>
    <row r="592" ht="23.25" customHeight="1">
      <c r="A592" s="5" t="s">
        <v>2292</v>
      </c>
      <c r="B592" s="2" t="s">
        <v>566</v>
      </c>
      <c r="C592" s="34" t="s">
        <v>604</v>
      </c>
      <c r="D592" s="8"/>
      <c r="E592" s="1"/>
      <c r="F592" s="1"/>
      <c r="G592" s="9"/>
      <c r="H592" s="5" t="s">
        <v>10</v>
      </c>
    </row>
    <row r="593" ht="23.25" customHeight="1">
      <c r="A593" s="5" t="s">
        <v>2292</v>
      </c>
      <c r="B593" s="2" t="s">
        <v>566</v>
      </c>
      <c r="C593" s="30" t="s">
        <v>605</v>
      </c>
      <c r="D593" s="8" t="s">
        <v>10</v>
      </c>
      <c r="E593" s="1"/>
      <c r="F593" s="1"/>
      <c r="G593" s="9"/>
      <c r="H593" s="9"/>
    </row>
    <row r="594" ht="23.25" customHeight="1">
      <c r="A594" s="5" t="s">
        <v>2292</v>
      </c>
      <c r="B594" s="2" t="s">
        <v>566</v>
      </c>
      <c r="C594" s="34" t="s">
        <v>606</v>
      </c>
      <c r="D594" s="8"/>
      <c r="E594" s="8" t="s">
        <v>10</v>
      </c>
      <c r="F594" s="1"/>
      <c r="G594" s="9"/>
      <c r="H594" s="9"/>
    </row>
    <row r="595" ht="23.25" customHeight="1">
      <c r="A595" s="5" t="s">
        <v>2292</v>
      </c>
      <c r="B595" s="36" t="s">
        <v>566</v>
      </c>
      <c r="C595" s="30" t="s">
        <v>607</v>
      </c>
      <c r="D595" s="8" t="s">
        <v>10</v>
      </c>
      <c r="E595" s="1"/>
      <c r="F595" s="1"/>
      <c r="G595" s="9"/>
      <c r="H595" s="9"/>
    </row>
    <row r="596" ht="23.25" customHeight="1">
      <c r="A596" s="5" t="s">
        <v>2292</v>
      </c>
      <c r="B596" s="36" t="s">
        <v>566</v>
      </c>
      <c r="C596" s="30" t="s">
        <v>608</v>
      </c>
      <c r="D596" s="8" t="s">
        <v>10</v>
      </c>
      <c r="E596" s="1"/>
      <c r="F596" s="1"/>
      <c r="G596" s="9"/>
      <c r="H596" s="9"/>
    </row>
    <row r="597" ht="23.25" customHeight="1">
      <c r="A597" s="5" t="s">
        <v>2292</v>
      </c>
      <c r="B597" s="36" t="s">
        <v>566</v>
      </c>
      <c r="C597" s="30" t="s">
        <v>609</v>
      </c>
      <c r="D597" s="8"/>
      <c r="E597" s="1"/>
      <c r="F597" s="1"/>
      <c r="G597" s="9"/>
      <c r="H597" s="5" t="s">
        <v>10</v>
      </c>
    </row>
    <row r="598" ht="23.25" customHeight="1">
      <c r="A598" s="5" t="s">
        <v>2292</v>
      </c>
      <c r="B598" s="36" t="s">
        <v>566</v>
      </c>
      <c r="C598" s="30" t="s">
        <v>610</v>
      </c>
      <c r="D598" s="8" t="s">
        <v>10</v>
      </c>
      <c r="E598" s="1"/>
      <c r="F598" s="1"/>
      <c r="G598" s="9"/>
      <c r="H598" s="9"/>
    </row>
    <row r="599" ht="23.25" customHeight="1">
      <c r="A599" s="5" t="s">
        <v>2292</v>
      </c>
      <c r="B599" s="36" t="s">
        <v>566</v>
      </c>
      <c r="C599" s="30" t="s">
        <v>611</v>
      </c>
      <c r="D599" s="8" t="s">
        <v>10</v>
      </c>
      <c r="E599" s="1"/>
      <c r="F599" s="1"/>
      <c r="G599" s="9"/>
      <c r="H599" s="9"/>
    </row>
    <row r="600" ht="23.25" customHeight="1">
      <c r="A600" s="5" t="s">
        <v>2292</v>
      </c>
      <c r="B600" s="36" t="s">
        <v>566</v>
      </c>
      <c r="C600" s="30" t="s">
        <v>612</v>
      </c>
      <c r="D600" s="8"/>
      <c r="E600" s="1"/>
      <c r="F600" s="1"/>
      <c r="G600" s="9"/>
      <c r="H600" s="5" t="s">
        <v>10</v>
      </c>
    </row>
    <row r="601" ht="23.25" customHeight="1">
      <c r="A601" s="5" t="s">
        <v>2292</v>
      </c>
      <c r="B601" s="36" t="s">
        <v>566</v>
      </c>
      <c r="C601" s="30" t="s">
        <v>613</v>
      </c>
      <c r="D601" s="8" t="s">
        <v>10</v>
      </c>
      <c r="E601" s="1"/>
      <c r="F601" s="1"/>
      <c r="G601" s="9"/>
      <c r="H601" s="9"/>
    </row>
    <row r="602" ht="23.25" customHeight="1">
      <c r="A602" s="5" t="s">
        <v>2292</v>
      </c>
      <c r="B602" s="36" t="s">
        <v>566</v>
      </c>
      <c r="C602" s="30" t="s">
        <v>614</v>
      </c>
      <c r="D602" s="1"/>
      <c r="E602" s="8" t="s">
        <v>10</v>
      </c>
      <c r="F602" s="1"/>
      <c r="G602" s="9"/>
      <c r="H602" s="9"/>
    </row>
    <row r="603" ht="23.25" customHeight="1">
      <c r="A603" s="5" t="s">
        <v>2292</v>
      </c>
      <c r="B603" s="36" t="s">
        <v>566</v>
      </c>
      <c r="C603" s="30" t="s">
        <v>615</v>
      </c>
      <c r="D603" s="8"/>
      <c r="E603" s="1"/>
      <c r="F603" s="1"/>
      <c r="G603" s="9"/>
      <c r="H603" s="5" t="s">
        <v>10</v>
      </c>
    </row>
    <row r="604" ht="23.25" customHeight="1">
      <c r="A604" s="5" t="s">
        <v>2292</v>
      </c>
      <c r="B604" s="36" t="s">
        <v>566</v>
      </c>
      <c r="C604" s="30" t="s">
        <v>616</v>
      </c>
      <c r="D604" s="8"/>
      <c r="E604" s="8" t="s">
        <v>10</v>
      </c>
      <c r="F604" s="1"/>
      <c r="G604" s="9"/>
      <c r="H604" s="9"/>
    </row>
    <row r="605" ht="23.25" customHeight="1">
      <c r="A605" s="5" t="s">
        <v>2292</v>
      </c>
      <c r="B605" s="36" t="s">
        <v>566</v>
      </c>
      <c r="C605" s="30" t="s">
        <v>617</v>
      </c>
      <c r="D605" s="8" t="s">
        <v>10</v>
      </c>
      <c r="E605" s="8"/>
      <c r="F605" s="1"/>
      <c r="G605" s="9"/>
      <c r="H605" s="9"/>
    </row>
    <row r="606" ht="23.25" customHeight="1">
      <c r="A606" s="5" t="s">
        <v>2292</v>
      </c>
      <c r="B606" s="36" t="s">
        <v>566</v>
      </c>
      <c r="C606" s="30" t="s">
        <v>618</v>
      </c>
      <c r="D606" s="8" t="s">
        <v>10</v>
      </c>
      <c r="E606" s="1"/>
      <c r="F606" s="1"/>
      <c r="G606" s="9"/>
      <c r="H606" s="9"/>
    </row>
    <row r="607" ht="23.25" customHeight="1">
      <c r="A607" s="5" t="s">
        <v>2292</v>
      </c>
      <c r="B607" s="36" t="s">
        <v>566</v>
      </c>
      <c r="C607" s="30" t="s">
        <v>619</v>
      </c>
      <c r="D607" s="8" t="s">
        <v>10</v>
      </c>
      <c r="E607" s="1"/>
      <c r="F607" s="1"/>
      <c r="G607" s="9"/>
      <c r="H607" s="9"/>
    </row>
    <row r="608" ht="23.25" customHeight="1">
      <c r="A608" s="5" t="s">
        <v>2292</v>
      </c>
      <c r="B608" s="36" t="s">
        <v>566</v>
      </c>
      <c r="C608" s="30" t="s">
        <v>620</v>
      </c>
      <c r="D608" s="8"/>
      <c r="E608" s="1"/>
      <c r="F608" s="1"/>
      <c r="G608" s="9"/>
      <c r="H608" s="5" t="s">
        <v>10</v>
      </c>
    </row>
    <row r="609" ht="23.25" customHeight="1">
      <c r="A609" s="5" t="s">
        <v>2292</v>
      </c>
      <c r="B609" s="36" t="s">
        <v>566</v>
      </c>
      <c r="C609" s="30" t="s">
        <v>621</v>
      </c>
      <c r="D609" s="8" t="s">
        <v>10</v>
      </c>
      <c r="E609" s="1"/>
      <c r="F609" s="1"/>
      <c r="G609" s="9"/>
      <c r="H609" s="9"/>
    </row>
    <row r="610" ht="23.25" customHeight="1">
      <c r="A610" s="5" t="s">
        <v>2292</v>
      </c>
      <c r="B610" s="36" t="s">
        <v>566</v>
      </c>
      <c r="C610" s="30" t="s">
        <v>622</v>
      </c>
      <c r="D610" s="8" t="s">
        <v>10</v>
      </c>
      <c r="E610" s="1"/>
      <c r="F610" s="1"/>
      <c r="G610" s="9"/>
      <c r="H610" s="9"/>
    </row>
    <row r="611" ht="23.25" customHeight="1">
      <c r="A611" s="5" t="s">
        <v>2292</v>
      </c>
      <c r="B611" s="36" t="s">
        <v>566</v>
      </c>
      <c r="C611" s="30" t="s">
        <v>623</v>
      </c>
      <c r="D611" s="8" t="s">
        <v>10</v>
      </c>
      <c r="E611" s="8"/>
      <c r="F611" s="1"/>
      <c r="G611" s="9"/>
      <c r="H611" s="9"/>
    </row>
    <row r="612" ht="23.25" customHeight="1">
      <c r="A612" s="5" t="s">
        <v>2292</v>
      </c>
      <c r="B612" s="36" t="s">
        <v>566</v>
      </c>
      <c r="C612" s="30" t="s">
        <v>624</v>
      </c>
      <c r="D612" s="8" t="s">
        <v>10</v>
      </c>
      <c r="E612" s="1"/>
      <c r="F612" s="1"/>
      <c r="G612" s="9"/>
      <c r="H612" s="9"/>
    </row>
    <row r="613" ht="23.25" customHeight="1">
      <c r="A613" s="5" t="s">
        <v>2292</v>
      </c>
      <c r="B613" s="36" t="s">
        <v>566</v>
      </c>
      <c r="C613" s="30" t="s">
        <v>625</v>
      </c>
      <c r="D613" s="8"/>
      <c r="E613" s="1"/>
      <c r="F613" s="1"/>
      <c r="G613" s="9"/>
      <c r="H613" s="5" t="s">
        <v>10</v>
      </c>
    </row>
    <row r="614" ht="23.25" customHeight="1">
      <c r="A614" s="5" t="s">
        <v>2292</v>
      </c>
      <c r="B614" s="36" t="s">
        <v>566</v>
      </c>
      <c r="C614" s="30" t="s">
        <v>626</v>
      </c>
      <c r="D614" s="8"/>
      <c r="E614" s="1"/>
      <c r="F614" s="1"/>
      <c r="G614" s="5"/>
      <c r="H614" s="5" t="s">
        <v>10</v>
      </c>
    </row>
    <row r="615" ht="23.25" customHeight="1">
      <c r="A615" s="5" t="s">
        <v>2292</v>
      </c>
      <c r="B615" s="36" t="s">
        <v>566</v>
      </c>
      <c r="C615" s="30" t="s">
        <v>627</v>
      </c>
      <c r="D615" s="8"/>
      <c r="E615" s="1"/>
      <c r="F615" s="1"/>
      <c r="G615" s="9"/>
      <c r="H615" s="5" t="s">
        <v>10</v>
      </c>
    </row>
    <row r="616" ht="23.25" customHeight="1">
      <c r="A616" s="5" t="s">
        <v>2292</v>
      </c>
      <c r="B616" s="36" t="s">
        <v>566</v>
      </c>
      <c r="C616" s="30" t="s">
        <v>628</v>
      </c>
      <c r="D616" s="8" t="s">
        <v>10</v>
      </c>
      <c r="E616" s="8"/>
      <c r="F616" s="1"/>
      <c r="G616" s="9"/>
      <c r="H616" s="9"/>
    </row>
    <row r="617" ht="23.25" customHeight="1">
      <c r="A617" s="5" t="s">
        <v>2292</v>
      </c>
      <c r="B617" s="36" t="s">
        <v>566</v>
      </c>
      <c r="C617" s="30" t="s">
        <v>629</v>
      </c>
      <c r="D617" s="8" t="s">
        <v>10</v>
      </c>
      <c r="E617" s="1"/>
      <c r="F617" s="1"/>
      <c r="G617" s="9"/>
      <c r="H617" s="9"/>
    </row>
    <row r="618" ht="23.25" customHeight="1">
      <c r="A618" s="5" t="s">
        <v>2292</v>
      </c>
      <c r="B618" s="36" t="s">
        <v>566</v>
      </c>
      <c r="C618" s="30" t="s">
        <v>630</v>
      </c>
      <c r="D618" s="8"/>
      <c r="E618" s="1"/>
      <c r="F618" s="1"/>
      <c r="G618" s="9"/>
      <c r="H618" s="5" t="s">
        <v>10</v>
      </c>
    </row>
    <row r="619" ht="23.25" customHeight="1">
      <c r="A619" s="20" t="s">
        <v>2292</v>
      </c>
      <c r="B619" s="36" t="s">
        <v>566</v>
      </c>
      <c r="C619" s="37" t="s">
        <v>631</v>
      </c>
      <c r="D619" s="23"/>
      <c r="E619" s="23" t="s">
        <v>10</v>
      </c>
      <c r="F619" s="23"/>
      <c r="G619" s="20"/>
      <c r="H619" s="21"/>
      <c r="I619" s="21"/>
    </row>
    <row r="620" ht="23.25" customHeight="1">
      <c r="A620" s="5" t="s">
        <v>2292</v>
      </c>
      <c r="B620" s="36" t="s">
        <v>566</v>
      </c>
      <c r="C620" s="30" t="s">
        <v>632</v>
      </c>
      <c r="D620" s="8"/>
      <c r="E620" s="1"/>
      <c r="F620" s="1"/>
      <c r="G620" s="9"/>
      <c r="H620" s="5" t="s">
        <v>10</v>
      </c>
      <c r="J620" s="21"/>
      <c r="K620" s="21"/>
      <c r="L620" s="21"/>
      <c r="M620" s="21"/>
      <c r="N620" s="21"/>
      <c r="O620" s="21"/>
      <c r="P620" s="21"/>
      <c r="Q620" s="21"/>
      <c r="R620" s="21"/>
      <c r="S620" s="21"/>
      <c r="T620" s="21"/>
      <c r="U620" s="21"/>
      <c r="V620" s="21"/>
      <c r="W620" s="21"/>
      <c r="X620" s="21"/>
    </row>
    <row r="621" ht="23.25" customHeight="1">
      <c r="A621" s="5" t="s">
        <v>2292</v>
      </c>
      <c r="B621" s="36" t="s">
        <v>566</v>
      </c>
      <c r="C621" s="30" t="s">
        <v>633</v>
      </c>
      <c r="D621" s="1"/>
      <c r="E621" s="8"/>
      <c r="F621" s="1"/>
      <c r="G621" s="9"/>
      <c r="H621" s="5" t="s">
        <v>10</v>
      </c>
    </row>
    <row r="622" ht="23.25" customHeight="1">
      <c r="A622" s="5" t="s">
        <v>2292</v>
      </c>
      <c r="B622" s="36" t="s">
        <v>566</v>
      </c>
      <c r="C622" s="30" t="s">
        <v>634</v>
      </c>
      <c r="D622" s="8" t="s">
        <v>10</v>
      </c>
      <c r="E622" s="1"/>
      <c r="F622" s="1"/>
      <c r="G622" s="9"/>
      <c r="H622" s="9"/>
    </row>
    <row r="623" ht="23.25" customHeight="1">
      <c r="A623" s="5" t="s">
        <v>2292</v>
      </c>
      <c r="B623" s="2" t="s">
        <v>566</v>
      </c>
      <c r="C623" s="38" t="s">
        <v>635</v>
      </c>
      <c r="D623" s="1"/>
      <c r="E623" s="1"/>
      <c r="F623" s="1"/>
      <c r="G623" s="9"/>
      <c r="H623" s="5" t="s">
        <v>10</v>
      </c>
    </row>
    <row r="624" ht="23.25" customHeight="1">
      <c r="A624" s="5" t="s">
        <v>2292</v>
      </c>
      <c r="B624" s="39" t="s">
        <v>636</v>
      </c>
      <c r="C624" s="28" t="s">
        <v>637</v>
      </c>
      <c r="D624" s="8" t="s">
        <v>10</v>
      </c>
      <c r="E624" s="1"/>
      <c r="F624" s="1"/>
      <c r="G624" s="9"/>
      <c r="H624" s="9"/>
    </row>
    <row r="625">
      <c r="A625" s="5" t="s">
        <v>2292</v>
      </c>
      <c r="B625" s="39" t="s">
        <v>636</v>
      </c>
      <c r="C625" s="28" t="s">
        <v>638</v>
      </c>
      <c r="D625" s="8" t="s">
        <v>10</v>
      </c>
      <c r="E625" s="8"/>
      <c r="F625" s="1"/>
      <c r="G625" s="9"/>
      <c r="H625" s="9"/>
    </row>
    <row r="626">
      <c r="A626" s="5" t="s">
        <v>2292</v>
      </c>
      <c r="B626" s="39" t="s">
        <v>636</v>
      </c>
      <c r="C626" s="28" t="s">
        <v>639</v>
      </c>
      <c r="D626" s="1"/>
      <c r="E626" s="8" t="s">
        <v>10</v>
      </c>
      <c r="F626" s="1"/>
      <c r="G626" s="9"/>
      <c r="H626" s="9"/>
    </row>
    <row r="627">
      <c r="A627" s="5" t="s">
        <v>2292</v>
      </c>
      <c r="B627" s="39" t="s">
        <v>636</v>
      </c>
      <c r="C627" s="28" t="s">
        <v>640</v>
      </c>
      <c r="D627" s="8" t="s">
        <v>10</v>
      </c>
      <c r="E627" s="1"/>
      <c r="F627" s="1"/>
      <c r="G627" s="9"/>
      <c r="H627" s="9"/>
    </row>
    <row r="628">
      <c r="A628" s="5" t="s">
        <v>2292</v>
      </c>
      <c r="B628" s="39" t="s">
        <v>636</v>
      </c>
      <c r="C628" s="28" t="s">
        <v>641</v>
      </c>
      <c r="D628" s="8" t="s">
        <v>10</v>
      </c>
      <c r="E628" s="1"/>
      <c r="F628" s="1"/>
      <c r="G628" s="9"/>
      <c r="H628" s="9"/>
    </row>
    <row r="629">
      <c r="A629" s="20" t="s">
        <v>2292</v>
      </c>
      <c r="B629" s="39" t="s">
        <v>636</v>
      </c>
      <c r="C629" s="40" t="s">
        <v>642</v>
      </c>
      <c r="D629" s="23" t="s">
        <v>10</v>
      </c>
      <c r="E629" s="19"/>
      <c r="F629" s="19"/>
      <c r="G629" s="21"/>
      <c r="H629" s="21"/>
      <c r="I629" s="21"/>
    </row>
    <row r="630">
      <c r="A630" s="5" t="s">
        <v>2292</v>
      </c>
      <c r="B630" s="39" t="s">
        <v>636</v>
      </c>
      <c r="C630" s="28" t="s">
        <v>643</v>
      </c>
      <c r="D630" s="8" t="s">
        <v>10</v>
      </c>
      <c r="E630" s="1"/>
      <c r="F630" s="1"/>
      <c r="G630" s="9"/>
      <c r="H630" s="9"/>
      <c r="J630" s="21"/>
      <c r="K630" s="21"/>
      <c r="L630" s="21"/>
      <c r="M630" s="21"/>
      <c r="N630" s="21"/>
      <c r="O630" s="21"/>
      <c r="P630" s="21"/>
      <c r="Q630" s="21"/>
      <c r="R630" s="21"/>
      <c r="S630" s="21"/>
      <c r="T630" s="21"/>
      <c r="U630" s="21"/>
      <c r="V630" s="21"/>
      <c r="W630" s="21"/>
      <c r="X630" s="21"/>
    </row>
    <row r="631">
      <c r="A631" s="5" t="s">
        <v>2292</v>
      </c>
      <c r="B631" s="39" t="s">
        <v>636</v>
      </c>
      <c r="C631" s="28" t="s">
        <v>644</v>
      </c>
      <c r="D631" s="8" t="s">
        <v>10</v>
      </c>
      <c r="E631" s="1"/>
      <c r="F631" s="1"/>
      <c r="G631" s="9"/>
      <c r="H631" s="9"/>
    </row>
    <row r="632">
      <c r="A632" s="5" t="s">
        <v>2292</v>
      </c>
      <c r="B632" s="39" t="s">
        <v>636</v>
      </c>
      <c r="C632" s="28" t="s">
        <v>645</v>
      </c>
      <c r="D632" s="8" t="s">
        <v>10</v>
      </c>
      <c r="E632" s="1"/>
      <c r="F632" s="1"/>
      <c r="G632" s="9"/>
      <c r="H632" s="9"/>
    </row>
    <row r="633">
      <c r="A633" s="5" t="s">
        <v>2292</v>
      </c>
      <c r="B633" s="39" t="s">
        <v>636</v>
      </c>
      <c r="C633" s="28" t="s">
        <v>646</v>
      </c>
      <c r="D633" s="8" t="s">
        <v>10</v>
      </c>
      <c r="E633" s="1"/>
      <c r="F633" s="1"/>
      <c r="G633" s="9"/>
      <c r="H633" s="9"/>
    </row>
    <row r="634">
      <c r="A634" s="5" t="s">
        <v>2292</v>
      </c>
      <c r="B634" s="39" t="s">
        <v>636</v>
      </c>
      <c r="C634" s="28" t="s">
        <v>647</v>
      </c>
      <c r="D634" s="8" t="s">
        <v>10</v>
      </c>
      <c r="E634" s="1"/>
      <c r="F634" s="1"/>
      <c r="G634" s="9"/>
      <c r="H634" s="9"/>
    </row>
    <row r="635">
      <c r="A635" s="5" t="s">
        <v>2292</v>
      </c>
      <c r="B635" s="39" t="s">
        <v>636</v>
      </c>
      <c r="C635" s="28" t="s">
        <v>648</v>
      </c>
      <c r="D635" s="8" t="s">
        <v>10</v>
      </c>
      <c r="E635" s="1"/>
      <c r="F635" s="1"/>
      <c r="G635" s="9"/>
      <c r="H635" s="9"/>
    </row>
    <row r="636">
      <c r="A636" s="5" t="s">
        <v>2292</v>
      </c>
      <c r="B636" s="39" t="s">
        <v>636</v>
      </c>
      <c r="C636" s="28" t="s">
        <v>649</v>
      </c>
      <c r="D636" s="8" t="s">
        <v>10</v>
      </c>
      <c r="E636" s="1"/>
      <c r="F636" s="1"/>
      <c r="G636" s="9"/>
      <c r="H636" s="9"/>
    </row>
    <row r="637">
      <c r="A637" s="5" t="s">
        <v>2292</v>
      </c>
      <c r="B637" s="39" t="s">
        <v>636</v>
      </c>
      <c r="C637" s="28" t="s">
        <v>650</v>
      </c>
      <c r="D637" s="8"/>
      <c r="E637" s="8" t="s">
        <v>10</v>
      </c>
      <c r="F637" s="1"/>
      <c r="G637" s="9"/>
      <c r="H637" s="9"/>
    </row>
    <row r="638">
      <c r="A638" s="5" t="s">
        <v>2292</v>
      </c>
      <c r="B638" s="39" t="s">
        <v>636</v>
      </c>
      <c r="C638" s="28" t="s">
        <v>651</v>
      </c>
      <c r="D638" s="8" t="s">
        <v>10</v>
      </c>
      <c r="E638" s="1"/>
      <c r="F638" s="1"/>
      <c r="G638" s="9"/>
      <c r="H638" s="9"/>
    </row>
    <row r="639">
      <c r="A639" s="20" t="s">
        <v>2292</v>
      </c>
      <c r="B639" s="39" t="s">
        <v>636</v>
      </c>
      <c r="C639" s="40" t="s">
        <v>652</v>
      </c>
      <c r="D639" s="23" t="s">
        <v>10</v>
      </c>
      <c r="E639" s="19"/>
      <c r="F639" s="19"/>
      <c r="G639" s="21"/>
      <c r="H639" s="21"/>
      <c r="I639" s="21"/>
    </row>
    <row r="640">
      <c r="A640" s="5" t="s">
        <v>2292</v>
      </c>
      <c r="B640" s="39" t="s">
        <v>636</v>
      </c>
      <c r="C640" s="28" t="s">
        <v>653</v>
      </c>
      <c r="D640" s="8" t="s">
        <v>10</v>
      </c>
      <c r="E640" s="8"/>
      <c r="F640" s="1"/>
      <c r="G640" s="9"/>
      <c r="H640" s="9"/>
      <c r="J640" s="21"/>
      <c r="K640" s="21"/>
      <c r="L640" s="21"/>
      <c r="M640" s="21"/>
      <c r="N640" s="21"/>
      <c r="O640" s="21"/>
      <c r="P640" s="21"/>
      <c r="Q640" s="21"/>
      <c r="R640" s="21"/>
      <c r="S640" s="21"/>
      <c r="T640" s="21"/>
      <c r="U640" s="21"/>
      <c r="V640" s="21"/>
      <c r="W640" s="21"/>
      <c r="X640" s="21"/>
    </row>
    <row r="641">
      <c r="A641" s="5" t="s">
        <v>2292</v>
      </c>
      <c r="B641" s="39" t="s">
        <v>636</v>
      </c>
      <c r="C641" s="28" t="s">
        <v>654</v>
      </c>
      <c r="D641" s="1"/>
      <c r="E641" s="8" t="s">
        <v>10</v>
      </c>
      <c r="F641" s="1"/>
      <c r="G641" s="9"/>
      <c r="H641" s="9"/>
    </row>
    <row r="642">
      <c r="A642" s="5" t="s">
        <v>2292</v>
      </c>
      <c r="B642" s="39" t="s">
        <v>636</v>
      </c>
      <c r="C642" s="28" t="s">
        <v>655</v>
      </c>
      <c r="D642" s="8" t="s">
        <v>10</v>
      </c>
      <c r="E642" s="1"/>
      <c r="F642" s="1"/>
      <c r="G642" s="9"/>
      <c r="H642" s="9"/>
    </row>
    <row r="643">
      <c r="A643" s="5" t="s">
        <v>2292</v>
      </c>
      <c r="B643" s="39" t="s">
        <v>636</v>
      </c>
      <c r="C643" s="28" t="s">
        <v>656</v>
      </c>
      <c r="D643" s="1"/>
      <c r="E643" s="8" t="s">
        <v>10</v>
      </c>
      <c r="F643" s="1"/>
      <c r="G643" s="9"/>
      <c r="H643" s="9"/>
    </row>
    <row r="644">
      <c r="A644" s="5" t="s">
        <v>2292</v>
      </c>
      <c r="B644" s="39" t="s">
        <v>636</v>
      </c>
      <c r="C644" s="28" t="s">
        <v>657</v>
      </c>
      <c r="D644" s="8" t="s">
        <v>10</v>
      </c>
      <c r="E644" s="1"/>
      <c r="F644" s="1"/>
      <c r="G644" s="9"/>
      <c r="H644" s="9"/>
    </row>
    <row r="645">
      <c r="A645" s="5" t="s">
        <v>2292</v>
      </c>
      <c r="B645" s="39" t="s">
        <v>636</v>
      </c>
      <c r="C645" s="28" t="s">
        <v>658</v>
      </c>
      <c r="D645" s="8" t="s">
        <v>10</v>
      </c>
      <c r="E645" s="8"/>
      <c r="F645" s="1"/>
      <c r="G645" s="9"/>
      <c r="H645" s="9"/>
    </row>
    <row r="646">
      <c r="A646" s="20" t="s">
        <v>2292</v>
      </c>
      <c r="B646" s="39" t="s">
        <v>636</v>
      </c>
      <c r="C646" s="40" t="s">
        <v>659</v>
      </c>
      <c r="D646" s="23" t="s">
        <v>10</v>
      </c>
      <c r="E646" s="19"/>
      <c r="F646" s="19"/>
      <c r="G646" s="21"/>
      <c r="H646" s="21"/>
      <c r="I646" s="21"/>
    </row>
    <row r="647">
      <c r="A647" s="5" t="s">
        <v>2292</v>
      </c>
      <c r="B647" s="39" t="s">
        <v>636</v>
      </c>
      <c r="C647" s="28" t="s">
        <v>660</v>
      </c>
      <c r="D647" s="8" t="s">
        <v>10</v>
      </c>
      <c r="E647" s="8"/>
      <c r="F647" s="1"/>
      <c r="G647" s="9"/>
      <c r="H647" s="9"/>
      <c r="J647" s="21"/>
      <c r="K647" s="21"/>
      <c r="L647" s="21"/>
      <c r="M647" s="21"/>
      <c r="N647" s="21"/>
      <c r="O647" s="21"/>
      <c r="P647" s="21"/>
      <c r="Q647" s="21"/>
      <c r="R647" s="21"/>
      <c r="S647" s="21"/>
      <c r="T647" s="21"/>
      <c r="U647" s="21"/>
      <c r="V647" s="21"/>
      <c r="W647" s="21"/>
      <c r="X647" s="21"/>
    </row>
    <row r="648">
      <c r="A648" s="5" t="s">
        <v>2292</v>
      </c>
      <c r="B648" s="39" t="s">
        <v>636</v>
      </c>
      <c r="C648" s="28" t="s">
        <v>661</v>
      </c>
      <c r="D648" s="8" t="s">
        <v>10</v>
      </c>
      <c r="E648" s="8"/>
      <c r="F648" s="1"/>
      <c r="G648" s="9"/>
      <c r="H648" s="9"/>
    </row>
    <row r="649">
      <c r="A649" s="20" t="s">
        <v>2292</v>
      </c>
      <c r="B649" s="39" t="s">
        <v>636</v>
      </c>
      <c r="C649" s="40" t="s">
        <v>662</v>
      </c>
      <c r="D649" s="23" t="s">
        <v>10</v>
      </c>
      <c r="E649" s="19"/>
      <c r="F649" s="19"/>
      <c r="G649" s="21"/>
      <c r="H649" s="21"/>
      <c r="I649" s="21"/>
    </row>
    <row r="650">
      <c r="A650" s="5" t="s">
        <v>2292</v>
      </c>
      <c r="B650" s="39" t="s">
        <v>636</v>
      </c>
      <c r="C650" s="28" t="s">
        <v>663</v>
      </c>
      <c r="D650" s="8" t="s">
        <v>10</v>
      </c>
      <c r="E650" s="8"/>
      <c r="F650" s="1"/>
      <c r="G650" s="9"/>
      <c r="H650" s="9"/>
      <c r="J650" s="21"/>
      <c r="K650" s="21"/>
      <c r="L650" s="21"/>
      <c r="M650" s="21"/>
      <c r="N650" s="21"/>
      <c r="O650" s="21"/>
      <c r="P650" s="21"/>
      <c r="Q650" s="21"/>
      <c r="R650" s="21"/>
      <c r="S650" s="21"/>
      <c r="T650" s="21"/>
      <c r="U650" s="21"/>
      <c r="V650" s="21"/>
      <c r="W650" s="21"/>
      <c r="X650" s="21"/>
    </row>
    <row r="651">
      <c r="A651" s="5" t="s">
        <v>2292</v>
      </c>
      <c r="B651" s="39" t="s">
        <v>636</v>
      </c>
      <c r="C651" s="28" t="s">
        <v>664</v>
      </c>
      <c r="D651" s="1"/>
      <c r="E651" s="8" t="s">
        <v>10</v>
      </c>
      <c r="F651" s="1"/>
      <c r="G651" s="9"/>
      <c r="H651" s="9"/>
    </row>
    <row r="652">
      <c r="A652" s="5" t="s">
        <v>2292</v>
      </c>
      <c r="B652" s="39" t="s">
        <v>636</v>
      </c>
      <c r="C652" s="28" t="s">
        <v>665</v>
      </c>
      <c r="D652" s="1"/>
      <c r="E652" s="8" t="s">
        <v>10</v>
      </c>
      <c r="F652" s="1"/>
      <c r="G652" s="9"/>
      <c r="H652" s="9"/>
    </row>
    <row r="653">
      <c r="A653" s="5" t="s">
        <v>2292</v>
      </c>
      <c r="B653" s="39" t="s">
        <v>636</v>
      </c>
      <c r="C653" s="28" t="s">
        <v>666</v>
      </c>
      <c r="D653" s="1"/>
      <c r="E653" s="8" t="s">
        <v>10</v>
      </c>
      <c r="F653" s="1"/>
      <c r="G653" s="9"/>
      <c r="H653" s="9"/>
    </row>
    <row r="654">
      <c r="A654" s="5" t="s">
        <v>2292</v>
      </c>
      <c r="B654" s="39" t="s">
        <v>636</v>
      </c>
      <c r="C654" s="28" t="s">
        <v>667</v>
      </c>
      <c r="D654" s="1"/>
      <c r="E654" s="8" t="s">
        <v>10</v>
      </c>
      <c r="F654" s="1"/>
      <c r="G654" s="9"/>
      <c r="H654" s="9"/>
    </row>
    <row r="655">
      <c r="A655" s="5" t="s">
        <v>2292</v>
      </c>
      <c r="B655" s="39" t="s">
        <v>636</v>
      </c>
      <c r="C655" s="28" t="s">
        <v>668</v>
      </c>
      <c r="D655" s="8" t="s">
        <v>10</v>
      </c>
      <c r="E655" s="1"/>
      <c r="F655" s="1"/>
      <c r="G655" s="9"/>
      <c r="H655" s="9"/>
    </row>
    <row r="656">
      <c r="A656" s="5" t="s">
        <v>2292</v>
      </c>
      <c r="B656" s="39" t="s">
        <v>636</v>
      </c>
      <c r="C656" s="28" t="s">
        <v>669</v>
      </c>
      <c r="D656" s="1"/>
      <c r="E656" s="8" t="s">
        <v>10</v>
      </c>
      <c r="F656" s="1"/>
      <c r="G656" s="9"/>
      <c r="H656" s="9"/>
    </row>
    <row r="657">
      <c r="A657" s="5" t="s">
        <v>2292</v>
      </c>
      <c r="B657" s="39" t="s">
        <v>636</v>
      </c>
      <c r="C657" s="28" t="s">
        <v>670</v>
      </c>
      <c r="D657" s="1"/>
      <c r="E657" s="8" t="s">
        <v>10</v>
      </c>
      <c r="F657" s="1"/>
      <c r="G657" s="9"/>
      <c r="H657" s="9"/>
    </row>
    <row r="658">
      <c r="A658" s="5" t="s">
        <v>2292</v>
      </c>
      <c r="B658" s="39" t="s">
        <v>636</v>
      </c>
      <c r="C658" s="28" t="s">
        <v>671</v>
      </c>
      <c r="D658" s="1"/>
      <c r="E658" s="8" t="s">
        <v>10</v>
      </c>
      <c r="F658" s="1"/>
      <c r="G658" s="9"/>
      <c r="H658" s="9"/>
    </row>
    <row r="659">
      <c r="A659" s="20" t="s">
        <v>2292</v>
      </c>
      <c r="B659" s="39" t="s">
        <v>636</v>
      </c>
      <c r="C659" s="40" t="s">
        <v>672</v>
      </c>
      <c r="D659" s="23" t="s">
        <v>10</v>
      </c>
      <c r="E659" s="19"/>
      <c r="F659" s="19"/>
      <c r="G659" s="21"/>
      <c r="H659" s="21"/>
      <c r="I659" s="21"/>
    </row>
    <row r="660">
      <c r="A660" s="5" t="s">
        <v>2292</v>
      </c>
      <c r="B660" s="39" t="s">
        <v>636</v>
      </c>
      <c r="C660" s="28" t="s">
        <v>673</v>
      </c>
      <c r="D660" s="1"/>
      <c r="E660" s="8" t="s">
        <v>10</v>
      </c>
      <c r="F660" s="1"/>
      <c r="G660" s="9"/>
      <c r="H660" s="9"/>
      <c r="J660" s="21"/>
      <c r="K660" s="21"/>
      <c r="L660" s="21"/>
      <c r="M660" s="21"/>
      <c r="N660" s="21"/>
      <c r="O660" s="21"/>
      <c r="P660" s="21"/>
      <c r="Q660" s="21"/>
      <c r="R660" s="21"/>
      <c r="S660" s="21"/>
      <c r="T660" s="21"/>
      <c r="U660" s="21"/>
      <c r="V660" s="21"/>
      <c r="W660" s="21"/>
      <c r="X660" s="21"/>
    </row>
    <row r="661">
      <c r="A661" s="5" t="s">
        <v>2292</v>
      </c>
      <c r="B661" s="39" t="s">
        <v>636</v>
      </c>
      <c r="C661" s="28" t="s">
        <v>674</v>
      </c>
      <c r="D661" s="1"/>
      <c r="E661" s="8" t="s">
        <v>10</v>
      </c>
      <c r="F661" s="1"/>
      <c r="G661" s="9"/>
      <c r="H661" s="9"/>
    </row>
    <row r="662">
      <c r="A662" s="5" t="s">
        <v>2292</v>
      </c>
      <c r="B662" s="39" t="s">
        <v>636</v>
      </c>
      <c r="C662" s="28" t="s">
        <v>675</v>
      </c>
      <c r="D662" s="1"/>
      <c r="E662" s="8" t="s">
        <v>10</v>
      </c>
      <c r="F662" s="1"/>
      <c r="G662" s="9"/>
      <c r="H662" s="9"/>
    </row>
    <row r="663">
      <c r="A663" s="5" t="s">
        <v>2292</v>
      </c>
      <c r="B663" s="39" t="s">
        <v>636</v>
      </c>
      <c r="C663" s="28" t="s">
        <v>676</v>
      </c>
      <c r="D663" s="8" t="s">
        <v>10</v>
      </c>
      <c r="E663" s="8"/>
      <c r="F663" s="1"/>
      <c r="G663" s="9"/>
      <c r="H663" s="9"/>
    </row>
    <row r="664">
      <c r="A664" s="5" t="s">
        <v>2292</v>
      </c>
      <c r="B664" s="39" t="s">
        <v>636</v>
      </c>
      <c r="C664" s="28" t="s">
        <v>677</v>
      </c>
      <c r="D664" s="1"/>
      <c r="E664" s="8" t="s">
        <v>10</v>
      </c>
      <c r="F664" s="1"/>
      <c r="G664" s="9"/>
      <c r="H664" s="9"/>
    </row>
    <row r="665">
      <c r="A665" s="5" t="s">
        <v>2292</v>
      </c>
      <c r="B665" s="39" t="s">
        <v>636</v>
      </c>
      <c r="C665" s="28" t="s">
        <v>678</v>
      </c>
      <c r="D665" s="8" t="s">
        <v>10</v>
      </c>
      <c r="E665" s="8"/>
      <c r="F665" s="1"/>
      <c r="G665" s="9"/>
      <c r="H665" s="9"/>
    </row>
    <row r="666">
      <c r="A666" s="5" t="s">
        <v>2292</v>
      </c>
      <c r="B666" s="39" t="s">
        <v>636</v>
      </c>
      <c r="C666" s="28" t="s">
        <v>679</v>
      </c>
      <c r="D666" s="8" t="s">
        <v>10</v>
      </c>
      <c r="E666" s="1"/>
      <c r="F666" s="1"/>
      <c r="G666" s="9"/>
      <c r="H666" s="9"/>
    </row>
    <row r="667">
      <c r="A667" s="5" t="s">
        <v>2292</v>
      </c>
      <c r="B667" s="39" t="s">
        <v>636</v>
      </c>
      <c r="C667" s="28" t="s">
        <v>680</v>
      </c>
      <c r="D667" s="8"/>
      <c r="E667" s="8" t="s">
        <v>10</v>
      </c>
      <c r="F667" s="1"/>
      <c r="G667" s="9"/>
      <c r="H667" s="9"/>
    </row>
    <row r="668">
      <c r="A668" s="42" t="s">
        <v>2292</v>
      </c>
      <c r="B668" s="39" t="s">
        <v>636</v>
      </c>
      <c r="C668" s="41" t="s">
        <v>681</v>
      </c>
      <c r="D668" s="25"/>
      <c r="E668" s="25"/>
      <c r="F668" s="25"/>
      <c r="G668" s="27"/>
      <c r="H668" s="42" t="s">
        <v>10</v>
      </c>
      <c r="I668" s="27"/>
    </row>
    <row r="669">
      <c r="A669" s="5" t="s">
        <v>2292</v>
      </c>
      <c r="B669" s="39" t="s">
        <v>636</v>
      </c>
      <c r="C669" s="28" t="s">
        <v>682</v>
      </c>
      <c r="D669" s="8" t="s">
        <v>10</v>
      </c>
      <c r="E669" s="1"/>
      <c r="F669" s="1"/>
      <c r="G669" s="9"/>
      <c r="H669" s="9"/>
      <c r="J669" s="27"/>
      <c r="K669" s="27"/>
      <c r="L669" s="27"/>
      <c r="M669" s="27"/>
      <c r="N669" s="27"/>
      <c r="O669" s="27"/>
      <c r="P669" s="27"/>
      <c r="Q669" s="27"/>
      <c r="R669" s="27"/>
      <c r="S669" s="27"/>
      <c r="T669" s="27"/>
      <c r="U669" s="27"/>
      <c r="V669" s="27"/>
      <c r="W669" s="27"/>
      <c r="X669" s="27"/>
    </row>
    <row r="670">
      <c r="A670" s="5" t="s">
        <v>2292</v>
      </c>
      <c r="B670" s="39" t="s">
        <v>636</v>
      </c>
      <c r="C670" s="28" t="s">
        <v>683</v>
      </c>
      <c r="D670" s="1"/>
      <c r="E670" s="8" t="s">
        <v>10</v>
      </c>
      <c r="F670" s="1"/>
      <c r="G670" s="9"/>
      <c r="H670" s="9"/>
    </row>
    <row r="671">
      <c r="A671" s="5" t="s">
        <v>2292</v>
      </c>
      <c r="B671" s="39" t="s">
        <v>636</v>
      </c>
      <c r="C671" s="28" t="s">
        <v>684</v>
      </c>
      <c r="D671" s="1"/>
      <c r="E671" s="1"/>
      <c r="F671" s="1"/>
      <c r="G671" s="5" t="s">
        <v>10</v>
      </c>
      <c r="H671" s="9"/>
    </row>
    <row r="672">
      <c r="A672" s="5" t="s">
        <v>2292</v>
      </c>
      <c r="B672" s="39" t="s">
        <v>636</v>
      </c>
      <c r="C672" s="28" t="s">
        <v>685</v>
      </c>
      <c r="D672" s="8" t="s">
        <v>10</v>
      </c>
      <c r="E672" s="1"/>
      <c r="F672" s="1"/>
      <c r="G672" s="9"/>
      <c r="H672" s="9"/>
    </row>
    <row r="673">
      <c r="A673" s="5" t="s">
        <v>2292</v>
      </c>
      <c r="B673" s="39" t="s">
        <v>636</v>
      </c>
      <c r="C673" s="28" t="s">
        <v>686</v>
      </c>
      <c r="D673" s="8" t="s">
        <v>10</v>
      </c>
      <c r="E673" s="8"/>
      <c r="F673" s="1"/>
      <c r="G673" s="9"/>
      <c r="H673" s="9"/>
    </row>
    <row r="674">
      <c r="A674" s="5" t="s">
        <v>2292</v>
      </c>
      <c r="B674" s="39" t="s">
        <v>636</v>
      </c>
      <c r="C674" s="28" t="s">
        <v>687</v>
      </c>
      <c r="D674" s="8" t="s">
        <v>10</v>
      </c>
      <c r="E674" s="8"/>
      <c r="F674" s="1"/>
      <c r="G674" s="9"/>
      <c r="H674" s="9"/>
    </row>
    <row r="675">
      <c r="A675" s="5" t="s">
        <v>2292</v>
      </c>
      <c r="B675" s="39" t="s">
        <v>636</v>
      </c>
      <c r="C675" s="28" t="s">
        <v>688</v>
      </c>
      <c r="D675" s="8" t="s">
        <v>10</v>
      </c>
      <c r="E675" s="1"/>
      <c r="F675" s="1"/>
      <c r="G675" s="9"/>
      <c r="H675" s="9"/>
    </row>
    <row r="676">
      <c r="A676" s="5" t="s">
        <v>2292</v>
      </c>
      <c r="B676" s="39" t="s">
        <v>636</v>
      </c>
      <c r="C676" s="28" t="s">
        <v>689</v>
      </c>
      <c r="D676" s="8" t="s">
        <v>10</v>
      </c>
      <c r="E676" s="8"/>
      <c r="F676" s="1"/>
      <c r="G676" s="9"/>
      <c r="H676" s="9"/>
    </row>
    <row r="677">
      <c r="A677" s="5" t="s">
        <v>2292</v>
      </c>
      <c r="B677" s="39" t="s">
        <v>636</v>
      </c>
      <c r="C677" s="28" t="s">
        <v>690</v>
      </c>
      <c r="D677" s="8" t="s">
        <v>10</v>
      </c>
      <c r="E677" s="8"/>
      <c r="F677" s="1"/>
      <c r="G677" s="9"/>
      <c r="H677" s="9"/>
    </row>
    <row r="678">
      <c r="A678" s="5" t="s">
        <v>2292</v>
      </c>
      <c r="B678" s="39" t="s">
        <v>636</v>
      </c>
      <c r="C678" s="28" t="s">
        <v>691</v>
      </c>
      <c r="D678" s="8" t="s">
        <v>10</v>
      </c>
      <c r="E678" s="8"/>
      <c r="F678" s="1"/>
      <c r="G678" s="9"/>
      <c r="H678" s="9"/>
    </row>
    <row r="679">
      <c r="A679" s="5" t="s">
        <v>2292</v>
      </c>
      <c r="B679" s="39" t="s">
        <v>636</v>
      </c>
      <c r="C679" s="28" t="s">
        <v>692</v>
      </c>
      <c r="D679" s="8" t="s">
        <v>10</v>
      </c>
      <c r="E679" s="8"/>
      <c r="F679" s="1"/>
      <c r="G679" s="9"/>
      <c r="H679" s="9"/>
    </row>
    <row r="680">
      <c r="A680" s="5" t="s">
        <v>2292</v>
      </c>
      <c r="B680" s="39" t="s">
        <v>636</v>
      </c>
      <c r="C680" s="28" t="s">
        <v>693</v>
      </c>
      <c r="D680" s="1"/>
      <c r="E680" s="8" t="s">
        <v>10</v>
      </c>
      <c r="F680" s="1"/>
      <c r="G680" s="9"/>
      <c r="H680" s="9"/>
    </row>
    <row r="681">
      <c r="A681" s="5" t="s">
        <v>2292</v>
      </c>
      <c r="B681" s="39" t="s">
        <v>636</v>
      </c>
      <c r="C681" s="28" t="s">
        <v>694</v>
      </c>
      <c r="D681" s="1"/>
      <c r="E681" s="8" t="s">
        <v>10</v>
      </c>
      <c r="F681" s="1"/>
      <c r="G681" s="9"/>
      <c r="H681" s="9"/>
    </row>
    <row r="682">
      <c r="A682" s="5" t="s">
        <v>2292</v>
      </c>
      <c r="B682" s="39" t="s">
        <v>636</v>
      </c>
      <c r="C682" s="28" t="s">
        <v>695</v>
      </c>
      <c r="D682" s="1"/>
      <c r="E682" s="8" t="s">
        <v>10</v>
      </c>
      <c r="F682" s="1"/>
      <c r="G682" s="9"/>
      <c r="H682" s="9"/>
    </row>
    <row r="683">
      <c r="A683" s="5" t="s">
        <v>2292</v>
      </c>
      <c r="B683" s="39" t="s">
        <v>636</v>
      </c>
      <c r="C683" s="28" t="s">
        <v>696</v>
      </c>
      <c r="D683" s="8" t="s">
        <v>10</v>
      </c>
      <c r="E683" s="1"/>
      <c r="F683" s="1"/>
      <c r="G683" s="9"/>
      <c r="H683" s="9"/>
    </row>
    <row r="684">
      <c r="A684" s="5" t="s">
        <v>2292</v>
      </c>
      <c r="B684" s="39" t="s">
        <v>636</v>
      </c>
      <c r="C684" s="28" t="s">
        <v>697</v>
      </c>
      <c r="D684" s="8" t="s">
        <v>10</v>
      </c>
      <c r="E684" s="8"/>
      <c r="F684" s="1"/>
      <c r="G684" s="9"/>
      <c r="H684" s="9"/>
    </row>
    <row r="685">
      <c r="A685" s="5" t="s">
        <v>2292</v>
      </c>
      <c r="B685" s="39" t="s">
        <v>636</v>
      </c>
      <c r="C685" s="28" t="s">
        <v>698</v>
      </c>
      <c r="D685" s="1"/>
      <c r="E685" s="8" t="s">
        <v>10</v>
      </c>
      <c r="F685" s="1"/>
      <c r="G685" s="9"/>
      <c r="H685" s="9"/>
    </row>
    <row r="686">
      <c r="A686" s="5" t="s">
        <v>2292</v>
      </c>
      <c r="B686" s="39" t="s">
        <v>636</v>
      </c>
      <c r="C686" s="28" t="s">
        <v>699</v>
      </c>
      <c r="D686" s="8" t="s">
        <v>10</v>
      </c>
      <c r="E686" s="8"/>
      <c r="F686" s="1"/>
      <c r="G686" s="9"/>
      <c r="H686" s="9"/>
    </row>
    <row r="687">
      <c r="A687" s="5" t="s">
        <v>2292</v>
      </c>
      <c r="B687" s="39" t="s">
        <v>636</v>
      </c>
      <c r="C687" s="28" t="s">
        <v>700</v>
      </c>
      <c r="D687" s="1"/>
      <c r="E687" s="8" t="s">
        <v>10</v>
      </c>
      <c r="F687" s="1"/>
      <c r="G687" s="9"/>
      <c r="H687" s="9"/>
    </row>
    <row r="688">
      <c r="A688" s="5" t="s">
        <v>2292</v>
      </c>
      <c r="B688" s="39" t="s">
        <v>636</v>
      </c>
      <c r="C688" s="28" t="s">
        <v>701</v>
      </c>
      <c r="D688" s="1"/>
      <c r="E688" s="8" t="s">
        <v>10</v>
      </c>
      <c r="F688" s="1"/>
      <c r="G688" s="9"/>
      <c r="H688" s="9"/>
    </row>
    <row r="689">
      <c r="A689" s="5" t="s">
        <v>2292</v>
      </c>
      <c r="B689" s="39" t="s">
        <v>636</v>
      </c>
      <c r="C689" s="28" t="s">
        <v>702</v>
      </c>
      <c r="D689" s="1"/>
      <c r="E689" s="8" t="s">
        <v>10</v>
      </c>
      <c r="F689" s="1"/>
      <c r="G689" s="9"/>
      <c r="H689" s="9"/>
    </row>
    <row r="690">
      <c r="A690" s="5" t="s">
        <v>2292</v>
      </c>
      <c r="B690" s="39" t="s">
        <v>636</v>
      </c>
      <c r="C690" s="28" t="s">
        <v>703</v>
      </c>
      <c r="D690" s="8" t="s">
        <v>10</v>
      </c>
      <c r="E690" s="8"/>
      <c r="F690" s="1"/>
      <c r="G690" s="9"/>
      <c r="H690" s="9"/>
    </row>
    <row r="691">
      <c r="A691" s="5" t="s">
        <v>2292</v>
      </c>
      <c r="B691" s="39" t="s">
        <v>636</v>
      </c>
      <c r="C691" s="28" t="s">
        <v>704</v>
      </c>
      <c r="D691" s="8" t="s">
        <v>10</v>
      </c>
      <c r="E691" s="8"/>
      <c r="F691" s="1"/>
      <c r="G691" s="9"/>
      <c r="H691" s="9"/>
    </row>
    <row r="692">
      <c r="A692" s="5" t="s">
        <v>2292</v>
      </c>
      <c r="B692" s="39" t="s">
        <v>636</v>
      </c>
      <c r="C692" s="28" t="s">
        <v>705</v>
      </c>
      <c r="D692" s="8" t="s">
        <v>10</v>
      </c>
      <c r="E692" s="8"/>
      <c r="F692" s="1"/>
      <c r="G692" s="9"/>
      <c r="H692" s="9"/>
    </row>
    <row r="693">
      <c r="A693" s="5" t="s">
        <v>2292</v>
      </c>
      <c r="B693" s="39" t="s">
        <v>636</v>
      </c>
      <c r="C693" s="28" t="s">
        <v>706</v>
      </c>
      <c r="D693" s="8" t="s">
        <v>10</v>
      </c>
      <c r="E693" s="1"/>
      <c r="F693" s="1"/>
      <c r="G693" s="9"/>
      <c r="H693" s="9"/>
    </row>
    <row r="694">
      <c r="A694" s="5" t="s">
        <v>2292</v>
      </c>
      <c r="B694" s="39" t="s">
        <v>636</v>
      </c>
      <c r="C694" s="28" t="s">
        <v>707</v>
      </c>
      <c r="D694" s="1"/>
      <c r="E694" s="8" t="s">
        <v>10</v>
      </c>
      <c r="F694" s="1"/>
      <c r="G694" s="9"/>
      <c r="H694" s="9"/>
    </row>
    <row r="695">
      <c r="A695" s="5" t="s">
        <v>2292</v>
      </c>
      <c r="B695" s="39" t="s">
        <v>636</v>
      </c>
      <c r="C695" s="28" t="s">
        <v>708</v>
      </c>
      <c r="D695" s="1"/>
      <c r="E695" s="8" t="s">
        <v>10</v>
      </c>
      <c r="F695" s="1"/>
      <c r="G695" s="9"/>
      <c r="H695" s="9"/>
    </row>
    <row r="696">
      <c r="A696" s="5" t="s">
        <v>2292</v>
      </c>
      <c r="B696" s="39" t="s">
        <v>636</v>
      </c>
      <c r="C696" s="28" t="s">
        <v>709</v>
      </c>
      <c r="D696" s="1"/>
      <c r="E696" s="8" t="s">
        <v>10</v>
      </c>
      <c r="F696" s="1"/>
      <c r="G696" s="9"/>
      <c r="H696" s="9"/>
    </row>
    <row r="697">
      <c r="A697" s="5" t="s">
        <v>2292</v>
      </c>
      <c r="B697" s="39" t="s">
        <v>636</v>
      </c>
      <c r="C697" s="28" t="s">
        <v>710</v>
      </c>
      <c r="D697" s="1"/>
      <c r="E697" s="8" t="s">
        <v>10</v>
      </c>
      <c r="F697" s="1"/>
      <c r="G697" s="9"/>
      <c r="H697" s="9"/>
    </row>
    <row r="698">
      <c r="A698" s="5" t="s">
        <v>2292</v>
      </c>
      <c r="B698" s="39" t="s">
        <v>636</v>
      </c>
      <c r="C698" s="28" t="s">
        <v>711</v>
      </c>
      <c r="D698" s="8" t="s">
        <v>10</v>
      </c>
      <c r="E698" s="8"/>
      <c r="F698" s="1"/>
      <c r="G698" s="9"/>
      <c r="H698" s="9"/>
    </row>
    <row r="699">
      <c r="A699" s="5" t="s">
        <v>2292</v>
      </c>
      <c r="B699" s="39" t="s">
        <v>636</v>
      </c>
      <c r="C699" s="28" t="s">
        <v>712</v>
      </c>
      <c r="D699" s="8" t="s">
        <v>10</v>
      </c>
      <c r="E699" s="8"/>
      <c r="F699" s="1"/>
      <c r="G699" s="9"/>
      <c r="H699" s="9"/>
    </row>
    <row r="700">
      <c r="A700" s="5" t="s">
        <v>2292</v>
      </c>
      <c r="B700" s="39" t="s">
        <v>636</v>
      </c>
      <c r="C700" s="28" t="s">
        <v>713</v>
      </c>
      <c r="D700" s="8" t="s">
        <v>10</v>
      </c>
      <c r="E700" s="8"/>
      <c r="F700" s="1"/>
      <c r="G700" s="9"/>
      <c r="H700" s="9"/>
    </row>
    <row r="701">
      <c r="A701" s="20" t="s">
        <v>2292</v>
      </c>
      <c r="B701" s="39" t="s">
        <v>636</v>
      </c>
      <c r="C701" s="40" t="s">
        <v>714</v>
      </c>
      <c r="D701" s="23" t="s">
        <v>10</v>
      </c>
      <c r="E701" s="19"/>
      <c r="F701" s="19"/>
      <c r="G701" s="21"/>
      <c r="H701" s="21"/>
      <c r="I701" s="21"/>
    </row>
    <row r="702">
      <c r="A702" s="20" t="s">
        <v>2292</v>
      </c>
      <c r="B702" s="39" t="s">
        <v>636</v>
      </c>
      <c r="C702" s="40" t="s">
        <v>715</v>
      </c>
      <c r="D702" s="19"/>
      <c r="E702" s="23" t="s">
        <v>10</v>
      </c>
      <c r="F702" s="19"/>
      <c r="G702" s="21"/>
      <c r="H702" s="21"/>
      <c r="I702" s="21"/>
      <c r="J702" s="21"/>
      <c r="K702" s="21"/>
      <c r="L702" s="21"/>
      <c r="M702" s="21"/>
      <c r="N702" s="21"/>
      <c r="O702" s="21"/>
      <c r="P702" s="21"/>
      <c r="Q702" s="21"/>
      <c r="R702" s="21"/>
      <c r="S702" s="21"/>
      <c r="T702" s="21"/>
      <c r="U702" s="21"/>
      <c r="V702" s="21"/>
      <c r="W702" s="21"/>
      <c r="X702" s="21"/>
    </row>
    <row r="703">
      <c r="A703" s="5" t="s">
        <v>2292</v>
      </c>
      <c r="B703" s="39" t="s">
        <v>636</v>
      </c>
      <c r="C703" s="28" t="s">
        <v>716</v>
      </c>
      <c r="D703" s="8" t="s">
        <v>10</v>
      </c>
      <c r="E703" s="1"/>
      <c r="F703" s="1"/>
      <c r="G703" s="9"/>
      <c r="H703" s="9"/>
      <c r="J703" s="21"/>
      <c r="K703" s="21"/>
      <c r="L703" s="21"/>
      <c r="M703" s="21"/>
      <c r="N703" s="21"/>
      <c r="O703" s="21"/>
      <c r="P703" s="21"/>
      <c r="Q703" s="21"/>
      <c r="R703" s="21"/>
      <c r="S703" s="21"/>
      <c r="T703" s="21"/>
      <c r="U703" s="21"/>
      <c r="V703" s="21"/>
      <c r="W703" s="21"/>
      <c r="X703" s="21"/>
    </row>
    <row r="704">
      <c r="A704" s="5" t="s">
        <v>2292</v>
      </c>
      <c r="B704" s="39" t="s">
        <v>636</v>
      </c>
      <c r="C704" s="28" t="s">
        <v>717</v>
      </c>
      <c r="D704" s="8" t="s">
        <v>10</v>
      </c>
      <c r="E704" s="1"/>
      <c r="F704" s="1"/>
      <c r="G704" s="9"/>
      <c r="H704" s="9"/>
    </row>
    <row r="705">
      <c r="A705" s="5" t="s">
        <v>2292</v>
      </c>
      <c r="B705" s="39" t="s">
        <v>636</v>
      </c>
      <c r="C705" s="28" t="s">
        <v>718</v>
      </c>
      <c r="D705" s="8" t="s">
        <v>10</v>
      </c>
      <c r="E705" s="1"/>
      <c r="F705" s="1"/>
      <c r="G705" s="9"/>
      <c r="H705" s="9"/>
    </row>
    <row r="706">
      <c r="A706" s="5" t="s">
        <v>2292</v>
      </c>
      <c r="B706" s="39" t="s">
        <v>636</v>
      </c>
      <c r="C706" s="28" t="s">
        <v>719</v>
      </c>
      <c r="D706" s="8" t="s">
        <v>10</v>
      </c>
      <c r="E706" s="1"/>
      <c r="F706" s="1"/>
      <c r="G706" s="9"/>
      <c r="H706" s="9"/>
    </row>
    <row r="707">
      <c r="A707" s="5" t="s">
        <v>2292</v>
      </c>
      <c r="B707" s="39" t="s">
        <v>636</v>
      </c>
      <c r="C707" s="28" t="s">
        <v>720</v>
      </c>
      <c r="D707" s="8" t="s">
        <v>10</v>
      </c>
      <c r="E707" s="1"/>
      <c r="F707" s="1"/>
      <c r="G707" s="9"/>
      <c r="H707" s="9"/>
    </row>
    <row r="708">
      <c r="A708" s="5" t="s">
        <v>2292</v>
      </c>
      <c r="B708" s="39" t="s">
        <v>636</v>
      </c>
      <c r="C708" s="28" t="s">
        <v>721</v>
      </c>
      <c r="D708" s="8" t="s">
        <v>10</v>
      </c>
      <c r="E708" s="1"/>
      <c r="F708" s="1"/>
      <c r="G708" s="9"/>
      <c r="H708" s="9"/>
    </row>
    <row r="709">
      <c r="A709" s="5" t="s">
        <v>2292</v>
      </c>
      <c r="B709" s="39" t="s">
        <v>636</v>
      </c>
      <c r="C709" s="28" t="s">
        <v>722</v>
      </c>
      <c r="D709" s="1"/>
      <c r="E709" s="8" t="s">
        <v>10</v>
      </c>
      <c r="F709" s="1"/>
      <c r="G709" s="9"/>
      <c r="H709" s="9"/>
    </row>
    <row r="710">
      <c r="A710" s="5" t="s">
        <v>2292</v>
      </c>
      <c r="B710" s="39" t="s">
        <v>636</v>
      </c>
      <c r="C710" s="28" t="s">
        <v>723</v>
      </c>
      <c r="D710" s="1"/>
      <c r="E710" s="8" t="s">
        <v>10</v>
      </c>
      <c r="F710" s="1"/>
      <c r="G710" s="9"/>
      <c r="H710" s="9"/>
    </row>
    <row r="711">
      <c r="A711" s="5" t="s">
        <v>2292</v>
      </c>
      <c r="B711" s="39" t="s">
        <v>636</v>
      </c>
      <c r="C711" s="28" t="s">
        <v>724</v>
      </c>
      <c r="D711" s="1"/>
      <c r="E711" s="8"/>
      <c r="F711" s="1"/>
      <c r="G711" s="5"/>
      <c r="H711" s="5" t="s">
        <v>10</v>
      </c>
    </row>
    <row r="712">
      <c r="A712" s="5" t="s">
        <v>2292</v>
      </c>
      <c r="B712" s="39" t="s">
        <v>636</v>
      </c>
      <c r="C712" s="28" t="s">
        <v>725</v>
      </c>
      <c r="D712" s="8" t="s">
        <v>10</v>
      </c>
      <c r="E712" s="1"/>
      <c r="F712" s="1"/>
      <c r="G712" s="9"/>
      <c r="H712" s="9"/>
    </row>
    <row r="713">
      <c r="A713" s="5" t="s">
        <v>2292</v>
      </c>
      <c r="B713" s="39" t="s">
        <v>636</v>
      </c>
      <c r="C713" s="28" t="s">
        <v>726</v>
      </c>
      <c r="D713" s="8" t="s">
        <v>10</v>
      </c>
      <c r="E713" s="1"/>
      <c r="F713" s="1"/>
      <c r="G713" s="9"/>
      <c r="H713" s="9"/>
    </row>
    <row r="714">
      <c r="A714" s="5" t="s">
        <v>2292</v>
      </c>
      <c r="B714" s="39" t="s">
        <v>636</v>
      </c>
      <c r="C714" s="28" t="s">
        <v>727</v>
      </c>
      <c r="D714" s="1"/>
      <c r="E714" s="8" t="s">
        <v>10</v>
      </c>
      <c r="F714" s="1"/>
      <c r="G714" s="9"/>
      <c r="H714" s="9"/>
    </row>
    <row r="715">
      <c r="A715" s="5" t="s">
        <v>2292</v>
      </c>
      <c r="B715" s="39" t="s">
        <v>636</v>
      </c>
      <c r="C715" s="28" t="s">
        <v>728</v>
      </c>
      <c r="D715" s="8" t="s">
        <v>10</v>
      </c>
      <c r="E715" s="1"/>
      <c r="F715" s="1"/>
      <c r="G715" s="9"/>
      <c r="H715" s="9"/>
    </row>
    <row r="716">
      <c r="A716" s="5" t="s">
        <v>2292</v>
      </c>
      <c r="B716" s="39" t="s">
        <v>636</v>
      </c>
      <c r="C716" s="28" t="s">
        <v>729</v>
      </c>
      <c r="D716" s="8" t="s">
        <v>10</v>
      </c>
      <c r="E716" s="1"/>
      <c r="F716" s="1"/>
      <c r="G716" s="9"/>
      <c r="H716" s="9"/>
    </row>
    <row r="717">
      <c r="A717" s="5" t="s">
        <v>2292</v>
      </c>
      <c r="B717" s="39" t="s">
        <v>636</v>
      </c>
      <c r="C717" s="28" t="s">
        <v>730</v>
      </c>
      <c r="D717" s="8" t="s">
        <v>10</v>
      </c>
      <c r="E717" s="1"/>
      <c r="F717" s="1"/>
      <c r="G717" s="9"/>
      <c r="H717" s="9"/>
    </row>
    <row r="718">
      <c r="A718" s="5" t="s">
        <v>2292</v>
      </c>
      <c r="B718" s="39" t="s">
        <v>636</v>
      </c>
      <c r="C718" s="28" t="s">
        <v>731</v>
      </c>
      <c r="D718" s="1"/>
      <c r="E718" s="8" t="s">
        <v>10</v>
      </c>
      <c r="F718" s="1"/>
      <c r="G718" s="9"/>
      <c r="H718" s="9"/>
    </row>
    <row r="719">
      <c r="A719" s="5" t="s">
        <v>2292</v>
      </c>
      <c r="B719" s="39" t="s">
        <v>636</v>
      </c>
      <c r="C719" s="28" t="s">
        <v>732</v>
      </c>
      <c r="D719" s="1"/>
      <c r="E719" s="8" t="s">
        <v>10</v>
      </c>
      <c r="F719" s="1"/>
      <c r="G719" s="9"/>
      <c r="H719" s="9"/>
    </row>
    <row r="720">
      <c r="A720" s="5" t="s">
        <v>2292</v>
      </c>
      <c r="B720" s="39" t="s">
        <v>636</v>
      </c>
      <c r="C720" s="28" t="s">
        <v>733</v>
      </c>
      <c r="D720" s="8" t="s">
        <v>10</v>
      </c>
      <c r="E720" s="1"/>
      <c r="F720" s="1"/>
      <c r="G720" s="9"/>
      <c r="H720" s="9"/>
    </row>
    <row r="721">
      <c r="A721" s="5" t="s">
        <v>2292</v>
      </c>
      <c r="B721" s="39" t="s">
        <v>636</v>
      </c>
      <c r="C721" s="28" t="s">
        <v>734</v>
      </c>
      <c r="D721" s="1"/>
      <c r="E721" s="8" t="s">
        <v>10</v>
      </c>
      <c r="F721" s="1"/>
      <c r="G721" s="9"/>
      <c r="H721" s="9"/>
    </row>
    <row r="722">
      <c r="A722" s="5" t="s">
        <v>2292</v>
      </c>
      <c r="B722" s="39" t="s">
        <v>636</v>
      </c>
      <c r="C722" s="28" t="s">
        <v>735</v>
      </c>
      <c r="D722" s="8" t="s">
        <v>10</v>
      </c>
      <c r="E722" s="1"/>
      <c r="F722" s="1"/>
      <c r="G722" s="9"/>
      <c r="H722" s="9"/>
    </row>
    <row r="723">
      <c r="A723" s="5" t="s">
        <v>2292</v>
      </c>
      <c r="B723" s="39" t="s">
        <v>636</v>
      </c>
      <c r="C723" s="28" t="s">
        <v>736</v>
      </c>
      <c r="D723" s="8" t="s">
        <v>10</v>
      </c>
      <c r="E723" s="1"/>
      <c r="F723" s="1"/>
      <c r="G723" s="9"/>
      <c r="H723" s="9"/>
    </row>
    <row r="724">
      <c r="A724" s="5" t="s">
        <v>2292</v>
      </c>
      <c r="B724" s="39" t="s">
        <v>636</v>
      </c>
      <c r="C724" s="28" t="s">
        <v>737</v>
      </c>
      <c r="D724" s="1"/>
      <c r="E724" s="8" t="s">
        <v>10</v>
      </c>
      <c r="F724" s="1"/>
      <c r="G724" s="9"/>
      <c r="H724" s="9"/>
    </row>
    <row r="725">
      <c r="A725" s="5" t="s">
        <v>2292</v>
      </c>
      <c r="B725" s="39" t="s">
        <v>636</v>
      </c>
      <c r="C725" s="28" t="s">
        <v>738</v>
      </c>
      <c r="D725" s="8" t="s">
        <v>10</v>
      </c>
      <c r="E725" s="1"/>
      <c r="F725" s="1"/>
      <c r="G725" s="9"/>
      <c r="H725" s="9"/>
    </row>
    <row r="726">
      <c r="A726" s="5" t="s">
        <v>2292</v>
      </c>
      <c r="B726" s="39" t="s">
        <v>636</v>
      </c>
      <c r="C726" s="28" t="s">
        <v>739</v>
      </c>
      <c r="D726" s="8" t="s">
        <v>10</v>
      </c>
      <c r="E726" s="1"/>
      <c r="F726" s="1"/>
      <c r="G726" s="9"/>
      <c r="H726" s="9"/>
    </row>
    <row r="727">
      <c r="A727" s="5" t="s">
        <v>2292</v>
      </c>
      <c r="B727" s="39" t="s">
        <v>636</v>
      </c>
      <c r="C727" s="28" t="s">
        <v>740</v>
      </c>
      <c r="D727" s="8" t="s">
        <v>10</v>
      </c>
      <c r="E727" s="1"/>
      <c r="F727" s="1"/>
      <c r="G727" s="9"/>
      <c r="H727" s="9"/>
    </row>
    <row r="728">
      <c r="A728" s="5" t="s">
        <v>2292</v>
      </c>
      <c r="B728" s="39" t="s">
        <v>636</v>
      </c>
      <c r="C728" s="28" t="s">
        <v>741</v>
      </c>
      <c r="D728" s="8" t="s">
        <v>10</v>
      </c>
      <c r="E728" s="1"/>
      <c r="F728" s="1"/>
      <c r="G728" s="9"/>
      <c r="H728" s="9"/>
    </row>
    <row r="729">
      <c r="A729" s="5" t="s">
        <v>2292</v>
      </c>
      <c r="B729" s="39" t="s">
        <v>636</v>
      </c>
      <c r="C729" s="28" t="s">
        <v>742</v>
      </c>
      <c r="D729" s="1"/>
      <c r="E729" s="8" t="s">
        <v>10</v>
      </c>
      <c r="F729" s="1"/>
      <c r="G729" s="9"/>
      <c r="H729" s="9"/>
    </row>
    <row r="730">
      <c r="A730" s="5" t="s">
        <v>2292</v>
      </c>
      <c r="B730" s="39" t="s">
        <v>636</v>
      </c>
      <c r="C730" s="28" t="s">
        <v>743</v>
      </c>
      <c r="D730" s="1"/>
      <c r="E730" s="8" t="s">
        <v>10</v>
      </c>
      <c r="F730" s="1"/>
      <c r="G730" s="9"/>
      <c r="H730" s="9"/>
    </row>
    <row r="731">
      <c r="A731" s="5" t="s">
        <v>2292</v>
      </c>
      <c r="B731" s="39" t="s">
        <v>636</v>
      </c>
      <c r="C731" s="28" t="s">
        <v>744</v>
      </c>
      <c r="D731" s="8" t="s">
        <v>10</v>
      </c>
      <c r="E731" s="8"/>
      <c r="F731" s="1"/>
      <c r="G731" s="9"/>
      <c r="H731" s="9"/>
    </row>
    <row r="732">
      <c r="A732" s="5" t="s">
        <v>2292</v>
      </c>
      <c r="B732" s="39" t="s">
        <v>636</v>
      </c>
      <c r="C732" s="28" t="s">
        <v>745</v>
      </c>
      <c r="D732" s="1"/>
      <c r="E732" s="8" t="s">
        <v>10</v>
      </c>
      <c r="F732" s="1"/>
      <c r="G732" s="9"/>
      <c r="H732" s="9"/>
    </row>
    <row r="733">
      <c r="A733" s="5" t="s">
        <v>2292</v>
      </c>
      <c r="B733" s="39" t="s">
        <v>636</v>
      </c>
      <c r="C733" s="28" t="s">
        <v>746</v>
      </c>
      <c r="D733" s="8" t="s">
        <v>10</v>
      </c>
      <c r="E733" s="1"/>
      <c r="F733" s="1"/>
      <c r="G733" s="9"/>
      <c r="H733" s="9"/>
    </row>
    <row r="734">
      <c r="A734" s="5" t="s">
        <v>2292</v>
      </c>
      <c r="B734" s="39" t="s">
        <v>636</v>
      </c>
      <c r="C734" s="28" t="s">
        <v>747</v>
      </c>
      <c r="D734" s="8" t="s">
        <v>10</v>
      </c>
      <c r="E734" s="1"/>
      <c r="F734" s="1"/>
      <c r="G734" s="9"/>
      <c r="H734" s="9"/>
    </row>
    <row r="735">
      <c r="A735" s="5" t="s">
        <v>2292</v>
      </c>
      <c r="B735" s="39" t="s">
        <v>636</v>
      </c>
      <c r="C735" s="28" t="s">
        <v>748</v>
      </c>
      <c r="D735" s="8" t="s">
        <v>10</v>
      </c>
      <c r="E735" s="8"/>
      <c r="F735" s="1"/>
      <c r="G735" s="9"/>
      <c r="H735" s="9"/>
    </row>
    <row r="736">
      <c r="A736" s="5" t="s">
        <v>2292</v>
      </c>
      <c r="B736" s="39" t="s">
        <v>636</v>
      </c>
      <c r="C736" s="28" t="s">
        <v>749</v>
      </c>
      <c r="D736" s="8" t="s">
        <v>10</v>
      </c>
      <c r="E736" s="1"/>
      <c r="F736" s="1"/>
      <c r="G736" s="9"/>
      <c r="H736" s="9"/>
    </row>
    <row r="737">
      <c r="A737" s="5" t="s">
        <v>2292</v>
      </c>
      <c r="B737" s="39" t="s">
        <v>636</v>
      </c>
      <c r="C737" s="28" t="s">
        <v>750</v>
      </c>
      <c r="D737" s="8" t="s">
        <v>10</v>
      </c>
      <c r="E737" s="1"/>
      <c r="F737" s="1"/>
      <c r="G737" s="9"/>
      <c r="H737" s="9"/>
    </row>
    <row r="738">
      <c r="A738" s="5" t="s">
        <v>2292</v>
      </c>
      <c r="B738" s="39" t="s">
        <v>636</v>
      </c>
      <c r="C738" s="28" t="s">
        <v>751</v>
      </c>
      <c r="D738" s="8" t="s">
        <v>10</v>
      </c>
      <c r="E738" s="1"/>
      <c r="F738" s="1"/>
      <c r="G738" s="9"/>
      <c r="H738" s="9"/>
    </row>
    <row r="739">
      <c r="A739" s="5" t="s">
        <v>2292</v>
      </c>
      <c r="B739" s="39" t="s">
        <v>636</v>
      </c>
      <c r="C739" s="28" t="s">
        <v>752</v>
      </c>
      <c r="D739" s="8" t="s">
        <v>10</v>
      </c>
      <c r="E739" s="1"/>
      <c r="F739" s="1"/>
      <c r="G739" s="9"/>
      <c r="H739" s="9"/>
    </row>
    <row r="740">
      <c r="A740" s="5" t="s">
        <v>2292</v>
      </c>
      <c r="B740" s="39" t="s">
        <v>636</v>
      </c>
      <c r="C740" s="28" t="s">
        <v>753</v>
      </c>
      <c r="D740" s="8"/>
      <c r="E740" s="8" t="s">
        <v>10</v>
      </c>
      <c r="F740" s="1"/>
      <c r="G740" s="9"/>
      <c r="H740" s="9"/>
    </row>
    <row r="741">
      <c r="A741" s="5" t="s">
        <v>2292</v>
      </c>
      <c r="B741" s="39" t="s">
        <v>636</v>
      </c>
      <c r="C741" s="28" t="s">
        <v>754</v>
      </c>
      <c r="D741" s="1"/>
      <c r="E741" s="8" t="s">
        <v>10</v>
      </c>
      <c r="F741" s="1"/>
      <c r="G741" s="9"/>
      <c r="H741" s="9"/>
    </row>
    <row r="742">
      <c r="A742" s="5" t="s">
        <v>2292</v>
      </c>
      <c r="B742" s="39" t="s">
        <v>636</v>
      </c>
      <c r="C742" s="28" t="s">
        <v>755</v>
      </c>
      <c r="D742" s="8" t="s">
        <v>10</v>
      </c>
      <c r="E742" s="1"/>
      <c r="F742" s="1"/>
      <c r="G742" s="9"/>
      <c r="H742" s="9"/>
    </row>
    <row r="743">
      <c r="A743" s="5" t="s">
        <v>2292</v>
      </c>
      <c r="B743" s="39" t="s">
        <v>636</v>
      </c>
      <c r="C743" s="28" t="s">
        <v>756</v>
      </c>
      <c r="D743" s="1"/>
      <c r="E743" s="8" t="s">
        <v>10</v>
      </c>
      <c r="F743" s="1"/>
      <c r="G743" s="9"/>
      <c r="H743" s="9"/>
    </row>
    <row r="744">
      <c r="A744" s="5" t="s">
        <v>2292</v>
      </c>
      <c r="B744" s="39" t="s">
        <v>636</v>
      </c>
      <c r="C744" s="28" t="s">
        <v>757</v>
      </c>
      <c r="D744" s="1"/>
      <c r="E744" s="8" t="s">
        <v>10</v>
      </c>
      <c r="F744" s="1"/>
      <c r="G744" s="9"/>
      <c r="H744" s="9"/>
    </row>
    <row r="745">
      <c r="A745" s="5" t="s">
        <v>2292</v>
      </c>
      <c r="B745" s="39" t="s">
        <v>636</v>
      </c>
      <c r="C745" s="28" t="s">
        <v>758</v>
      </c>
      <c r="D745" s="8" t="s">
        <v>10</v>
      </c>
      <c r="E745" s="1"/>
      <c r="F745" s="1"/>
      <c r="G745" s="9"/>
      <c r="H745" s="9"/>
    </row>
    <row r="746">
      <c r="A746" s="5" t="s">
        <v>2292</v>
      </c>
      <c r="B746" s="39" t="s">
        <v>636</v>
      </c>
      <c r="C746" s="28" t="s">
        <v>759</v>
      </c>
      <c r="D746" s="1"/>
      <c r="E746" s="8" t="s">
        <v>10</v>
      </c>
      <c r="F746" s="1"/>
      <c r="G746" s="9"/>
      <c r="H746" s="9"/>
    </row>
    <row r="747">
      <c r="A747" s="5" t="s">
        <v>2292</v>
      </c>
      <c r="B747" s="39" t="s">
        <v>636</v>
      </c>
      <c r="C747" s="28" t="s">
        <v>760</v>
      </c>
      <c r="D747" s="1"/>
      <c r="E747" s="8" t="s">
        <v>10</v>
      </c>
      <c r="F747" s="1"/>
      <c r="G747" s="9"/>
      <c r="H747" s="9"/>
    </row>
    <row r="748">
      <c r="A748" s="5" t="s">
        <v>2292</v>
      </c>
      <c r="B748" s="39" t="s">
        <v>636</v>
      </c>
      <c r="C748" s="28" t="s">
        <v>761</v>
      </c>
      <c r="D748" s="8" t="s">
        <v>10</v>
      </c>
      <c r="E748" s="1"/>
      <c r="F748" s="1"/>
      <c r="G748" s="9"/>
      <c r="H748" s="9"/>
    </row>
    <row r="749">
      <c r="A749" s="5" t="s">
        <v>2292</v>
      </c>
      <c r="B749" s="39" t="s">
        <v>636</v>
      </c>
      <c r="C749" s="28" t="s">
        <v>762</v>
      </c>
      <c r="D749" s="8" t="s">
        <v>10</v>
      </c>
      <c r="E749" s="1"/>
      <c r="F749" s="1"/>
      <c r="G749" s="9"/>
      <c r="H749" s="9"/>
    </row>
    <row r="750">
      <c r="A750" s="5" t="s">
        <v>2292</v>
      </c>
      <c r="B750" s="39" t="s">
        <v>636</v>
      </c>
      <c r="C750" s="28" t="s">
        <v>763</v>
      </c>
      <c r="D750" s="8" t="s">
        <v>10</v>
      </c>
      <c r="E750" s="1"/>
      <c r="F750" s="1"/>
      <c r="G750" s="9"/>
      <c r="H750" s="9"/>
    </row>
    <row r="751">
      <c r="A751" s="5" t="s">
        <v>2292</v>
      </c>
      <c r="B751" s="39" t="s">
        <v>636</v>
      </c>
      <c r="C751" s="28" t="s">
        <v>764</v>
      </c>
      <c r="D751" s="8" t="s">
        <v>10</v>
      </c>
      <c r="E751" s="1"/>
      <c r="F751" s="1"/>
      <c r="G751" s="9"/>
      <c r="H751" s="9"/>
    </row>
    <row r="752">
      <c r="A752" s="5" t="s">
        <v>2292</v>
      </c>
      <c r="B752" s="39" t="s">
        <v>636</v>
      </c>
      <c r="C752" s="28" t="s">
        <v>765</v>
      </c>
      <c r="D752" s="8" t="s">
        <v>10</v>
      </c>
      <c r="E752" s="1"/>
      <c r="F752" s="1"/>
      <c r="G752" s="9"/>
      <c r="H752" s="9"/>
    </row>
    <row r="753">
      <c r="A753" s="5" t="s">
        <v>2292</v>
      </c>
      <c r="B753" s="39" t="s">
        <v>636</v>
      </c>
      <c r="C753" s="28" t="s">
        <v>766</v>
      </c>
      <c r="D753" s="8" t="s">
        <v>10</v>
      </c>
      <c r="E753" s="1"/>
      <c r="F753" s="1"/>
      <c r="G753" s="9"/>
      <c r="H753" s="9"/>
    </row>
    <row r="754">
      <c r="A754" s="5" t="s">
        <v>2292</v>
      </c>
      <c r="B754" s="39" t="s">
        <v>636</v>
      </c>
      <c r="C754" s="28" t="s">
        <v>767</v>
      </c>
      <c r="D754" s="8" t="s">
        <v>10</v>
      </c>
      <c r="E754" s="1"/>
      <c r="F754" s="1"/>
      <c r="G754" s="9"/>
      <c r="H754" s="9"/>
    </row>
    <row r="755">
      <c r="A755" s="5" t="s">
        <v>2292</v>
      </c>
      <c r="B755" s="39" t="s">
        <v>636</v>
      </c>
      <c r="C755" s="28" t="s">
        <v>768</v>
      </c>
      <c r="D755" s="1"/>
      <c r="E755" s="8" t="s">
        <v>10</v>
      </c>
      <c r="F755" s="1"/>
      <c r="G755" s="9"/>
      <c r="H755" s="9"/>
    </row>
    <row r="756">
      <c r="A756" s="5" t="s">
        <v>2292</v>
      </c>
      <c r="B756" s="39" t="s">
        <v>636</v>
      </c>
      <c r="C756" s="28" t="s">
        <v>769</v>
      </c>
      <c r="D756" s="8" t="s">
        <v>10</v>
      </c>
      <c r="E756" s="1"/>
      <c r="F756" s="1"/>
      <c r="G756" s="9"/>
      <c r="H756" s="9"/>
    </row>
    <row r="757">
      <c r="A757" s="5" t="s">
        <v>2292</v>
      </c>
      <c r="B757" s="39" t="s">
        <v>636</v>
      </c>
      <c r="C757" s="28" t="s">
        <v>770</v>
      </c>
      <c r="D757" s="1"/>
      <c r="E757" s="8" t="s">
        <v>10</v>
      </c>
      <c r="F757" s="1"/>
      <c r="G757" s="9"/>
      <c r="H757" s="9"/>
    </row>
    <row r="758">
      <c r="A758" s="5" t="s">
        <v>2292</v>
      </c>
      <c r="B758" s="39" t="s">
        <v>636</v>
      </c>
      <c r="C758" s="28" t="s">
        <v>771</v>
      </c>
      <c r="D758" s="8" t="s">
        <v>10</v>
      </c>
      <c r="E758" s="1"/>
      <c r="F758" s="1"/>
      <c r="G758" s="9"/>
      <c r="H758" s="9"/>
    </row>
    <row r="759">
      <c r="A759" s="5" t="s">
        <v>2292</v>
      </c>
      <c r="B759" s="39" t="s">
        <v>636</v>
      </c>
      <c r="C759" s="28" t="s">
        <v>772</v>
      </c>
      <c r="D759" s="1"/>
      <c r="E759" s="8" t="s">
        <v>10</v>
      </c>
      <c r="F759" s="1"/>
      <c r="G759" s="9"/>
      <c r="H759" s="9"/>
    </row>
    <row r="760">
      <c r="A760" s="5" t="s">
        <v>2292</v>
      </c>
      <c r="B760" s="39" t="s">
        <v>636</v>
      </c>
      <c r="C760" s="28" t="s">
        <v>773</v>
      </c>
      <c r="D760" s="8"/>
      <c r="E760" s="8" t="s">
        <v>10</v>
      </c>
      <c r="F760" s="1"/>
      <c r="G760" s="9"/>
      <c r="H760" s="9"/>
    </row>
    <row r="761">
      <c r="A761" s="5" t="s">
        <v>2292</v>
      </c>
      <c r="B761" s="39" t="s">
        <v>636</v>
      </c>
      <c r="C761" s="28" t="s">
        <v>774</v>
      </c>
      <c r="D761" s="8"/>
      <c r="E761" s="8" t="s">
        <v>10</v>
      </c>
      <c r="F761" s="1"/>
      <c r="G761" s="9"/>
      <c r="H761" s="9"/>
    </row>
    <row r="762">
      <c r="A762" s="5" t="s">
        <v>2292</v>
      </c>
      <c r="B762" s="39" t="s">
        <v>636</v>
      </c>
      <c r="C762" s="28" t="s">
        <v>775</v>
      </c>
      <c r="D762" s="8" t="s">
        <v>10</v>
      </c>
      <c r="E762" s="1"/>
      <c r="F762" s="1"/>
      <c r="G762" s="9"/>
      <c r="H762" s="9"/>
    </row>
    <row r="763">
      <c r="A763" s="5" t="s">
        <v>2292</v>
      </c>
      <c r="B763" s="39" t="s">
        <v>636</v>
      </c>
      <c r="C763" s="28" t="s">
        <v>776</v>
      </c>
      <c r="D763" s="8" t="s">
        <v>10</v>
      </c>
      <c r="E763" s="1"/>
      <c r="F763" s="1"/>
      <c r="G763" s="9"/>
      <c r="H763" s="9"/>
    </row>
    <row r="764">
      <c r="A764" s="5" t="s">
        <v>2292</v>
      </c>
      <c r="B764" s="39" t="s">
        <v>636</v>
      </c>
      <c r="C764" s="28" t="s">
        <v>777</v>
      </c>
      <c r="D764" s="8"/>
      <c r="E764" s="8" t="s">
        <v>10</v>
      </c>
      <c r="F764" s="1"/>
      <c r="G764" s="9"/>
      <c r="H764" s="9"/>
    </row>
    <row r="765">
      <c r="A765" s="5" t="s">
        <v>2292</v>
      </c>
      <c r="B765" s="39" t="s">
        <v>636</v>
      </c>
      <c r="C765" s="28" t="s">
        <v>778</v>
      </c>
      <c r="D765" s="8"/>
      <c r="E765" s="8" t="s">
        <v>10</v>
      </c>
      <c r="F765" s="1"/>
      <c r="G765" s="9"/>
      <c r="H765" s="9"/>
    </row>
    <row r="766">
      <c r="A766" s="5" t="s">
        <v>2292</v>
      </c>
      <c r="B766" s="39" t="s">
        <v>636</v>
      </c>
      <c r="C766" s="28" t="s">
        <v>779</v>
      </c>
      <c r="D766" s="1"/>
      <c r="E766" s="8" t="s">
        <v>10</v>
      </c>
      <c r="F766" s="1"/>
      <c r="G766" s="9"/>
      <c r="H766" s="9"/>
    </row>
    <row r="767">
      <c r="A767" s="5" t="s">
        <v>2292</v>
      </c>
      <c r="B767" s="39" t="s">
        <v>636</v>
      </c>
      <c r="C767" s="7" t="s">
        <v>780</v>
      </c>
      <c r="D767" s="8" t="s">
        <v>10</v>
      </c>
      <c r="E767" s="1"/>
      <c r="F767" s="1"/>
      <c r="G767" s="9"/>
      <c r="H767" s="9"/>
    </row>
    <row r="768">
      <c r="A768" s="5" t="s">
        <v>2292</v>
      </c>
      <c r="B768" s="39" t="s">
        <v>636</v>
      </c>
      <c r="C768" s="28" t="s">
        <v>781</v>
      </c>
      <c r="D768" s="8" t="s">
        <v>10</v>
      </c>
      <c r="E768" s="1"/>
      <c r="F768" s="1"/>
      <c r="G768" s="9"/>
      <c r="H768" s="9"/>
    </row>
    <row r="769">
      <c r="A769" s="5" t="s">
        <v>2292</v>
      </c>
      <c r="B769" s="39" t="s">
        <v>636</v>
      </c>
      <c r="C769" s="28" t="s">
        <v>782</v>
      </c>
      <c r="D769" s="1"/>
      <c r="E769" s="8" t="s">
        <v>10</v>
      </c>
      <c r="F769" s="1"/>
      <c r="G769" s="9"/>
      <c r="H769" s="9"/>
    </row>
    <row r="770">
      <c r="A770" s="5" t="s">
        <v>2292</v>
      </c>
      <c r="B770" s="39" t="s">
        <v>636</v>
      </c>
      <c r="C770" s="28" t="s">
        <v>783</v>
      </c>
      <c r="D770" s="8" t="s">
        <v>10</v>
      </c>
      <c r="E770" s="1"/>
      <c r="F770" s="1"/>
      <c r="G770" s="9"/>
      <c r="H770" s="9"/>
    </row>
    <row r="771">
      <c r="A771" s="5" t="s">
        <v>2292</v>
      </c>
      <c r="B771" s="39" t="s">
        <v>636</v>
      </c>
      <c r="C771" s="28" t="s">
        <v>784</v>
      </c>
      <c r="D771" s="1"/>
      <c r="E771" s="8" t="s">
        <v>10</v>
      </c>
      <c r="F771" s="1"/>
      <c r="G771" s="9"/>
      <c r="H771" s="9"/>
    </row>
    <row r="772">
      <c r="A772" s="5" t="s">
        <v>2292</v>
      </c>
      <c r="B772" s="39" t="s">
        <v>636</v>
      </c>
      <c r="C772" s="28" t="s">
        <v>785</v>
      </c>
      <c r="D772" s="1"/>
      <c r="E772" s="8" t="s">
        <v>10</v>
      </c>
      <c r="F772" s="1"/>
      <c r="G772" s="9"/>
      <c r="H772" s="9"/>
    </row>
    <row r="773">
      <c r="A773" s="5" t="s">
        <v>2292</v>
      </c>
      <c r="B773" s="39" t="s">
        <v>636</v>
      </c>
      <c r="C773" s="28" t="s">
        <v>786</v>
      </c>
      <c r="D773" s="8" t="s">
        <v>10</v>
      </c>
      <c r="E773" s="8"/>
      <c r="F773" s="1"/>
      <c r="G773" s="9"/>
      <c r="H773" s="9"/>
    </row>
    <row r="774">
      <c r="A774" s="5" t="s">
        <v>2292</v>
      </c>
      <c r="B774" s="39" t="s">
        <v>636</v>
      </c>
      <c r="C774" s="28" t="s">
        <v>787</v>
      </c>
      <c r="D774" s="8" t="s">
        <v>10</v>
      </c>
      <c r="E774" s="8"/>
      <c r="F774" s="1"/>
      <c r="G774" s="9"/>
      <c r="H774" s="9"/>
    </row>
    <row r="775">
      <c r="A775" s="5" t="s">
        <v>2292</v>
      </c>
      <c r="B775" s="39" t="s">
        <v>636</v>
      </c>
      <c r="C775" s="28" t="s">
        <v>788</v>
      </c>
      <c r="D775" s="8"/>
      <c r="E775" s="8" t="s">
        <v>10</v>
      </c>
      <c r="F775" s="1"/>
      <c r="G775" s="9"/>
      <c r="H775" s="9"/>
    </row>
    <row r="776">
      <c r="A776" s="5" t="s">
        <v>2292</v>
      </c>
      <c r="B776" s="39" t="s">
        <v>636</v>
      </c>
      <c r="C776" s="28" t="s">
        <v>789</v>
      </c>
      <c r="D776" s="8" t="s">
        <v>10</v>
      </c>
      <c r="E776" s="1"/>
      <c r="F776" s="1"/>
      <c r="G776" s="9"/>
      <c r="H776" s="9"/>
    </row>
    <row r="777">
      <c r="A777" s="5" t="s">
        <v>2292</v>
      </c>
      <c r="B777" s="39" t="s">
        <v>636</v>
      </c>
      <c r="C777" s="28" t="s">
        <v>790</v>
      </c>
      <c r="D777" s="1"/>
      <c r="E777" s="8" t="s">
        <v>10</v>
      </c>
      <c r="F777" s="1"/>
      <c r="G777" s="9"/>
      <c r="H777" s="9"/>
    </row>
    <row r="778">
      <c r="A778" s="5" t="s">
        <v>2292</v>
      </c>
      <c r="B778" s="39" t="s">
        <v>636</v>
      </c>
      <c r="C778" s="28" t="s">
        <v>791</v>
      </c>
      <c r="D778" s="8" t="s">
        <v>10</v>
      </c>
      <c r="E778" s="1"/>
      <c r="F778" s="1"/>
      <c r="G778" s="9"/>
      <c r="H778" s="9"/>
    </row>
    <row r="779">
      <c r="A779" s="5" t="s">
        <v>2292</v>
      </c>
      <c r="B779" s="39" t="s">
        <v>636</v>
      </c>
      <c r="C779" s="28" t="s">
        <v>792</v>
      </c>
      <c r="D779" s="1"/>
      <c r="E779" s="8" t="s">
        <v>10</v>
      </c>
      <c r="F779" s="1"/>
      <c r="G779" s="9"/>
      <c r="H779" s="9"/>
    </row>
    <row r="780">
      <c r="A780" s="5" t="s">
        <v>2292</v>
      </c>
      <c r="B780" s="39" t="s">
        <v>636</v>
      </c>
      <c r="C780" s="28" t="s">
        <v>793</v>
      </c>
      <c r="D780" s="1"/>
      <c r="E780" s="8" t="s">
        <v>10</v>
      </c>
      <c r="F780" s="1"/>
      <c r="G780" s="9"/>
      <c r="H780" s="9"/>
    </row>
    <row r="781">
      <c r="A781" s="5" t="s">
        <v>2292</v>
      </c>
      <c r="B781" s="39" t="s">
        <v>636</v>
      </c>
      <c r="C781" s="28" t="s">
        <v>794</v>
      </c>
      <c r="D781" s="8" t="s">
        <v>10</v>
      </c>
      <c r="E781" s="1"/>
      <c r="F781" s="1"/>
      <c r="G781" s="9"/>
      <c r="H781" s="9"/>
    </row>
    <row r="782">
      <c r="A782" s="5" t="s">
        <v>2292</v>
      </c>
      <c r="B782" s="39" t="s">
        <v>636</v>
      </c>
      <c r="C782" s="28" t="s">
        <v>795</v>
      </c>
      <c r="D782" s="1"/>
      <c r="E782" s="8" t="s">
        <v>10</v>
      </c>
      <c r="F782" s="1"/>
      <c r="G782" s="9"/>
      <c r="H782" s="9"/>
    </row>
    <row r="783">
      <c r="A783" s="5" t="s">
        <v>2292</v>
      </c>
      <c r="B783" s="39" t="s">
        <v>636</v>
      </c>
      <c r="C783" s="28" t="s">
        <v>796</v>
      </c>
      <c r="D783" s="8" t="s">
        <v>10</v>
      </c>
      <c r="E783" s="1"/>
      <c r="F783" s="1"/>
      <c r="G783" s="9"/>
      <c r="H783" s="9"/>
    </row>
    <row r="784">
      <c r="A784" s="5" t="s">
        <v>2292</v>
      </c>
      <c r="B784" s="39" t="s">
        <v>636</v>
      </c>
      <c r="C784" s="28" t="s">
        <v>797</v>
      </c>
      <c r="D784" s="1"/>
      <c r="E784" s="8" t="s">
        <v>10</v>
      </c>
      <c r="F784" s="1"/>
      <c r="G784" s="9"/>
      <c r="H784" s="9"/>
    </row>
    <row r="785">
      <c r="A785" s="5" t="s">
        <v>2292</v>
      </c>
      <c r="B785" s="39" t="s">
        <v>636</v>
      </c>
      <c r="C785" s="28" t="s">
        <v>798</v>
      </c>
      <c r="D785" s="8" t="s">
        <v>10</v>
      </c>
      <c r="E785" s="1"/>
      <c r="F785" s="1"/>
      <c r="G785" s="9"/>
      <c r="H785" s="9"/>
    </row>
    <row r="786">
      <c r="A786" s="5" t="s">
        <v>2292</v>
      </c>
      <c r="B786" s="39" t="s">
        <v>636</v>
      </c>
      <c r="C786" s="28" t="s">
        <v>799</v>
      </c>
      <c r="D786" s="1"/>
      <c r="E786" s="8" t="s">
        <v>10</v>
      </c>
      <c r="F786" s="1"/>
      <c r="G786" s="9"/>
      <c r="H786" s="9"/>
    </row>
    <row r="787">
      <c r="A787" s="5" t="s">
        <v>2292</v>
      </c>
      <c r="B787" s="39" t="s">
        <v>636</v>
      </c>
      <c r="C787" s="28" t="s">
        <v>800</v>
      </c>
      <c r="D787" s="1"/>
      <c r="E787" s="8" t="s">
        <v>10</v>
      </c>
      <c r="F787" s="1"/>
      <c r="G787" s="9"/>
      <c r="H787" s="9"/>
    </row>
    <row r="788">
      <c r="A788" s="20" t="s">
        <v>2292</v>
      </c>
      <c r="B788" s="39" t="s">
        <v>636</v>
      </c>
      <c r="C788" s="40" t="s">
        <v>801</v>
      </c>
      <c r="D788" s="23" t="s">
        <v>10</v>
      </c>
      <c r="E788" s="19"/>
      <c r="F788" s="19"/>
      <c r="G788" s="21"/>
      <c r="H788" s="21"/>
      <c r="I788" s="21"/>
    </row>
    <row r="789">
      <c r="A789" s="5" t="s">
        <v>2292</v>
      </c>
      <c r="B789" s="39" t="s">
        <v>636</v>
      </c>
      <c r="C789" s="28" t="s">
        <v>802</v>
      </c>
      <c r="D789" s="8" t="s">
        <v>10</v>
      </c>
      <c r="E789" s="1"/>
      <c r="F789" s="1"/>
      <c r="G789" s="9"/>
      <c r="H789" s="9"/>
      <c r="J789" s="21"/>
      <c r="K789" s="21"/>
      <c r="L789" s="21"/>
      <c r="M789" s="21"/>
      <c r="N789" s="21"/>
      <c r="O789" s="21"/>
      <c r="P789" s="21"/>
      <c r="Q789" s="21"/>
      <c r="R789" s="21"/>
      <c r="S789" s="21"/>
      <c r="T789" s="21"/>
      <c r="U789" s="21"/>
      <c r="V789" s="21"/>
      <c r="W789" s="21"/>
      <c r="X789" s="21"/>
    </row>
    <row r="790">
      <c r="A790" s="5" t="s">
        <v>2292</v>
      </c>
      <c r="B790" s="39" t="s">
        <v>636</v>
      </c>
      <c r="C790" s="28" t="s">
        <v>803</v>
      </c>
      <c r="D790" s="8" t="s">
        <v>10</v>
      </c>
      <c r="E790" s="1"/>
      <c r="F790" s="1"/>
      <c r="G790" s="9"/>
      <c r="H790" s="9"/>
    </row>
    <row r="791">
      <c r="A791" s="5" t="s">
        <v>2292</v>
      </c>
      <c r="B791" s="39" t="s">
        <v>636</v>
      </c>
      <c r="C791" s="28" t="s">
        <v>804</v>
      </c>
      <c r="D791" s="8" t="s">
        <v>10</v>
      </c>
      <c r="E791" s="1"/>
      <c r="F791" s="1"/>
      <c r="G791" s="9"/>
      <c r="H791" s="9"/>
    </row>
    <row r="792">
      <c r="A792" s="5" t="s">
        <v>2292</v>
      </c>
      <c r="B792" s="39" t="s">
        <v>636</v>
      </c>
      <c r="C792" s="28" t="s">
        <v>805</v>
      </c>
      <c r="D792" s="1"/>
      <c r="E792" s="8" t="s">
        <v>10</v>
      </c>
      <c r="F792" s="1"/>
      <c r="G792" s="9"/>
      <c r="H792" s="9"/>
    </row>
    <row r="793">
      <c r="A793" s="5" t="s">
        <v>2292</v>
      </c>
      <c r="B793" s="39" t="s">
        <v>636</v>
      </c>
      <c r="C793" s="28" t="s">
        <v>806</v>
      </c>
      <c r="D793" s="1"/>
      <c r="E793" s="8" t="s">
        <v>10</v>
      </c>
      <c r="F793" s="1"/>
      <c r="G793" s="9"/>
      <c r="H793" s="9"/>
    </row>
    <row r="794">
      <c r="A794" s="5" t="s">
        <v>2292</v>
      </c>
      <c r="B794" s="39" t="s">
        <v>636</v>
      </c>
      <c r="C794" s="28" t="s">
        <v>807</v>
      </c>
      <c r="D794" s="1"/>
      <c r="E794" s="8" t="s">
        <v>10</v>
      </c>
      <c r="F794" s="1"/>
      <c r="G794" s="9"/>
      <c r="H794" s="9"/>
    </row>
    <row r="795">
      <c r="A795" s="5" t="s">
        <v>2292</v>
      </c>
      <c r="B795" s="39" t="s">
        <v>636</v>
      </c>
      <c r="C795" s="28" t="s">
        <v>808</v>
      </c>
      <c r="D795" s="8" t="s">
        <v>10</v>
      </c>
      <c r="E795" s="1"/>
      <c r="F795" s="1"/>
      <c r="G795" s="9"/>
      <c r="H795" s="9"/>
    </row>
    <row r="796">
      <c r="A796" s="5" t="s">
        <v>2292</v>
      </c>
      <c r="B796" s="39" t="s">
        <v>636</v>
      </c>
      <c r="C796" s="28" t="s">
        <v>809</v>
      </c>
      <c r="D796" s="8" t="s">
        <v>10</v>
      </c>
      <c r="E796" s="1"/>
      <c r="F796" s="1"/>
      <c r="G796" s="9"/>
      <c r="H796" s="9"/>
    </row>
    <row r="797">
      <c r="A797" s="5" t="s">
        <v>2292</v>
      </c>
      <c r="B797" s="39" t="s">
        <v>636</v>
      </c>
      <c r="C797" s="28" t="s">
        <v>810</v>
      </c>
      <c r="D797" s="8" t="s">
        <v>10</v>
      </c>
      <c r="E797" s="1"/>
      <c r="F797" s="1"/>
      <c r="G797" s="9"/>
      <c r="H797" s="9"/>
    </row>
    <row r="798">
      <c r="A798" s="5" t="s">
        <v>2292</v>
      </c>
      <c r="B798" s="39" t="s">
        <v>636</v>
      </c>
      <c r="C798" s="28" t="s">
        <v>811</v>
      </c>
      <c r="D798" s="8" t="s">
        <v>10</v>
      </c>
      <c r="E798" s="1"/>
      <c r="F798" s="1"/>
      <c r="G798" s="9"/>
      <c r="H798" s="9"/>
    </row>
    <row r="799">
      <c r="A799" s="5" t="s">
        <v>2292</v>
      </c>
      <c r="B799" s="39" t="s">
        <v>636</v>
      </c>
      <c r="C799" s="28" t="s">
        <v>812</v>
      </c>
      <c r="D799" s="8" t="s">
        <v>10</v>
      </c>
      <c r="E799" s="8"/>
      <c r="F799" s="1"/>
      <c r="G799" s="9"/>
      <c r="H799" s="9"/>
    </row>
    <row r="800">
      <c r="A800" s="5" t="s">
        <v>2292</v>
      </c>
      <c r="B800" s="39" t="s">
        <v>636</v>
      </c>
      <c r="C800" s="28" t="s">
        <v>813</v>
      </c>
      <c r="D800" s="8" t="s">
        <v>10</v>
      </c>
      <c r="E800" s="1"/>
      <c r="F800" s="1"/>
      <c r="G800" s="9"/>
      <c r="H800" s="9"/>
    </row>
    <row r="801">
      <c r="A801" s="5" t="s">
        <v>2292</v>
      </c>
      <c r="B801" s="39" t="s">
        <v>636</v>
      </c>
      <c r="C801" s="28" t="s">
        <v>814</v>
      </c>
      <c r="D801" s="1"/>
      <c r="E801" s="8" t="s">
        <v>10</v>
      </c>
      <c r="F801" s="1"/>
      <c r="G801" s="9"/>
      <c r="H801" s="9"/>
    </row>
    <row r="802">
      <c r="A802" s="5" t="s">
        <v>2292</v>
      </c>
      <c r="B802" s="39" t="s">
        <v>636</v>
      </c>
      <c r="C802" s="28" t="s">
        <v>815</v>
      </c>
      <c r="D802" s="1"/>
      <c r="E802" s="8" t="s">
        <v>10</v>
      </c>
      <c r="F802" s="1"/>
      <c r="G802" s="9"/>
      <c r="H802" s="9"/>
    </row>
    <row r="803">
      <c r="A803" s="20" t="s">
        <v>2292</v>
      </c>
      <c r="B803" s="39" t="s">
        <v>636</v>
      </c>
      <c r="C803" s="40" t="s">
        <v>816</v>
      </c>
      <c r="D803" s="23" t="s">
        <v>10</v>
      </c>
      <c r="E803" s="19"/>
      <c r="F803" s="19"/>
      <c r="G803" s="21"/>
      <c r="H803" s="21"/>
      <c r="I803" s="21"/>
    </row>
    <row r="804">
      <c r="A804" s="5" t="s">
        <v>2292</v>
      </c>
      <c r="B804" s="39" t="s">
        <v>636</v>
      </c>
      <c r="C804" s="28" t="s">
        <v>817</v>
      </c>
      <c r="D804" s="8" t="s">
        <v>10</v>
      </c>
      <c r="E804" s="1"/>
      <c r="F804" s="1"/>
      <c r="G804" s="9"/>
      <c r="H804" s="9"/>
      <c r="J804" s="21"/>
      <c r="K804" s="21"/>
      <c r="L804" s="21"/>
      <c r="M804" s="21"/>
      <c r="N804" s="21"/>
      <c r="O804" s="21"/>
      <c r="P804" s="21"/>
      <c r="Q804" s="21"/>
      <c r="R804" s="21"/>
      <c r="S804" s="21"/>
      <c r="T804" s="21"/>
      <c r="U804" s="21"/>
      <c r="V804" s="21"/>
      <c r="W804" s="21"/>
      <c r="X804" s="21"/>
    </row>
    <row r="805">
      <c r="A805" s="5" t="s">
        <v>2292</v>
      </c>
      <c r="B805" s="39" t="s">
        <v>636</v>
      </c>
      <c r="C805" s="28" t="s">
        <v>818</v>
      </c>
      <c r="D805" s="1"/>
      <c r="E805" s="8" t="s">
        <v>10</v>
      </c>
      <c r="F805" s="1"/>
      <c r="G805" s="9"/>
      <c r="H805" s="9"/>
    </row>
    <row r="806">
      <c r="A806" s="5" t="s">
        <v>2292</v>
      </c>
      <c r="B806" s="39" t="s">
        <v>636</v>
      </c>
      <c r="C806" s="28" t="s">
        <v>819</v>
      </c>
      <c r="D806" s="8" t="s">
        <v>10</v>
      </c>
      <c r="E806" s="1"/>
      <c r="F806" s="1"/>
      <c r="G806" s="9"/>
      <c r="H806" s="9"/>
    </row>
    <row r="807">
      <c r="A807" s="5" t="s">
        <v>2292</v>
      </c>
      <c r="B807" s="39" t="s">
        <v>636</v>
      </c>
      <c r="C807" s="28" t="s">
        <v>820</v>
      </c>
      <c r="D807" s="8"/>
      <c r="E807" s="8" t="s">
        <v>10</v>
      </c>
      <c r="F807" s="1"/>
      <c r="G807" s="9"/>
      <c r="H807" s="9"/>
    </row>
    <row r="808">
      <c r="A808" s="5" t="s">
        <v>2292</v>
      </c>
      <c r="B808" s="39" t="s">
        <v>636</v>
      </c>
      <c r="C808" s="28" t="s">
        <v>821</v>
      </c>
      <c r="D808" s="8" t="s">
        <v>10</v>
      </c>
      <c r="E808" s="1"/>
      <c r="F808" s="1"/>
      <c r="G808" s="9"/>
      <c r="H808" s="9"/>
    </row>
    <row r="809">
      <c r="A809" s="5" t="s">
        <v>2292</v>
      </c>
      <c r="B809" s="39" t="s">
        <v>636</v>
      </c>
      <c r="C809" s="28" t="s">
        <v>822</v>
      </c>
      <c r="D809" s="8" t="s">
        <v>10</v>
      </c>
      <c r="E809" s="1"/>
      <c r="F809" s="1"/>
      <c r="G809" s="9"/>
      <c r="H809" s="9"/>
    </row>
    <row r="810">
      <c r="A810" s="5" t="s">
        <v>2292</v>
      </c>
      <c r="B810" s="39" t="s">
        <v>636</v>
      </c>
      <c r="C810" s="28" t="s">
        <v>823</v>
      </c>
      <c r="D810" s="8" t="s">
        <v>10</v>
      </c>
      <c r="E810" s="1"/>
      <c r="F810" s="1"/>
      <c r="G810" s="9"/>
      <c r="H810" s="9"/>
    </row>
    <row r="811">
      <c r="A811" s="5" t="s">
        <v>2292</v>
      </c>
      <c r="B811" s="39" t="s">
        <v>636</v>
      </c>
      <c r="C811" s="28" t="s">
        <v>824</v>
      </c>
      <c r="D811" s="8" t="s">
        <v>10</v>
      </c>
      <c r="E811" s="1"/>
      <c r="F811" s="1"/>
      <c r="G811" s="9"/>
      <c r="H811" s="9"/>
    </row>
    <row r="812">
      <c r="A812" s="5" t="s">
        <v>2292</v>
      </c>
      <c r="B812" s="39" t="s">
        <v>636</v>
      </c>
      <c r="C812" s="28" t="s">
        <v>825</v>
      </c>
      <c r="D812" s="1"/>
      <c r="E812" s="8" t="s">
        <v>10</v>
      </c>
      <c r="F812" s="1"/>
      <c r="G812" s="9"/>
      <c r="H812" s="9"/>
    </row>
    <row r="813">
      <c r="A813" s="5" t="s">
        <v>2292</v>
      </c>
      <c r="B813" s="39" t="s">
        <v>636</v>
      </c>
      <c r="C813" s="28" t="s">
        <v>826</v>
      </c>
      <c r="D813" s="1"/>
      <c r="E813" s="8" t="s">
        <v>10</v>
      </c>
      <c r="F813" s="1"/>
      <c r="G813" s="9"/>
      <c r="H813" s="9"/>
    </row>
    <row r="814">
      <c r="A814" s="5" t="s">
        <v>2292</v>
      </c>
      <c r="B814" s="39" t="s">
        <v>636</v>
      </c>
      <c r="C814" s="28" t="s">
        <v>827</v>
      </c>
      <c r="D814" s="1"/>
      <c r="E814" s="8" t="s">
        <v>10</v>
      </c>
      <c r="F814" s="1"/>
      <c r="G814" s="9"/>
      <c r="H814" s="9"/>
    </row>
    <row r="815">
      <c r="A815" s="5" t="s">
        <v>2292</v>
      </c>
      <c r="B815" s="39" t="s">
        <v>636</v>
      </c>
      <c r="C815" s="28" t="s">
        <v>828</v>
      </c>
      <c r="D815" s="1"/>
      <c r="E815" s="8" t="s">
        <v>10</v>
      </c>
      <c r="F815" s="1"/>
      <c r="G815" s="9"/>
      <c r="H815" s="9"/>
    </row>
    <row r="816">
      <c r="A816" s="5" t="s">
        <v>2292</v>
      </c>
      <c r="B816" s="39" t="s">
        <v>636</v>
      </c>
      <c r="C816" s="28" t="s">
        <v>829</v>
      </c>
      <c r="D816" s="8" t="s">
        <v>10</v>
      </c>
      <c r="E816" s="1"/>
      <c r="F816" s="1"/>
      <c r="G816" s="9"/>
      <c r="H816" s="9"/>
    </row>
    <row r="817">
      <c r="A817" s="5" t="s">
        <v>2292</v>
      </c>
      <c r="B817" s="39" t="s">
        <v>636</v>
      </c>
      <c r="C817" s="28" t="s">
        <v>830</v>
      </c>
      <c r="D817" s="1"/>
      <c r="E817" s="8" t="s">
        <v>10</v>
      </c>
      <c r="F817" s="1"/>
      <c r="G817" s="9"/>
      <c r="H817" s="9"/>
    </row>
    <row r="818">
      <c r="A818" s="5" t="s">
        <v>2292</v>
      </c>
      <c r="B818" s="39" t="s">
        <v>636</v>
      </c>
      <c r="C818" s="28" t="s">
        <v>831</v>
      </c>
      <c r="D818" s="8"/>
      <c r="E818" s="8" t="s">
        <v>10</v>
      </c>
      <c r="F818" s="1"/>
      <c r="G818" s="9"/>
      <c r="H818" s="9"/>
    </row>
    <row r="819">
      <c r="A819" s="5" t="s">
        <v>2292</v>
      </c>
      <c r="B819" s="39" t="s">
        <v>636</v>
      </c>
      <c r="C819" s="28" t="s">
        <v>832</v>
      </c>
      <c r="D819" s="8" t="s">
        <v>10</v>
      </c>
      <c r="E819" s="1"/>
      <c r="F819" s="1"/>
      <c r="G819" s="9"/>
      <c r="H819" s="9"/>
    </row>
    <row r="820">
      <c r="A820" s="5" t="s">
        <v>2292</v>
      </c>
      <c r="B820" s="39" t="s">
        <v>636</v>
      </c>
      <c r="C820" s="28" t="s">
        <v>833</v>
      </c>
      <c r="D820" s="8" t="s">
        <v>10</v>
      </c>
      <c r="E820" s="1"/>
      <c r="F820" s="1"/>
      <c r="G820" s="9"/>
      <c r="H820" s="9"/>
    </row>
    <row r="821">
      <c r="A821" s="5" t="s">
        <v>2292</v>
      </c>
      <c r="B821" s="39" t="s">
        <v>636</v>
      </c>
      <c r="C821" s="28" t="s">
        <v>834</v>
      </c>
      <c r="D821" s="1"/>
      <c r="E821" s="8" t="s">
        <v>10</v>
      </c>
      <c r="F821" s="1"/>
      <c r="G821" s="9"/>
      <c r="H821" s="9"/>
    </row>
    <row r="822">
      <c r="A822" s="5" t="s">
        <v>2292</v>
      </c>
      <c r="B822" s="39" t="s">
        <v>636</v>
      </c>
      <c r="C822" s="28" t="s">
        <v>835</v>
      </c>
      <c r="D822" s="8" t="s">
        <v>10</v>
      </c>
      <c r="E822" s="1"/>
      <c r="F822" s="1"/>
      <c r="G822" s="9"/>
      <c r="H822" s="9"/>
    </row>
    <row r="823">
      <c r="A823" s="5" t="s">
        <v>2292</v>
      </c>
      <c r="B823" s="39" t="s">
        <v>636</v>
      </c>
      <c r="C823" s="28" t="s">
        <v>836</v>
      </c>
      <c r="D823" s="1"/>
      <c r="E823" s="8" t="s">
        <v>10</v>
      </c>
      <c r="F823" s="1"/>
      <c r="G823" s="9"/>
      <c r="H823" s="9"/>
    </row>
    <row r="824">
      <c r="A824" s="5" t="s">
        <v>2292</v>
      </c>
      <c r="B824" s="39" t="s">
        <v>636</v>
      </c>
      <c r="C824" s="28" t="s">
        <v>837</v>
      </c>
      <c r="D824" s="8" t="s">
        <v>10</v>
      </c>
      <c r="E824" s="1"/>
      <c r="F824" s="1"/>
      <c r="G824" s="9"/>
      <c r="H824" s="9"/>
    </row>
    <row r="825">
      <c r="A825" s="5" t="s">
        <v>2292</v>
      </c>
      <c r="B825" s="39" t="s">
        <v>636</v>
      </c>
      <c r="C825" s="28" t="s">
        <v>838</v>
      </c>
      <c r="D825" s="1"/>
      <c r="E825" s="8" t="s">
        <v>10</v>
      </c>
      <c r="F825" s="1"/>
      <c r="G825" s="9"/>
      <c r="H825" s="9"/>
    </row>
    <row r="826">
      <c r="A826" s="5" t="s">
        <v>2292</v>
      </c>
      <c r="B826" s="39" t="s">
        <v>636</v>
      </c>
      <c r="C826" s="28" t="s">
        <v>839</v>
      </c>
      <c r="D826" s="1"/>
      <c r="E826" s="8" t="s">
        <v>10</v>
      </c>
      <c r="F826" s="1"/>
      <c r="G826" s="9"/>
      <c r="H826" s="9"/>
    </row>
    <row r="827">
      <c r="A827" s="5" t="s">
        <v>2292</v>
      </c>
      <c r="B827" s="39" t="s">
        <v>636</v>
      </c>
      <c r="C827" s="28" t="s">
        <v>840</v>
      </c>
      <c r="D827" s="8" t="s">
        <v>10</v>
      </c>
      <c r="E827" s="1"/>
      <c r="F827" s="1"/>
      <c r="G827" s="9"/>
      <c r="H827" s="9"/>
    </row>
    <row r="828">
      <c r="A828" s="5" t="s">
        <v>2292</v>
      </c>
      <c r="B828" s="39" t="s">
        <v>636</v>
      </c>
      <c r="C828" s="28" t="s">
        <v>841</v>
      </c>
      <c r="D828" s="1"/>
      <c r="E828" s="8" t="s">
        <v>10</v>
      </c>
      <c r="F828" s="1"/>
      <c r="G828" s="9"/>
      <c r="H828" s="9"/>
    </row>
    <row r="829">
      <c r="A829" s="5" t="s">
        <v>2292</v>
      </c>
      <c r="B829" s="39" t="s">
        <v>636</v>
      </c>
      <c r="C829" s="28" t="s">
        <v>842</v>
      </c>
      <c r="D829" s="1"/>
      <c r="E829" s="8" t="s">
        <v>10</v>
      </c>
      <c r="F829" s="1"/>
      <c r="G829" s="9"/>
      <c r="H829" s="9"/>
    </row>
    <row r="830">
      <c r="A830" s="5" t="s">
        <v>2292</v>
      </c>
      <c r="B830" s="39" t="s">
        <v>636</v>
      </c>
      <c r="C830" s="28" t="s">
        <v>843</v>
      </c>
      <c r="D830" s="8" t="s">
        <v>10</v>
      </c>
      <c r="E830" s="1"/>
      <c r="F830" s="1"/>
      <c r="G830" s="9"/>
      <c r="H830" s="9"/>
    </row>
    <row r="831">
      <c r="A831" s="5" t="s">
        <v>2292</v>
      </c>
      <c r="B831" s="39" t="s">
        <v>636</v>
      </c>
      <c r="C831" s="28" t="s">
        <v>844</v>
      </c>
      <c r="D831" s="8" t="s">
        <v>10</v>
      </c>
      <c r="E831" s="1"/>
      <c r="F831" s="1"/>
      <c r="G831" s="9"/>
      <c r="H831" s="9"/>
    </row>
    <row r="832">
      <c r="A832" s="5" t="s">
        <v>2292</v>
      </c>
      <c r="B832" s="39" t="s">
        <v>636</v>
      </c>
      <c r="C832" s="28" t="s">
        <v>845</v>
      </c>
      <c r="D832" s="8" t="s">
        <v>10</v>
      </c>
      <c r="E832" s="1"/>
      <c r="F832" s="1"/>
      <c r="G832" s="9"/>
      <c r="H832" s="9"/>
    </row>
    <row r="833">
      <c r="A833" s="5" t="s">
        <v>2292</v>
      </c>
      <c r="B833" s="39" t="s">
        <v>636</v>
      </c>
      <c r="C833" s="28" t="s">
        <v>846</v>
      </c>
      <c r="D833" s="8" t="s">
        <v>10</v>
      </c>
      <c r="E833" s="1"/>
      <c r="F833" s="1"/>
      <c r="G833" s="9"/>
      <c r="H833" s="9"/>
    </row>
    <row r="834">
      <c r="A834" s="5" t="s">
        <v>2292</v>
      </c>
      <c r="B834" s="39" t="s">
        <v>636</v>
      </c>
      <c r="C834" s="28" t="s">
        <v>847</v>
      </c>
      <c r="D834" s="1"/>
      <c r="E834" s="8"/>
      <c r="F834" s="1"/>
      <c r="G834" s="5" t="s">
        <v>10</v>
      </c>
      <c r="H834" s="9"/>
    </row>
    <row r="835">
      <c r="A835" s="5" t="s">
        <v>2292</v>
      </c>
      <c r="B835" s="39" t="s">
        <v>636</v>
      </c>
      <c r="C835" s="28" t="s">
        <v>848</v>
      </c>
      <c r="D835" s="1"/>
      <c r="E835" s="8" t="s">
        <v>10</v>
      </c>
      <c r="F835" s="1"/>
      <c r="G835" s="9"/>
      <c r="H835" s="9"/>
    </row>
    <row r="836">
      <c r="A836" s="5" t="s">
        <v>2292</v>
      </c>
      <c r="B836" s="39" t="s">
        <v>636</v>
      </c>
      <c r="C836" s="28" t="s">
        <v>849</v>
      </c>
      <c r="D836" s="1"/>
      <c r="E836" s="8" t="s">
        <v>10</v>
      </c>
      <c r="F836" s="1"/>
      <c r="G836" s="9"/>
      <c r="H836" s="9"/>
    </row>
    <row r="837">
      <c r="A837" s="5" t="s">
        <v>2292</v>
      </c>
      <c r="B837" s="39" t="s">
        <v>636</v>
      </c>
      <c r="C837" s="28" t="s">
        <v>850</v>
      </c>
      <c r="D837" s="1"/>
      <c r="E837" s="8" t="s">
        <v>10</v>
      </c>
      <c r="F837" s="1"/>
      <c r="G837" s="9"/>
      <c r="H837" s="9"/>
    </row>
    <row r="838">
      <c r="A838" s="5" t="s">
        <v>2292</v>
      </c>
      <c r="B838" s="39" t="s">
        <v>636</v>
      </c>
      <c r="C838" s="28" t="s">
        <v>851</v>
      </c>
      <c r="D838" s="8" t="s">
        <v>10</v>
      </c>
      <c r="E838" s="1"/>
      <c r="F838" s="1"/>
      <c r="G838" s="9"/>
      <c r="H838" s="9"/>
    </row>
    <row r="839">
      <c r="A839" s="5" t="s">
        <v>2292</v>
      </c>
      <c r="B839" s="39" t="s">
        <v>636</v>
      </c>
      <c r="C839" s="28" t="s">
        <v>852</v>
      </c>
      <c r="D839" s="8" t="s">
        <v>10</v>
      </c>
      <c r="E839" s="1"/>
      <c r="F839" s="1"/>
      <c r="G839" s="9"/>
      <c r="H839" s="9"/>
    </row>
    <row r="840">
      <c r="A840" s="5" t="s">
        <v>2292</v>
      </c>
      <c r="B840" s="39" t="s">
        <v>636</v>
      </c>
      <c r="C840" s="28" t="s">
        <v>853</v>
      </c>
      <c r="D840" s="8" t="s">
        <v>10</v>
      </c>
      <c r="E840" s="1"/>
      <c r="F840" s="1"/>
      <c r="G840" s="9"/>
      <c r="H840" s="9"/>
    </row>
    <row r="841">
      <c r="A841" s="5" t="s">
        <v>2292</v>
      </c>
      <c r="B841" s="39" t="s">
        <v>636</v>
      </c>
      <c r="C841" s="28" t="s">
        <v>854</v>
      </c>
      <c r="D841" s="8" t="s">
        <v>10</v>
      </c>
      <c r="E841" s="1"/>
      <c r="F841" s="1"/>
      <c r="G841" s="9"/>
      <c r="H841" s="9"/>
    </row>
    <row r="842">
      <c r="A842" s="5" t="s">
        <v>2292</v>
      </c>
      <c r="B842" s="39" t="s">
        <v>636</v>
      </c>
      <c r="C842" s="28" t="s">
        <v>855</v>
      </c>
      <c r="D842" s="8" t="s">
        <v>10</v>
      </c>
      <c r="E842" s="1"/>
      <c r="F842" s="1"/>
      <c r="G842" s="9"/>
      <c r="H842" s="9"/>
    </row>
    <row r="843">
      <c r="A843" s="5" t="s">
        <v>2292</v>
      </c>
      <c r="B843" s="39" t="s">
        <v>636</v>
      </c>
      <c r="C843" s="28" t="s">
        <v>856</v>
      </c>
      <c r="D843" s="8" t="s">
        <v>10</v>
      </c>
      <c r="E843" s="1"/>
      <c r="F843" s="1"/>
      <c r="G843" s="9"/>
      <c r="H843" s="9"/>
    </row>
    <row r="844">
      <c r="A844" s="5" t="s">
        <v>2292</v>
      </c>
      <c r="B844" s="39" t="s">
        <v>636</v>
      </c>
      <c r="C844" s="28" t="s">
        <v>857</v>
      </c>
      <c r="D844" s="8" t="s">
        <v>10</v>
      </c>
      <c r="E844" s="1"/>
      <c r="F844" s="1"/>
      <c r="G844" s="9"/>
      <c r="H844" s="9"/>
    </row>
    <row r="845">
      <c r="A845" s="5" t="s">
        <v>2292</v>
      </c>
      <c r="B845" s="39" t="s">
        <v>636</v>
      </c>
      <c r="C845" s="28" t="s">
        <v>858</v>
      </c>
      <c r="D845" s="8" t="s">
        <v>10</v>
      </c>
      <c r="E845" s="1"/>
      <c r="F845" s="1"/>
      <c r="G845" s="9"/>
      <c r="H845" s="9"/>
    </row>
    <row r="846">
      <c r="A846" s="5" t="s">
        <v>2292</v>
      </c>
      <c r="B846" s="39" t="s">
        <v>636</v>
      </c>
      <c r="C846" s="28" t="s">
        <v>859</v>
      </c>
      <c r="D846" s="8" t="s">
        <v>10</v>
      </c>
      <c r="E846" s="1"/>
      <c r="F846" s="1"/>
      <c r="G846" s="9"/>
      <c r="H846" s="9"/>
    </row>
    <row r="847">
      <c r="A847" s="5" t="s">
        <v>2292</v>
      </c>
      <c r="B847" s="39" t="s">
        <v>636</v>
      </c>
      <c r="C847" s="28" t="s">
        <v>860</v>
      </c>
      <c r="D847" s="8" t="s">
        <v>10</v>
      </c>
      <c r="E847" s="1"/>
      <c r="F847" s="1"/>
      <c r="G847" s="9"/>
      <c r="H847" s="9"/>
    </row>
    <row r="848">
      <c r="A848" s="5" t="s">
        <v>2292</v>
      </c>
      <c r="B848" s="39" t="s">
        <v>636</v>
      </c>
      <c r="C848" s="28" t="s">
        <v>861</v>
      </c>
      <c r="D848" s="8"/>
      <c r="E848" s="8" t="s">
        <v>10</v>
      </c>
      <c r="F848" s="1"/>
      <c r="G848" s="9"/>
      <c r="H848" s="9"/>
    </row>
    <row r="849">
      <c r="A849" s="5" t="s">
        <v>2292</v>
      </c>
      <c r="B849" s="39" t="s">
        <v>636</v>
      </c>
      <c r="C849" s="28" t="s">
        <v>862</v>
      </c>
      <c r="D849" s="1"/>
      <c r="E849" s="8" t="s">
        <v>10</v>
      </c>
      <c r="F849" s="1"/>
      <c r="G849" s="9"/>
      <c r="H849" s="9"/>
    </row>
    <row r="850">
      <c r="A850" s="5" t="s">
        <v>2292</v>
      </c>
      <c r="B850" s="39" t="s">
        <v>636</v>
      </c>
      <c r="C850" s="28" t="s">
        <v>863</v>
      </c>
      <c r="D850" s="8" t="s">
        <v>10</v>
      </c>
      <c r="E850" s="1"/>
      <c r="F850" s="1"/>
      <c r="G850" s="9"/>
      <c r="H850" s="9"/>
    </row>
    <row r="851">
      <c r="A851" s="5" t="s">
        <v>2292</v>
      </c>
      <c r="B851" s="39" t="s">
        <v>636</v>
      </c>
      <c r="C851" s="28" t="s">
        <v>864</v>
      </c>
      <c r="D851" s="1"/>
      <c r="E851" s="8" t="s">
        <v>10</v>
      </c>
      <c r="F851" s="1"/>
      <c r="G851" s="9"/>
      <c r="H851" s="9"/>
    </row>
    <row r="852">
      <c r="A852" s="5" t="s">
        <v>2292</v>
      </c>
      <c r="B852" s="39" t="s">
        <v>636</v>
      </c>
      <c r="C852" s="28" t="s">
        <v>865</v>
      </c>
      <c r="D852" s="8" t="s">
        <v>10</v>
      </c>
      <c r="E852" s="1"/>
      <c r="F852" s="1"/>
      <c r="G852" s="9"/>
      <c r="H852" s="9"/>
    </row>
    <row r="853">
      <c r="A853" s="5" t="s">
        <v>2292</v>
      </c>
      <c r="B853" s="39" t="s">
        <v>636</v>
      </c>
      <c r="C853" s="28" t="s">
        <v>866</v>
      </c>
      <c r="D853" s="8" t="s">
        <v>10</v>
      </c>
      <c r="E853" s="1"/>
      <c r="F853" s="1"/>
      <c r="G853" s="9"/>
      <c r="H853" s="9"/>
    </row>
    <row r="854">
      <c r="A854" s="5" t="s">
        <v>2292</v>
      </c>
      <c r="B854" s="39" t="s">
        <v>636</v>
      </c>
      <c r="C854" s="28" t="s">
        <v>867</v>
      </c>
      <c r="D854" s="8" t="s">
        <v>10</v>
      </c>
      <c r="E854" s="1"/>
      <c r="F854" s="1"/>
      <c r="G854" s="9"/>
      <c r="H854" s="9"/>
    </row>
    <row r="855">
      <c r="A855" s="5" t="s">
        <v>2292</v>
      </c>
      <c r="B855" s="39" t="s">
        <v>636</v>
      </c>
      <c r="C855" s="28" t="s">
        <v>868</v>
      </c>
      <c r="D855" s="8" t="s">
        <v>10</v>
      </c>
      <c r="E855" s="1"/>
      <c r="F855" s="1"/>
      <c r="G855" s="9"/>
      <c r="H855" s="9"/>
    </row>
    <row r="856">
      <c r="A856" s="5" t="s">
        <v>2292</v>
      </c>
      <c r="B856" s="39" t="s">
        <v>636</v>
      </c>
      <c r="C856" s="28" t="s">
        <v>869</v>
      </c>
      <c r="D856" s="8" t="s">
        <v>10</v>
      </c>
      <c r="E856" s="1"/>
      <c r="F856" s="1"/>
      <c r="G856" s="9"/>
      <c r="H856" s="9"/>
    </row>
    <row r="857">
      <c r="A857" s="5" t="s">
        <v>2292</v>
      </c>
      <c r="B857" s="39" t="s">
        <v>636</v>
      </c>
      <c r="C857" s="28" t="s">
        <v>870</v>
      </c>
      <c r="D857" s="8" t="s">
        <v>10</v>
      </c>
      <c r="E857" s="1"/>
      <c r="F857" s="1"/>
      <c r="G857" s="9"/>
      <c r="H857" s="9"/>
    </row>
    <row r="858">
      <c r="A858" s="5" t="s">
        <v>2292</v>
      </c>
      <c r="B858" s="39" t="s">
        <v>636</v>
      </c>
      <c r="C858" s="28" t="s">
        <v>871</v>
      </c>
      <c r="D858" s="8"/>
      <c r="E858" s="8" t="s">
        <v>10</v>
      </c>
      <c r="F858" s="1"/>
      <c r="G858" s="9"/>
      <c r="H858" s="9"/>
    </row>
    <row r="859">
      <c r="A859" s="5" t="s">
        <v>2292</v>
      </c>
      <c r="B859" s="39" t="s">
        <v>636</v>
      </c>
      <c r="C859" s="28" t="s">
        <v>872</v>
      </c>
      <c r="D859" s="8" t="s">
        <v>10</v>
      </c>
      <c r="E859" s="1"/>
      <c r="F859" s="1"/>
      <c r="G859" s="9"/>
      <c r="H859" s="9"/>
    </row>
    <row r="860">
      <c r="A860" s="5" t="s">
        <v>2292</v>
      </c>
      <c r="B860" s="39" t="s">
        <v>636</v>
      </c>
      <c r="C860" s="28" t="s">
        <v>873</v>
      </c>
      <c r="D860" s="1"/>
      <c r="E860" s="8" t="s">
        <v>10</v>
      </c>
      <c r="F860" s="1"/>
      <c r="G860" s="9"/>
      <c r="H860" s="9"/>
    </row>
    <row r="861">
      <c r="A861" s="5" t="s">
        <v>2292</v>
      </c>
      <c r="B861" s="39" t="s">
        <v>636</v>
      </c>
      <c r="C861" s="28" t="s">
        <v>874</v>
      </c>
      <c r="D861" s="1"/>
      <c r="E861" s="8" t="s">
        <v>10</v>
      </c>
      <c r="F861" s="1"/>
      <c r="G861" s="9"/>
      <c r="H861" s="9"/>
    </row>
    <row r="862">
      <c r="A862" s="5" t="s">
        <v>2292</v>
      </c>
      <c r="B862" s="39" t="s">
        <v>636</v>
      </c>
      <c r="C862" s="28" t="s">
        <v>875</v>
      </c>
      <c r="D862" s="1"/>
      <c r="E862" s="8" t="s">
        <v>10</v>
      </c>
      <c r="F862" s="1"/>
      <c r="G862" s="9"/>
      <c r="H862" s="9"/>
    </row>
    <row r="863">
      <c r="A863" s="5" t="s">
        <v>2292</v>
      </c>
      <c r="B863" s="39" t="s">
        <v>636</v>
      </c>
      <c r="C863" s="28" t="s">
        <v>876</v>
      </c>
      <c r="D863" s="8" t="s">
        <v>10</v>
      </c>
      <c r="E863" s="1"/>
      <c r="F863" s="1"/>
      <c r="G863" s="9"/>
      <c r="H863" s="9"/>
    </row>
    <row r="864">
      <c r="A864" s="5" t="s">
        <v>2292</v>
      </c>
      <c r="B864" s="39" t="s">
        <v>636</v>
      </c>
      <c r="C864" s="28" t="s">
        <v>877</v>
      </c>
      <c r="D864" s="8" t="s">
        <v>10</v>
      </c>
      <c r="E864" s="1"/>
      <c r="F864" s="1"/>
      <c r="G864" s="9"/>
      <c r="H864" s="9"/>
    </row>
    <row r="865">
      <c r="A865" s="5" t="s">
        <v>2292</v>
      </c>
      <c r="B865" s="39" t="s">
        <v>636</v>
      </c>
      <c r="C865" s="28" t="s">
        <v>878</v>
      </c>
      <c r="D865" s="8" t="s">
        <v>10</v>
      </c>
      <c r="E865" s="1"/>
      <c r="F865" s="1"/>
      <c r="G865" s="9"/>
      <c r="H865" s="9"/>
    </row>
    <row r="866">
      <c r="A866" s="5" t="s">
        <v>2292</v>
      </c>
      <c r="B866" s="39" t="s">
        <v>636</v>
      </c>
      <c r="C866" s="43" t="s">
        <v>879</v>
      </c>
      <c r="D866" s="8" t="s">
        <v>10</v>
      </c>
      <c r="E866" s="1"/>
      <c r="F866" s="1"/>
      <c r="G866" s="9"/>
      <c r="H866" s="9"/>
    </row>
    <row r="867">
      <c r="A867" s="5" t="s">
        <v>2292</v>
      </c>
      <c r="B867" s="39" t="s">
        <v>636</v>
      </c>
      <c r="C867" s="28" t="s">
        <v>880</v>
      </c>
      <c r="D867" s="8"/>
      <c r="E867" s="8" t="s">
        <v>10</v>
      </c>
      <c r="F867" s="1"/>
      <c r="G867" s="9"/>
      <c r="H867" s="9"/>
    </row>
    <row r="868">
      <c r="A868" s="5" t="s">
        <v>2292</v>
      </c>
      <c r="B868" s="39" t="s">
        <v>636</v>
      </c>
      <c r="C868" s="28" t="s">
        <v>881</v>
      </c>
      <c r="D868" s="8"/>
      <c r="E868" s="8" t="s">
        <v>10</v>
      </c>
      <c r="F868" s="1"/>
      <c r="G868" s="9"/>
      <c r="H868" s="9"/>
    </row>
    <row r="869">
      <c r="A869" s="5" t="s">
        <v>2292</v>
      </c>
      <c r="B869" s="39" t="s">
        <v>636</v>
      </c>
      <c r="C869" s="28" t="s">
        <v>882</v>
      </c>
      <c r="D869" s="8"/>
      <c r="E869" s="8" t="s">
        <v>10</v>
      </c>
      <c r="F869" s="1"/>
      <c r="G869" s="9"/>
      <c r="H869" s="9"/>
    </row>
    <row r="870">
      <c r="A870" s="5" t="s">
        <v>2292</v>
      </c>
      <c r="B870" s="39" t="s">
        <v>636</v>
      </c>
      <c r="C870" s="28" t="s">
        <v>883</v>
      </c>
      <c r="D870" s="8" t="s">
        <v>10</v>
      </c>
      <c r="E870" s="1"/>
      <c r="F870" s="1"/>
      <c r="G870" s="9"/>
      <c r="H870" s="9"/>
    </row>
    <row r="871">
      <c r="A871" s="5" t="s">
        <v>2292</v>
      </c>
      <c r="B871" s="39" t="s">
        <v>636</v>
      </c>
      <c r="C871" s="28" t="s">
        <v>884</v>
      </c>
      <c r="D871" s="8" t="s">
        <v>10</v>
      </c>
      <c r="E871" s="1"/>
      <c r="F871" s="1"/>
      <c r="G871" s="9"/>
      <c r="H871" s="9"/>
    </row>
    <row r="872">
      <c r="A872" s="5" t="s">
        <v>2292</v>
      </c>
      <c r="B872" s="39" t="s">
        <v>636</v>
      </c>
      <c r="C872" s="28" t="s">
        <v>885</v>
      </c>
      <c r="D872" s="8" t="s">
        <v>10</v>
      </c>
      <c r="E872" s="1"/>
      <c r="F872" s="1"/>
      <c r="G872" s="9"/>
      <c r="H872" s="9"/>
    </row>
    <row r="873">
      <c r="A873" s="5" t="s">
        <v>2292</v>
      </c>
      <c r="B873" s="39" t="s">
        <v>636</v>
      </c>
      <c r="C873" s="28" t="s">
        <v>886</v>
      </c>
      <c r="D873" s="1"/>
      <c r="E873" s="8" t="s">
        <v>10</v>
      </c>
      <c r="F873" s="1"/>
      <c r="G873" s="9"/>
      <c r="H873" s="9"/>
    </row>
    <row r="874">
      <c r="A874" s="5" t="s">
        <v>2292</v>
      </c>
      <c r="B874" s="39" t="s">
        <v>636</v>
      </c>
      <c r="C874" s="28" t="s">
        <v>887</v>
      </c>
      <c r="D874" s="1"/>
      <c r="E874" s="8" t="s">
        <v>10</v>
      </c>
      <c r="F874" s="1"/>
      <c r="G874" s="9"/>
      <c r="H874" s="9"/>
    </row>
    <row r="875">
      <c r="A875" s="5" t="s">
        <v>2292</v>
      </c>
      <c r="B875" s="39" t="s">
        <v>636</v>
      </c>
      <c r="C875" s="28" t="s">
        <v>888</v>
      </c>
      <c r="D875" s="8" t="s">
        <v>10</v>
      </c>
      <c r="E875" s="1"/>
      <c r="F875" s="1"/>
      <c r="G875" s="9"/>
      <c r="H875" s="9"/>
    </row>
    <row r="876">
      <c r="A876" s="5" t="s">
        <v>2292</v>
      </c>
      <c r="B876" s="39" t="s">
        <v>636</v>
      </c>
      <c r="C876" s="28" t="s">
        <v>889</v>
      </c>
      <c r="D876" s="1"/>
      <c r="E876" s="8" t="s">
        <v>10</v>
      </c>
      <c r="F876" s="1"/>
      <c r="G876" s="9"/>
      <c r="H876" s="9"/>
    </row>
    <row r="877">
      <c r="A877" s="5" t="s">
        <v>2292</v>
      </c>
      <c r="B877" s="39" t="s">
        <v>636</v>
      </c>
      <c r="C877" s="28" t="s">
        <v>890</v>
      </c>
      <c r="D877" s="8" t="s">
        <v>10</v>
      </c>
      <c r="E877" s="1"/>
      <c r="F877" s="1"/>
      <c r="G877" s="9"/>
      <c r="H877" s="9"/>
    </row>
    <row r="878">
      <c r="A878" s="5" t="s">
        <v>2292</v>
      </c>
      <c r="B878" s="39" t="s">
        <v>636</v>
      </c>
      <c r="C878" s="28" t="s">
        <v>891</v>
      </c>
      <c r="D878" s="8" t="s">
        <v>10</v>
      </c>
      <c r="E878" s="1"/>
      <c r="F878" s="1"/>
      <c r="G878" s="9"/>
      <c r="H878" s="9"/>
    </row>
    <row r="879">
      <c r="A879" s="14" t="s">
        <v>2292</v>
      </c>
      <c r="B879" s="44" t="s">
        <v>636</v>
      </c>
      <c r="C879" s="45" t="s">
        <v>892</v>
      </c>
      <c r="D879" s="12"/>
      <c r="E879" s="46" t="s">
        <v>10</v>
      </c>
      <c r="F879" s="12"/>
      <c r="G879" s="13"/>
      <c r="H879" s="13"/>
      <c r="I879" s="13"/>
    </row>
    <row r="880">
      <c r="A880" s="5" t="s">
        <v>2292</v>
      </c>
      <c r="B880" s="39" t="s">
        <v>636</v>
      </c>
      <c r="C880" s="28" t="s">
        <v>893</v>
      </c>
      <c r="D880" s="8" t="s">
        <v>10</v>
      </c>
      <c r="E880" s="1"/>
      <c r="F880" s="1"/>
      <c r="G880" s="9"/>
      <c r="H880" s="9"/>
      <c r="J880" s="13"/>
      <c r="K880" s="13"/>
      <c r="L880" s="13"/>
      <c r="M880" s="13"/>
      <c r="N880" s="13"/>
      <c r="O880" s="13"/>
      <c r="P880" s="13"/>
      <c r="Q880" s="13"/>
      <c r="R880" s="13"/>
      <c r="S880" s="13"/>
      <c r="T880" s="13"/>
      <c r="U880" s="13"/>
      <c r="V880" s="13"/>
      <c r="W880" s="13"/>
      <c r="X880" s="13"/>
    </row>
    <row r="881">
      <c r="A881" s="5" t="s">
        <v>2292</v>
      </c>
      <c r="B881" s="39" t="s">
        <v>636</v>
      </c>
      <c r="C881" s="28" t="s">
        <v>894</v>
      </c>
      <c r="D881" s="8"/>
      <c r="E881" s="8" t="s">
        <v>10</v>
      </c>
      <c r="F881" s="1"/>
      <c r="G881" s="9"/>
      <c r="H881" s="9"/>
    </row>
    <row r="882">
      <c r="A882" s="5" t="s">
        <v>2292</v>
      </c>
      <c r="B882" s="39" t="s">
        <v>636</v>
      </c>
      <c r="C882" s="28" t="s">
        <v>895</v>
      </c>
      <c r="D882" s="8" t="s">
        <v>10</v>
      </c>
      <c r="E882" s="1"/>
      <c r="F882" s="1"/>
      <c r="G882" s="9"/>
      <c r="H882" s="9"/>
    </row>
    <row r="883">
      <c r="A883" s="5" t="s">
        <v>2292</v>
      </c>
      <c r="B883" s="39" t="s">
        <v>636</v>
      </c>
      <c r="C883" s="28" t="s">
        <v>896</v>
      </c>
      <c r="D883" s="8" t="s">
        <v>10</v>
      </c>
      <c r="E883" s="1"/>
      <c r="F883" s="1"/>
      <c r="G883" s="9"/>
      <c r="H883" s="9"/>
    </row>
    <row r="884">
      <c r="A884" s="5" t="s">
        <v>2292</v>
      </c>
      <c r="B884" s="39" t="s">
        <v>636</v>
      </c>
      <c r="C884" s="28" t="s">
        <v>897</v>
      </c>
      <c r="D884" s="8" t="s">
        <v>10</v>
      </c>
      <c r="E884" s="1"/>
      <c r="F884" s="1"/>
      <c r="G884" s="9"/>
      <c r="H884" s="9"/>
    </row>
    <row r="885">
      <c r="A885" s="5" t="s">
        <v>2292</v>
      </c>
      <c r="B885" s="39" t="s">
        <v>636</v>
      </c>
      <c r="C885" s="28" t="s">
        <v>898</v>
      </c>
      <c r="D885" s="8" t="s">
        <v>10</v>
      </c>
      <c r="E885" s="1"/>
      <c r="F885" s="1"/>
      <c r="G885" s="9"/>
      <c r="H885" s="9"/>
    </row>
    <row r="886">
      <c r="A886" s="5" t="s">
        <v>2292</v>
      </c>
      <c r="B886" s="39" t="s">
        <v>636</v>
      </c>
      <c r="C886" s="28" t="s">
        <v>899</v>
      </c>
      <c r="D886" s="8" t="s">
        <v>10</v>
      </c>
      <c r="E886" s="1"/>
      <c r="F886" s="1"/>
      <c r="G886" s="9"/>
      <c r="H886" s="9"/>
    </row>
    <row r="887">
      <c r="A887" s="5" t="s">
        <v>2292</v>
      </c>
      <c r="B887" s="39" t="s">
        <v>636</v>
      </c>
      <c r="C887" s="28" t="s">
        <v>900</v>
      </c>
      <c r="D887" s="1"/>
      <c r="E887" s="8" t="s">
        <v>10</v>
      </c>
      <c r="F887" s="1"/>
      <c r="G887" s="9"/>
      <c r="H887" s="9"/>
    </row>
    <row r="888">
      <c r="A888" s="14" t="s">
        <v>2292</v>
      </c>
      <c r="B888" s="44" t="s">
        <v>636</v>
      </c>
      <c r="C888" s="45" t="s">
        <v>901</v>
      </c>
      <c r="D888" s="12"/>
      <c r="E888" s="46" t="s">
        <v>10</v>
      </c>
      <c r="F888" s="12"/>
      <c r="G888" s="13"/>
      <c r="H888" s="13"/>
      <c r="I888" s="13"/>
    </row>
    <row r="889">
      <c r="A889" s="5" t="s">
        <v>2292</v>
      </c>
      <c r="B889" s="39" t="s">
        <v>636</v>
      </c>
      <c r="C889" s="28" t="s">
        <v>902</v>
      </c>
      <c r="D889" s="8" t="s">
        <v>10</v>
      </c>
      <c r="E889" s="1"/>
      <c r="F889" s="1"/>
      <c r="G889" s="9"/>
      <c r="H889" s="9"/>
      <c r="J889" s="13"/>
      <c r="K889" s="13"/>
      <c r="L889" s="13"/>
      <c r="M889" s="13"/>
      <c r="N889" s="13"/>
      <c r="O889" s="13"/>
      <c r="P889" s="13"/>
      <c r="Q889" s="13"/>
      <c r="R889" s="13"/>
      <c r="S889" s="13"/>
      <c r="T889" s="13"/>
      <c r="U889" s="13"/>
      <c r="V889" s="13"/>
      <c r="W889" s="13"/>
      <c r="X889" s="13"/>
    </row>
    <row r="890">
      <c r="A890" s="5" t="s">
        <v>2292</v>
      </c>
      <c r="B890" s="39" t="s">
        <v>636</v>
      </c>
      <c r="C890" s="28" t="s">
        <v>903</v>
      </c>
      <c r="D890" s="8" t="s">
        <v>10</v>
      </c>
      <c r="E890" s="1"/>
      <c r="F890" s="1"/>
      <c r="G890" s="9"/>
      <c r="H890" s="9"/>
    </row>
    <row r="891">
      <c r="A891" s="5" t="s">
        <v>2292</v>
      </c>
      <c r="B891" s="39" t="s">
        <v>636</v>
      </c>
      <c r="C891" s="28" t="s">
        <v>904</v>
      </c>
      <c r="D891" s="8" t="s">
        <v>10</v>
      </c>
      <c r="E891" s="1"/>
      <c r="F891" s="1"/>
      <c r="G891" s="9"/>
      <c r="H891" s="9"/>
    </row>
    <row r="892">
      <c r="A892" s="5" t="s">
        <v>2292</v>
      </c>
      <c r="B892" s="39" t="s">
        <v>636</v>
      </c>
      <c r="C892" s="28" t="s">
        <v>905</v>
      </c>
      <c r="D892" s="8" t="s">
        <v>10</v>
      </c>
      <c r="E892" s="1"/>
      <c r="F892" s="1"/>
      <c r="G892" s="9"/>
      <c r="H892" s="9"/>
    </row>
    <row r="893">
      <c r="A893" s="5" t="s">
        <v>2292</v>
      </c>
      <c r="B893" s="39" t="s">
        <v>636</v>
      </c>
      <c r="C893" s="28" t="s">
        <v>906</v>
      </c>
      <c r="D893" s="8" t="s">
        <v>10</v>
      </c>
      <c r="E893" s="1"/>
      <c r="F893" s="1"/>
      <c r="G893" s="9"/>
      <c r="H893" s="9"/>
    </row>
    <row r="894">
      <c r="A894" s="5" t="s">
        <v>2292</v>
      </c>
      <c r="B894" s="39" t="s">
        <v>636</v>
      </c>
      <c r="C894" s="28" t="s">
        <v>907</v>
      </c>
      <c r="D894" s="8" t="s">
        <v>10</v>
      </c>
      <c r="E894" s="1"/>
      <c r="F894" s="1"/>
      <c r="G894" s="9"/>
      <c r="H894" s="9"/>
    </row>
    <row r="895">
      <c r="A895" s="5" t="s">
        <v>2292</v>
      </c>
      <c r="B895" s="39" t="s">
        <v>636</v>
      </c>
      <c r="C895" s="28" t="s">
        <v>908</v>
      </c>
      <c r="D895" s="8" t="s">
        <v>10</v>
      </c>
      <c r="E895" s="1"/>
      <c r="F895" s="1"/>
      <c r="G895" s="9"/>
      <c r="H895" s="9"/>
    </row>
    <row r="896">
      <c r="A896" s="5" t="s">
        <v>2292</v>
      </c>
      <c r="B896" s="39" t="s">
        <v>636</v>
      </c>
      <c r="C896" s="28" t="s">
        <v>909</v>
      </c>
      <c r="D896" s="8" t="s">
        <v>10</v>
      </c>
      <c r="E896" s="1"/>
      <c r="F896" s="1"/>
      <c r="G896" s="9"/>
      <c r="H896" s="9"/>
    </row>
    <row r="897">
      <c r="A897" s="5" t="s">
        <v>2292</v>
      </c>
      <c r="B897" s="39" t="s">
        <v>636</v>
      </c>
      <c r="C897" s="28" t="s">
        <v>910</v>
      </c>
      <c r="D897" s="8" t="s">
        <v>10</v>
      </c>
      <c r="E897" s="1"/>
      <c r="F897" s="1"/>
      <c r="G897" s="9"/>
      <c r="H897" s="9"/>
    </row>
    <row r="898">
      <c r="A898" s="5" t="s">
        <v>2292</v>
      </c>
      <c r="B898" s="39" t="s">
        <v>636</v>
      </c>
      <c r="C898" s="28" t="s">
        <v>911</v>
      </c>
      <c r="D898" s="8"/>
      <c r="E898" s="8" t="s">
        <v>10</v>
      </c>
      <c r="F898" s="1"/>
      <c r="G898" s="9"/>
      <c r="H898" s="9"/>
    </row>
    <row r="899">
      <c r="A899" s="5" t="s">
        <v>2292</v>
      </c>
      <c r="B899" s="39" t="s">
        <v>636</v>
      </c>
      <c r="C899" s="28" t="s">
        <v>912</v>
      </c>
      <c r="D899" s="1"/>
      <c r="E899" s="8" t="s">
        <v>10</v>
      </c>
      <c r="F899" s="1"/>
      <c r="G899" s="9"/>
      <c r="H899" s="9"/>
    </row>
    <row r="900">
      <c r="A900" s="5" t="s">
        <v>2292</v>
      </c>
      <c r="B900" s="39" t="s">
        <v>636</v>
      </c>
      <c r="C900" s="28" t="s">
        <v>913</v>
      </c>
      <c r="D900" s="8" t="s">
        <v>10</v>
      </c>
      <c r="E900" s="1"/>
      <c r="F900" s="1"/>
      <c r="G900" s="9"/>
      <c r="H900" s="9"/>
    </row>
    <row r="901">
      <c r="A901" s="5" t="s">
        <v>2292</v>
      </c>
      <c r="B901" s="39" t="s">
        <v>636</v>
      </c>
      <c r="C901" s="28" t="s">
        <v>914</v>
      </c>
      <c r="D901" s="8" t="s">
        <v>10</v>
      </c>
      <c r="E901" s="8"/>
      <c r="F901" s="1"/>
      <c r="G901" s="9"/>
      <c r="H901" s="9"/>
    </row>
    <row r="902">
      <c r="A902" s="5" t="s">
        <v>2292</v>
      </c>
      <c r="B902" s="39" t="s">
        <v>636</v>
      </c>
      <c r="C902" s="28" t="s">
        <v>915</v>
      </c>
      <c r="D902" s="8" t="s">
        <v>10</v>
      </c>
      <c r="E902" s="1"/>
      <c r="F902" s="1"/>
      <c r="G902" s="9"/>
      <c r="H902" s="9"/>
    </row>
    <row r="903">
      <c r="A903" s="5" t="s">
        <v>2292</v>
      </c>
      <c r="B903" s="39" t="s">
        <v>636</v>
      </c>
      <c r="C903" s="28" t="s">
        <v>916</v>
      </c>
      <c r="D903" s="8" t="s">
        <v>10</v>
      </c>
      <c r="E903" s="1"/>
      <c r="F903" s="1"/>
      <c r="G903" s="9"/>
      <c r="H903" s="9"/>
    </row>
    <row r="904">
      <c r="A904" s="5" t="s">
        <v>2292</v>
      </c>
      <c r="B904" s="39" t="s">
        <v>636</v>
      </c>
      <c r="C904" s="28" t="s">
        <v>917</v>
      </c>
      <c r="D904" s="8" t="s">
        <v>10</v>
      </c>
      <c r="E904" s="1"/>
      <c r="F904" s="1"/>
      <c r="G904" s="9"/>
      <c r="H904" s="9"/>
    </row>
    <row r="905">
      <c r="A905" s="5" t="s">
        <v>2292</v>
      </c>
      <c r="B905" s="39" t="s">
        <v>636</v>
      </c>
      <c r="C905" s="28" t="s">
        <v>918</v>
      </c>
      <c r="D905" s="8" t="s">
        <v>10</v>
      </c>
      <c r="E905" s="1"/>
      <c r="F905" s="1"/>
      <c r="G905" s="9"/>
      <c r="H905" s="9"/>
    </row>
    <row r="906">
      <c r="A906" s="5" t="s">
        <v>2292</v>
      </c>
      <c r="B906" s="39" t="s">
        <v>636</v>
      </c>
      <c r="C906" s="28" t="s">
        <v>919</v>
      </c>
      <c r="D906" s="1"/>
      <c r="E906" s="8" t="s">
        <v>10</v>
      </c>
      <c r="F906" s="1"/>
      <c r="G906" s="9"/>
      <c r="H906" s="9"/>
    </row>
    <row r="907">
      <c r="A907" s="5" t="s">
        <v>2292</v>
      </c>
      <c r="B907" s="39" t="s">
        <v>636</v>
      </c>
      <c r="C907" s="28" t="s">
        <v>920</v>
      </c>
      <c r="D907" s="8" t="s">
        <v>10</v>
      </c>
      <c r="E907" s="8"/>
      <c r="F907" s="1"/>
      <c r="G907" s="5"/>
      <c r="H907" s="5" t="s">
        <v>10</v>
      </c>
    </row>
    <row r="908">
      <c r="A908" s="20" t="s">
        <v>2292</v>
      </c>
      <c r="B908" s="39" t="s">
        <v>636</v>
      </c>
      <c r="C908" s="40" t="s">
        <v>921</v>
      </c>
      <c r="D908" s="23" t="s">
        <v>10</v>
      </c>
      <c r="E908" s="19"/>
      <c r="F908" s="19"/>
      <c r="G908" s="21"/>
      <c r="H908" s="21"/>
      <c r="I908" s="21"/>
    </row>
    <row r="909">
      <c r="A909" s="5" t="s">
        <v>2292</v>
      </c>
      <c r="B909" s="39" t="s">
        <v>636</v>
      </c>
      <c r="C909" s="28" t="s">
        <v>922</v>
      </c>
      <c r="D909" s="8" t="s">
        <v>10</v>
      </c>
      <c r="E909" s="1"/>
      <c r="F909" s="1"/>
      <c r="G909" s="9"/>
      <c r="H909" s="9"/>
      <c r="J909" s="21"/>
      <c r="K909" s="21"/>
      <c r="L909" s="21"/>
      <c r="M909" s="21"/>
      <c r="N909" s="21"/>
      <c r="O909" s="21"/>
      <c r="P909" s="21"/>
      <c r="Q909" s="21"/>
      <c r="R909" s="21"/>
      <c r="S909" s="21"/>
      <c r="T909" s="21"/>
      <c r="U909" s="21"/>
      <c r="V909" s="21"/>
      <c r="W909" s="21"/>
      <c r="X909" s="21"/>
    </row>
    <row r="910">
      <c r="A910" s="5" t="s">
        <v>2292</v>
      </c>
      <c r="B910" s="39" t="s">
        <v>636</v>
      </c>
      <c r="C910" s="28" t="s">
        <v>923</v>
      </c>
      <c r="D910" s="1"/>
      <c r="E910" s="8" t="s">
        <v>10</v>
      </c>
      <c r="F910" s="1"/>
      <c r="G910" s="9"/>
      <c r="H910" s="9"/>
    </row>
    <row r="911">
      <c r="A911" s="5" t="s">
        <v>2292</v>
      </c>
      <c r="B911" s="39" t="s">
        <v>636</v>
      </c>
      <c r="C911" s="28" t="s">
        <v>924</v>
      </c>
      <c r="D911" s="8" t="s">
        <v>10</v>
      </c>
      <c r="E911" s="1"/>
      <c r="F911" s="1"/>
      <c r="G911" s="9"/>
      <c r="H911" s="9"/>
    </row>
    <row r="912">
      <c r="A912" s="5" t="s">
        <v>2292</v>
      </c>
      <c r="B912" s="39" t="s">
        <v>636</v>
      </c>
      <c r="C912" s="28" t="s">
        <v>925</v>
      </c>
      <c r="D912" s="8" t="s">
        <v>10</v>
      </c>
      <c r="E912" s="1"/>
      <c r="F912" s="1"/>
      <c r="G912" s="9"/>
      <c r="H912" s="9"/>
    </row>
    <row r="913">
      <c r="A913" s="5" t="s">
        <v>2292</v>
      </c>
      <c r="B913" s="39" t="s">
        <v>636</v>
      </c>
      <c r="C913" s="28" t="s">
        <v>926</v>
      </c>
      <c r="D913" s="1"/>
      <c r="E913" s="8" t="s">
        <v>10</v>
      </c>
      <c r="F913" s="1"/>
      <c r="G913" s="9"/>
      <c r="H913" s="9"/>
    </row>
    <row r="914">
      <c r="A914" s="5" t="s">
        <v>2292</v>
      </c>
      <c r="B914" s="39" t="s">
        <v>636</v>
      </c>
      <c r="C914" s="28" t="s">
        <v>927</v>
      </c>
      <c r="D914" s="8" t="s">
        <v>10</v>
      </c>
      <c r="E914" s="1"/>
      <c r="F914" s="1"/>
      <c r="G914" s="9"/>
      <c r="H914" s="9"/>
    </row>
    <row r="915">
      <c r="A915" s="5" t="s">
        <v>2292</v>
      </c>
      <c r="B915" s="39" t="s">
        <v>636</v>
      </c>
      <c r="C915" s="28" t="s">
        <v>928</v>
      </c>
      <c r="D915" s="1"/>
      <c r="E915" s="8" t="s">
        <v>10</v>
      </c>
      <c r="F915" s="1"/>
      <c r="G915" s="9"/>
      <c r="H915" s="9"/>
    </row>
    <row r="916">
      <c r="A916" s="5" t="s">
        <v>2292</v>
      </c>
      <c r="B916" s="39" t="s">
        <v>636</v>
      </c>
      <c r="C916" s="28" t="s">
        <v>929</v>
      </c>
      <c r="D916" s="8" t="s">
        <v>10</v>
      </c>
      <c r="E916" s="1"/>
      <c r="F916" s="1"/>
      <c r="G916" s="9"/>
      <c r="H916" s="9"/>
    </row>
    <row r="917">
      <c r="A917" s="5" t="s">
        <v>2292</v>
      </c>
      <c r="B917" s="39" t="s">
        <v>636</v>
      </c>
      <c r="C917" s="28" t="s">
        <v>930</v>
      </c>
      <c r="D917" s="8" t="s">
        <v>10</v>
      </c>
      <c r="E917" s="1"/>
      <c r="F917" s="1"/>
      <c r="G917" s="9"/>
      <c r="H917" s="9"/>
    </row>
    <row r="918">
      <c r="A918" s="5" t="s">
        <v>2292</v>
      </c>
      <c r="B918" s="39" t="s">
        <v>636</v>
      </c>
      <c r="C918" s="28" t="s">
        <v>931</v>
      </c>
      <c r="D918" s="8" t="s">
        <v>10</v>
      </c>
      <c r="E918" s="1"/>
      <c r="F918" s="1"/>
      <c r="G918" s="9"/>
      <c r="H918" s="9"/>
    </row>
    <row r="919">
      <c r="A919" s="5" t="s">
        <v>2292</v>
      </c>
      <c r="B919" s="39" t="s">
        <v>636</v>
      </c>
      <c r="C919" s="28" t="s">
        <v>932</v>
      </c>
      <c r="D919" s="8" t="s">
        <v>10</v>
      </c>
      <c r="E919" s="1"/>
      <c r="F919" s="1"/>
      <c r="G919" s="9"/>
      <c r="H919" s="9"/>
    </row>
    <row r="920">
      <c r="A920" s="5" t="s">
        <v>2292</v>
      </c>
      <c r="B920" s="39" t="s">
        <v>636</v>
      </c>
      <c r="C920" s="28" t="s">
        <v>933</v>
      </c>
      <c r="D920" s="8" t="s">
        <v>10</v>
      </c>
      <c r="E920" s="1"/>
      <c r="F920" s="1"/>
      <c r="G920" s="9"/>
      <c r="H920" s="9"/>
    </row>
    <row r="921">
      <c r="A921" s="5" t="s">
        <v>2292</v>
      </c>
      <c r="B921" s="39" t="s">
        <v>636</v>
      </c>
      <c r="C921" s="28" t="s">
        <v>934</v>
      </c>
      <c r="D921" s="8" t="s">
        <v>10</v>
      </c>
      <c r="E921" s="1"/>
      <c r="F921" s="1"/>
      <c r="G921" s="9"/>
      <c r="H921" s="9"/>
    </row>
    <row r="922">
      <c r="A922" s="5" t="s">
        <v>2292</v>
      </c>
      <c r="B922" s="39" t="s">
        <v>636</v>
      </c>
      <c r="C922" s="28" t="s">
        <v>935</v>
      </c>
      <c r="D922" s="8" t="s">
        <v>10</v>
      </c>
      <c r="E922" s="1"/>
      <c r="F922" s="1"/>
      <c r="G922" s="9"/>
      <c r="H922" s="9"/>
    </row>
    <row r="923">
      <c r="A923" s="5" t="s">
        <v>2292</v>
      </c>
      <c r="B923" s="39" t="s">
        <v>636</v>
      </c>
      <c r="C923" s="28" t="s">
        <v>936</v>
      </c>
      <c r="D923" s="8" t="s">
        <v>10</v>
      </c>
      <c r="E923" s="1"/>
      <c r="F923" s="1"/>
      <c r="G923" s="9"/>
      <c r="H923" s="9"/>
    </row>
    <row r="924">
      <c r="A924" s="5" t="s">
        <v>2292</v>
      </c>
      <c r="B924" s="39" t="s">
        <v>636</v>
      </c>
      <c r="C924" s="28" t="s">
        <v>937</v>
      </c>
      <c r="D924" s="8" t="s">
        <v>10</v>
      </c>
      <c r="E924" s="1"/>
      <c r="F924" s="1"/>
      <c r="G924" s="9"/>
      <c r="H924" s="9"/>
    </row>
    <row r="925">
      <c r="A925" s="5" t="s">
        <v>2292</v>
      </c>
      <c r="B925" s="39" t="s">
        <v>636</v>
      </c>
      <c r="C925" s="28" t="s">
        <v>938</v>
      </c>
      <c r="D925" s="8" t="s">
        <v>10</v>
      </c>
      <c r="E925" s="1"/>
      <c r="F925" s="1"/>
      <c r="G925" s="9"/>
      <c r="H925" s="9"/>
    </row>
    <row r="926">
      <c r="A926" s="5" t="s">
        <v>2292</v>
      </c>
      <c r="B926" s="39" t="s">
        <v>636</v>
      </c>
      <c r="C926" s="28" t="s">
        <v>939</v>
      </c>
      <c r="D926" s="8" t="s">
        <v>10</v>
      </c>
      <c r="E926" s="1"/>
      <c r="F926" s="1"/>
      <c r="G926" s="9"/>
      <c r="H926" s="9"/>
    </row>
    <row r="927">
      <c r="A927" s="5" t="s">
        <v>2292</v>
      </c>
      <c r="B927" s="39" t="s">
        <v>636</v>
      </c>
      <c r="C927" s="28" t="s">
        <v>940</v>
      </c>
      <c r="D927" s="8" t="s">
        <v>10</v>
      </c>
      <c r="E927" s="1"/>
      <c r="F927" s="1"/>
      <c r="G927" s="9"/>
      <c r="H927" s="9"/>
    </row>
    <row r="928">
      <c r="A928" s="5" t="s">
        <v>2292</v>
      </c>
      <c r="B928" s="39" t="s">
        <v>636</v>
      </c>
      <c r="C928" s="28" t="s">
        <v>941</v>
      </c>
      <c r="D928" s="8" t="s">
        <v>10</v>
      </c>
      <c r="E928" s="1"/>
      <c r="F928" s="1"/>
      <c r="G928" s="9"/>
      <c r="H928" s="9"/>
    </row>
    <row r="929">
      <c r="A929" s="5" t="s">
        <v>2292</v>
      </c>
      <c r="B929" s="39" t="s">
        <v>636</v>
      </c>
      <c r="C929" s="28" t="s">
        <v>942</v>
      </c>
      <c r="D929" s="8" t="s">
        <v>10</v>
      </c>
      <c r="E929" s="1"/>
      <c r="F929" s="1"/>
      <c r="G929" s="9"/>
      <c r="H929" s="9"/>
    </row>
    <row r="930">
      <c r="A930" s="5" t="s">
        <v>2292</v>
      </c>
      <c r="B930" s="39" t="s">
        <v>636</v>
      </c>
      <c r="C930" s="28" t="s">
        <v>943</v>
      </c>
      <c r="D930" s="8" t="s">
        <v>10</v>
      </c>
      <c r="E930" s="1"/>
      <c r="F930" s="1"/>
      <c r="G930" s="9"/>
      <c r="H930" s="9"/>
    </row>
    <row r="931">
      <c r="A931" s="5" t="s">
        <v>2292</v>
      </c>
      <c r="B931" s="39" t="s">
        <v>636</v>
      </c>
      <c r="C931" s="28" t="s">
        <v>944</v>
      </c>
      <c r="D931" s="8" t="s">
        <v>10</v>
      </c>
      <c r="E931" s="1"/>
      <c r="F931" s="1"/>
      <c r="G931" s="9"/>
      <c r="H931" s="9"/>
    </row>
    <row r="932">
      <c r="A932" s="5" t="s">
        <v>2292</v>
      </c>
      <c r="B932" s="39" t="s">
        <v>636</v>
      </c>
      <c r="C932" s="28" t="s">
        <v>945</v>
      </c>
      <c r="D932" s="8" t="s">
        <v>10</v>
      </c>
      <c r="E932" s="1"/>
      <c r="F932" s="1"/>
      <c r="G932" s="9"/>
      <c r="H932" s="9"/>
    </row>
    <row r="933">
      <c r="A933" s="5" t="s">
        <v>2292</v>
      </c>
      <c r="B933" s="39" t="s">
        <v>636</v>
      </c>
      <c r="C933" s="28" t="s">
        <v>946</v>
      </c>
      <c r="D933" s="8"/>
      <c r="E933" s="8" t="s">
        <v>10</v>
      </c>
      <c r="F933" s="1"/>
      <c r="G933" s="9"/>
      <c r="H933" s="9"/>
    </row>
    <row r="934">
      <c r="A934" s="5" t="s">
        <v>2292</v>
      </c>
      <c r="B934" s="39" t="s">
        <v>636</v>
      </c>
      <c r="C934" s="28" t="s">
        <v>947</v>
      </c>
      <c r="D934" s="8" t="s">
        <v>10</v>
      </c>
      <c r="E934" s="1"/>
      <c r="F934" s="1"/>
      <c r="G934" s="9"/>
      <c r="H934" s="9"/>
    </row>
    <row r="935">
      <c r="A935" s="5" t="s">
        <v>2292</v>
      </c>
      <c r="B935" s="39" t="s">
        <v>636</v>
      </c>
      <c r="C935" s="28" t="s">
        <v>948</v>
      </c>
      <c r="D935" s="1"/>
      <c r="E935" s="8" t="s">
        <v>10</v>
      </c>
      <c r="F935" s="1"/>
      <c r="G935" s="9"/>
      <c r="H935" s="9"/>
    </row>
    <row r="936">
      <c r="A936" s="5" t="s">
        <v>2292</v>
      </c>
      <c r="B936" s="39" t="s">
        <v>636</v>
      </c>
      <c r="C936" s="28" t="s">
        <v>949</v>
      </c>
      <c r="D936" s="8" t="s">
        <v>10</v>
      </c>
      <c r="E936" s="1"/>
      <c r="F936" s="1"/>
      <c r="G936" s="9"/>
      <c r="H936" s="9"/>
    </row>
    <row r="937">
      <c r="A937" s="5" t="s">
        <v>2292</v>
      </c>
      <c r="B937" s="39" t="s">
        <v>636</v>
      </c>
      <c r="C937" s="28" t="s">
        <v>950</v>
      </c>
      <c r="D937" s="8" t="s">
        <v>10</v>
      </c>
      <c r="E937" s="1"/>
      <c r="F937" s="1"/>
      <c r="G937" s="9"/>
      <c r="H937" s="9"/>
    </row>
    <row r="938">
      <c r="A938" s="5" t="s">
        <v>2292</v>
      </c>
      <c r="B938" s="39" t="s">
        <v>636</v>
      </c>
      <c r="C938" s="28" t="s">
        <v>951</v>
      </c>
      <c r="D938" s="8" t="s">
        <v>10</v>
      </c>
      <c r="E938" s="1"/>
      <c r="F938" s="1"/>
      <c r="G938" s="9"/>
      <c r="H938" s="9"/>
    </row>
    <row r="939">
      <c r="A939" s="5" t="s">
        <v>2292</v>
      </c>
      <c r="B939" s="39" t="s">
        <v>636</v>
      </c>
      <c r="C939" s="28" t="s">
        <v>952</v>
      </c>
      <c r="D939" s="8" t="s">
        <v>10</v>
      </c>
      <c r="E939" s="1"/>
      <c r="F939" s="1"/>
      <c r="G939" s="9"/>
      <c r="H939" s="9"/>
    </row>
    <row r="940">
      <c r="A940" s="5" t="s">
        <v>2292</v>
      </c>
      <c r="B940" s="39" t="s">
        <v>636</v>
      </c>
      <c r="C940" s="28" t="s">
        <v>953</v>
      </c>
      <c r="D940" s="1"/>
      <c r="E940" s="8" t="s">
        <v>10</v>
      </c>
      <c r="F940" s="1"/>
      <c r="G940" s="9"/>
      <c r="H940" s="9"/>
    </row>
    <row r="941">
      <c r="A941" s="14" t="s">
        <v>2292</v>
      </c>
      <c r="B941" s="44" t="s">
        <v>636</v>
      </c>
      <c r="C941" s="45" t="s">
        <v>954</v>
      </c>
      <c r="D941" s="12"/>
      <c r="E941" s="46"/>
      <c r="F941" s="12"/>
      <c r="G941" s="14" t="s">
        <v>10</v>
      </c>
      <c r="H941" s="13"/>
      <c r="I941" s="13"/>
    </row>
    <row r="942">
      <c r="A942" s="5" t="s">
        <v>2292</v>
      </c>
      <c r="B942" s="39" t="s">
        <v>636</v>
      </c>
      <c r="C942" s="28" t="s">
        <v>955</v>
      </c>
      <c r="D942" s="1"/>
      <c r="E942" s="8" t="s">
        <v>10</v>
      </c>
      <c r="F942" s="1"/>
      <c r="G942" s="9"/>
      <c r="H942" s="9"/>
      <c r="J942" s="13"/>
      <c r="K942" s="13"/>
      <c r="L942" s="13"/>
      <c r="M942" s="13"/>
      <c r="N942" s="13"/>
      <c r="O942" s="13"/>
      <c r="P942" s="13"/>
      <c r="Q942" s="13"/>
      <c r="R942" s="13"/>
      <c r="S942" s="13"/>
      <c r="T942" s="13"/>
      <c r="U942" s="13"/>
      <c r="V942" s="13"/>
      <c r="W942" s="13"/>
      <c r="X942" s="13"/>
    </row>
    <row r="943">
      <c r="A943" s="5" t="s">
        <v>2292</v>
      </c>
      <c r="B943" s="39" t="s">
        <v>636</v>
      </c>
      <c r="C943" s="28" t="s">
        <v>956</v>
      </c>
      <c r="D943" s="1"/>
      <c r="E943" s="8" t="s">
        <v>10</v>
      </c>
      <c r="F943" s="1"/>
      <c r="G943" s="9"/>
      <c r="H943" s="9"/>
    </row>
    <row r="944">
      <c r="A944" s="5" t="s">
        <v>2292</v>
      </c>
      <c r="B944" s="39" t="s">
        <v>636</v>
      </c>
      <c r="C944" s="28" t="s">
        <v>957</v>
      </c>
      <c r="D944" s="1"/>
      <c r="E944" s="8"/>
      <c r="F944" s="1"/>
      <c r="G944" s="5" t="s">
        <v>10</v>
      </c>
      <c r="H944" s="9"/>
    </row>
    <row r="945">
      <c r="A945" s="5" t="s">
        <v>2292</v>
      </c>
      <c r="B945" s="39" t="s">
        <v>636</v>
      </c>
      <c r="C945" s="28" t="s">
        <v>958</v>
      </c>
      <c r="D945" s="1"/>
      <c r="E945" s="8"/>
      <c r="F945" s="1"/>
      <c r="G945" s="5" t="s">
        <v>10</v>
      </c>
      <c r="H945" s="9"/>
    </row>
    <row r="946">
      <c r="A946" s="5" t="s">
        <v>2292</v>
      </c>
      <c r="B946" s="39" t="s">
        <v>636</v>
      </c>
      <c r="C946" s="28" t="s">
        <v>959</v>
      </c>
      <c r="D946" s="8" t="s">
        <v>10</v>
      </c>
      <c r="E946" s="1"/>
      <c r="F946" s="1"/>
      <c r="G946" s="9"/>
      <c r="H946" s="9"/>
    </row>
    <row r="947">
      <c r="A947" s="14" t="s">
        <v>2292</v>
      </c>
      <c r="B947" s="44" t="s">
        <v>636</v>
      </c>
      <c r="C947" s="45" t="s">
        <v>960</v>
      </c>
      <c r="D947" s="12"/>
      <c r="E947" s="46"/>
      <c r="F947" s="12"/>
      <c r="G947" s="14" t="s">
        <v>10</v>
      </c>
      <c r="H947" s="13"/>
      <c r="I947" s="13"/>
    </row>
    <row r="948">
      <c r="A948" s="20" t="s">
        <v>2292</v>
      </c>
      <c r="B948" s="39" t="s">
        <v>636</v>
      </c>
      <c r="C948" s="40" t="s">
        <v>961</v>
      </c>
      <c r="D948" s="19"/>
      <c r="E948" s="19"/>
      <c r="F948" s="19"/>
      <c r="G948" s="20" t="s">
        <v>10</v>
      </c>
      <c r="H948" s="21"/>
      <c r="I948" s="21"/>
      <c r="J948" s="13"/>
      <c r="K948" s="13"/>
      <c r="L948" s="13"/>
      <c r="M948" s="13"/>
      <c r="N948" s="13"/>
      <c r="O948" s="13"/>
      <c r="P948" s="13"/>
      <c r="Q948" s="13"/>
      <c r="R948" s="13"/>
      <c r="S948" s="13"/>
      <c r="T948" s="13"/>
      <c r="U948" s="13"/>
      <c r="V948" s="13"/>
      <c r="W948" s="13"/>
      <c r="X948" s="13"/>
    </row>
    <row r="949">
      <c r="A949" s="5" t="s">
        <v>2292</v>
      </c>
      <c r="B949" s="39" t="s">
        <v>636</v>
      </c>
      <c r="C949" s="28" t="s">
        <v>962</v>
      </c>
      <c r="D949" s="8" t="s">
        <v>10</v>
      </c>
      <c r="E949" s="1"/>
      <c r="F949" s="1"/>
      <c r="G949" s="9"/>
      <c r="H949" s="9"/>
      <c r="J949" s="21"/>
      <c r="K949" s="21"/>
      <c r="L949" s="21"/>
      <c r="M949" s="21"/>
      <c r="N949" s="21"/>
      <c r="O949" s="21"/>
      <c r="P949" s="21"/>
      <c r="Q949" s="21"/>
      <c r="R949" s="21"/>
      <c r="S949" s="21"/>
      <c r="T949" s="21"/>
      <c r="U949" s="21"/>
      <c r="V949" s="21"/>
      <c r="W949" s="21"/>
      <c r="X949" s="21"/>
    </row>
    <row r="950">
      <c r="A950" s="5" t="s">
        <v>2292</v>
      </c>
      <c r="B950" s="39" t="s">
        <v>636</v>
      </c>
      <c r="C950" s="28" t="s">
        <v>963</v>
      </c>
      <c r="D950" s="1"/>
      <c r="E950" s="8" t="s">
        <v>10</v>
      </c>
      <c r="F950" s="1"/>
      <c r="G950" s="9"/>
      <c r="H950" s="9"/>
    </row>
    <row r="951">
      <c r="A951" s="5" t="s">
        <v>2292</v>
      </c>
      <c r="B951" s="39" t="s">
        <v>636</v>
      </c>
      <c r="C951" s="28" t="s">
        <v>964</v>
      </c>
      <c r="D951" s="8" t="s">
        <v>10</v>
      </c>
      <c r="E951" s="1"/>
      <c r="F951" s="1"/>
      <c r="G951" s="9"/>
      <c r="H951" s="9"/>
    </row>
    <row r="952">
      <c r="A952" s="14" t="s">
        <v>2292</v>
      </c>
      <c r="B952" s="44" t="s">
        <v>636</v>
      </c>
      <c r="C952" s="45" t="s">
        <v>965</v>
      </c>
      <c r="D952" s="12"/>
      <c r="E952" s="46" t="s">
        <v>10</v>
      </c>
      <c r="F952" s="12"/>
      <c r="G952" s="13"/>
      <c r="H952" s="13"/>
      <c r="I952" s="13"/>
    </row>
    <row r="953">
      <c r="A953" s="5" t="s">
        <v>2292</v>
      </c>
      <c r="B953" s="39" t="s">
        <v>636</v>
      </c>
      <c r="C953" s="28" t="s">
        <v>966</v>
      </c>
      <c r="D953" s="8" t="s">
        <v>10</v>
      </c>
      <c r="E953" s="1"/>
      <c r="F953" s="1"/>
      <c r="G953" s="9"/>
      <c r="H953" s="9"/>
      <c r="J953" s="13"/>
      <c r="K953" s="13"/>
      <c r="L953" s="13"/>
      <c r="M953" s="13"/>
      <c r="N953" s="13"/>
      <c r="O953" s="13"/>
      <c r="P953" s="13"/>
      <c r="Q953" s="13"/>
      <c r="R953" s="13"/>
      <c r="S953" s="13"/>
      <c r="T953" s="13"/>
      <c r="U953" s="13"/>
      <c r="V953" s="13"/>
      <c r="W953" s="13"/>
      <c r="X953" s="13"/>
    </row>
    <row r="954">
      <c r="A954" s="5" t="s">
        <v>2292</v>
      </c>
      <c r="B954" s="39" t="s">
        <v>636</v>
      </c>
      <c r="C954" s="28" t="s">
        <v>967</v>
      </c>
      <c r="D954" s="8" t="s">
        <v>10</v>
      </c>
      <c r="E954" s="1"/>
      <c r="F954" s="1"/>
      <c r="G954" s="9"/>
      <c r="H954" s="9"/>
    </row>
    <row r="955">
      <c r="A955" s="5" t="s">
        <v>2292</v>
      </c>
      <c r="B955" s="39" t="s">
        <v>636</v>
      </c>
      <c r="C955" s="28" t="s">
        <v>968</v>
      </c>
      <c r="D955" s="8"/>
      <c r="E955" s="8" t="s">
        <v>10</v>
      </c>
      <c r="F955" s="1"/>
      <c r="G955" s="9"/>
      <c r="H955" s="9"/>
    </row>
    <row r="956">
      <c r="A956" s="5" t="s">
        <v>2292</v>
      </c>
      <c r="B956" s="39" t="s">
        <v>636</v>
      </c>
      <c r="C956" s="28" t="s">
        <v>969</v>
      </c>
      <c r="D956" s="8" t="s">
        <v>10</v>
      </c>
      <c r="E956" s="1"/>
      <c r="F956" s="1"/>
      <c r="G956" s="9"/>
      <c r="H956" s="9"/>
    </row>
    <row r="957">
      <c r="A957" s="5" t="s">
        <v>2292</v>
      </c>
      <c r="B957" s="39" t="s">
        <v>636</v>
      </c>
      <c r="C957" s="28" t="s">
        <v>970</v>
      </c>
      <c r="D957" s="1"/>
      <c r="E957" s="8"/>
      <c r="F957" s="1"/>
      <c r="G957" s="5" t="s">
        <v>10</v>
      </c>
      <c r="H957" s="9"/>
    </row>
    <row r="958">
      <c r="A958" s="5" t="s">
        <v>2292</v>
      </c>
      <c r="B958" s="39" t="s">
        <v>636</v>
      </c>
      <c r="C958" s="28" t="s">
        <v>971</v>
      </c>
      <c r="D958" s="1"/>
      <c r="E958" s="8"/>
      <c r="F958" s="1"/>
      <c r="G958" s="5" t="s">
        <v>10</v>
      </c>
      <c r="H958" s="9"/>
    </row>
    <row r="959">
      <c r="A959" s="14" t="s">
        <v>2292</v>
      </c>
      <c r="B959" s="44" t="s">
        <v>636</v>
      </c>
      <c r="C959" s="45" t="s">
        <v>972</v>
      </c>
      <c r="D959" s="12"/>
      <c r="E959" s="46"/>
      <c r="F959" s="12"/>
      <c r="G959" s="14" t="s">
        <v>10</v>
      </c>
      <c r="H959" s="13"/>
      <c r="I959" s="13"/>
    </row>
    <row r="960">
      <c r="A960" s="5" t="s">
        <v>2292</v>
      </c>
      <c r="B960" s="39" t="s">
        <v>636</v>
      </c>
      <c r="C960" s="28" t="s">
        <v>973</v>
      </c>
      <c r="D960" s="1"/>
      <c r="E960" s="8" t="s">
        <v>10</v>
      </c>
      <c r="F960" s="1"/>
      <c r="G960" s="9"/>
      <c r="H960" s="9"/>
      <c r="J960" s="13"/>
      <c r="K960" s="13"/>
      <c r="L960" s="13"/>
      <c r="M960" s="13"/>
      <c r="N960" s="13"/>
      <c r="O960" s="13"/>
      <c r="P960" s="13"/>
      <c r="Q960" s="13"/>
      <c r="R960" s="13"/>
      <c r="S960" s="13"/>
      <c r="T960" s="13"/>
      <c r="U960" s="13"/>
      <c r="V960" s="13"/>
      <c r="W960" s="13"/>
      <c r="X960" s="13"/>
    </row>
    <row r="961">
      <c r="A961" s="14" t="s">
        <v>2292</v>
      </c>
      <c r="B961" s="44" t="s">
        <v>636</v>
      </c>
      <c r="C961" s="45" t="s">
        <v>974</v>
      </c>
      <c r="D961" s="12"/>
      <c r="E961" s="46" t="s">
        <v>10</v>
      </c>
      <c r="F961" s="12"/>
      <c r="G961" s="13"/>
      <c r="H961" s="13"/>
      <c r="I961" s="13"/>
    </row>
    <row r="962">
      <c r="A962" s="14" t="s">
        <v>2292</v>
      </c>
      <c r="B962" s="44" t="s">
        <v>636</v>
      </c>
      <c r="C962" s="45" t="s">
        <v>975</v>
      </c>
      <c r="D962" s="12"/>
      <c r="E962" s="46" t="s">
        <v>10</v>
      </c>
      <c r="F962" s="12"/>
      <c r="G962" s="13"/>
      <c r="H962" s="13"/>
      <c r="I962" s="13"/>
      <c r="J962" s="13"/>
      <c r="K962" s="13"/>
      <c r="L962" s="13"/>
      <c r="M962" s="13"/>
      <c r="N962" s="13"/>
      <c r="O962" s="13"/>
      <c r="P962" s="13"/>
      <c r="Q962" s="13"/>
      <c r="R962" s="13"/>
      <c r="S962" s="13"/>
      <c r="T962" s="13"/>
      <c r="U962" s="13"/>
      <c r="V962" s="13"/>
      <c r="W962" s="13"/>
      <c r="X962" s="13"/>
    </row>
    <row r="963">
      <c r="A963" s="5" t="s">
        <v>2292</v>
      </c>
      <c r="B963" s="39" t="s">
        <v>636</v>
      </c>
      <c r="C963" s="28" t="s">
        <v>976</v>
      </c>
      <c r="D963" s="1"/>
      <c r="E963" s="8"/>
      <c r="F963" s="1"/>
      <c r="G963" s="5" t="s">
        <v>10</v>
      </c>
      <c r="H963" s="9"/>
      <c r="J963" s="13"/>
      <c r="K963" s="13"/>
      <c r="L963" s="13"/>
      <c r="M963" s="13"/>
      <c r="N963" s="13"/>
      <c r="O963" s="13"/>
      <c r="P963" s="13"/>
      <c r="Q963" s="13"/>
      <c r="R963" s="13"/>
      <c r="S963" s="13"/>
      <c r="T963" s="13"/>
      <c r="U963" s="13"/>
      <c r="V963" s="13"/>
      <c r="W963" s="13"/>
      <c r="X963" s="13"/>
    </row>
    <row r="964">
      <c r="A964" s="5" t="s">
        <v>2292</v>
      </c>
      <c r="B964" s="39" t="s">
        <v>636</v>
      </c>
      <c r="C964" s="28" t="s">
        <v>977</v>
      </c>
      <c r="D964" s="1"/>
      <c r="E964" s="1"/>
      <c r="F964" s="1"/>
      <c r="G964" s="5" t="s">
        <v>10</v>
      </c>
      <c r="H964" s="9"/>
    </row>
    <row r="965">
      <c r="A965" s="5" t="s">
        <v>2292</v>
      </c>
      <c r="B965" s="39" t="s">
        <v>636</v>
      </c>
      <c r="C965" s="28" t="s">
        <v>978</v>
      </c>
      <c r="D965" s="1"/>
      <c r="E965" s="8"/>
      <c r="F965" s="1"/>
      <c r="G965" s="5" t="s">
        <v>10</v>
      </c>
      <c r="H965" s="9"/>
    </row>
    <row r="966">
      <c r="A966" s="14" t="s">
        <v>2292</v>
      </c>
      <c r="B966" s="44" t="s">
        <v>636</v>
      </c>
      <c r="C966" s="45" t="s">
        <v>979</v>
      </c>
      <c r="D966" s="12"/>
      <c r="E966" s="46"/>
      <c r="F966" s="12"/>
      <c r="G966" s="14" t="s">
        <v>10</v>
      </c>
      <c r="H966" s="13"/>
      <c r="I966" s="13"/>
    </row>
    <row r="967">
      <c r="A967" s="5" t="s">
        <v>2292</v>
      </c>
      <c r="B967" s="39" t="s">
        <v>636</v>
      </c>
      <c r="C967" s="28" t="s">
        <v>980</v>
      </c>
      <c r="D967" s="8"/>
      <c r="E967" s="8" t="s">
        <v>10</v>
      </c>
      <c r="F967" s="1"/>
      <c r="G967" s="9"/>
      <c r="H967" s="9"/>
      <c r="J967" s="13"/>
      <c r="K967" s="13"/>
      <c r="L967" s="13"/>
      <c r="M967" s="13"/>
      <c r="N967" s="13"/>
      <c r="O967" s="13"/>
      <c r="P967" s="13"/>
      <c r="Q967" s="13"/>
      <c r="R967" s="13"/>
      <c r="S967" s="13"/>
      <c r="T967" s="13"/>
      <c r="U967" s="13"/>
      <c r="V967" s="13"/>
      <c r="W967" s="13"/>
      <c r="X967" s="13"/>
    </row>
    <row r="968">
      <c r="A968" s="5" t="s">
        <v>2292</v>
      </c>
      <c r="B968" s="39" t="s">
        <v>636</v>
      </c>
      <c r="C968" s="28" t="s">
        <v>981</v>
      </c>
      <c r="D968" s="1"/>
      <c r="E968" s="8"/>
      <c r="F968" s="1"/>
      <c r="G968" s="5" t="s">
        <v>10</v>
      </c>
      <c r="H968" s="9"/>
    </row>
    <row r="969">
      <c r="A969" s="14" t="s">
        <v>2292</v>
      </c>
      <c r="B969" s="44" t="s">
        <v>636</v>
      </c>
      <c r="C969" s="45" t="s">
        <v>982</v>
      </c>
      <c r="D969" s="12"/>
      <c r="E969" s="12"/>
      <c r="F969" s="12"/>
      <c r="G969" s="14" t="s">
        <v>10</v>
      </c>
      <c r="H969" s="13"/>
      <c r="I969" s="13"/>
    </row>
    <row r="970">
      <c r="A970" s="14" t="s">
        <v>2292</v>
      </c>
      <c r="B970" s="44" t="s">
        <v>636</v>
      </c>
      <c r="C970" s="45" t="s">
        <v>983</v>
      </c>
      <c r="D970" s="12"/>
      <c r="E970" s="12"/>
      <c r="F970" s="12"/>
      <c r="G970" s="14" t="s">
        <v>10</v>
      </c>
      <c r="H970" s="13"/>
      <c r="I970" s="13"/>
      <c r="J970" s="13"/>
      <c r="K970" s="13"/>
      <c r="L970" s="13"/>
      <c r="M970" s="13"/>
      <c r="N970" s="13"/>
      <c r="O970" s="13"/>
      <c r="P970" s="13"/>
      <c r="Q970" s="13"/>
      <c r="R970" s="13"/>
      <c r="S970" s="13"/>
      <c r="T970" s="13"/>
      <c r="U970" s="13"/>
      <c r="V970" s="13"/>
      <c r="W970" s="13"/>
      <c r="X970" s="13"/>
    </row>
    <row r="971">
      <c r="A971" s="14" t="s">
        <v>2292</v>
      </c>
      <c r="B971" s="44" t="s">
        <v>636</v>
      </c>
      <c r="C971" s="45" t="s">
        <v>984</v>
      </c>
      <c r="D971" s="12"/>
      <c r="E971" s="46" t="s">
        <v>10</v>
      </c>
      <c r="F971" s="12"/>
      <c r="G971" s="13"/>
      <c r="H971" s="13"/>
      <c r="I971" s="13"/>
      <c r="J971" s="13"/>
      <c r="K971" s="13"/>
      <c r="L971" s="13"/>
      <c r="M971" s="13"/>
      <c r="N971" s="13"/>
      <c r="O971" s="13"/>
      <c r="P971" s="13"/>
      <c r="Q971" s="13"/>
      <c r="R971" s="13"/>
      <c r="S971" s="13"/>
      <c r="T971" s="13"/>
      <c r="U971" s="13"/>
      <c r="V971" s="13"/>
      <c r="W971" s="13"/>
      <c r="X971" s="13"/>
    </row>
    <row r="972">
      <c r="A972" s="5" t="s">
        <v>2292</v>
      </c>
      <c r="B972" s="39" t="s">
        <v>636</v>
      </c>
      <c r="C972" s="28" t="s">
        <v>985</v>
      </c>
      <c r="D972" s="1"/>
      <c r="E972" s="8"/>
      <c r="F972" s="1"/>
      <c r="G972" s="5" t="s">
        <v>10</v>
      </c>
      <c r="H972" s="9"/>
      <c r="J972" s="13"/>
      <c r="K972" s="13"/>
      <c r="L972" s="13"/>
      <c r="M972" s="13"/>
      <c r="N972" s="13"/>
      <c r="O972" s="13"/>
      <c r="P972" s="13"/>
      <c r="Q972" s="13"/>
      <c r="R972" s="13"/>
      <c r="S972" s="13"/>
      <c r="T972" s="13"/>
      <c r="U972" s="13"/>
      <c r="V972" s="13"/>
      <c r="W972" s="13"/>
      <c r="X972" s="13"/>
    </row>
    <row r="973">
      <c r="A973" s="5" t="s">
        <v>2292</v>
      </c>
      <c r="B973" s="39" t="s">
        <v>636</v>
      </c>
      <c r="C973" s="28" t="s">
        <v>986</v>
      </c>
      <c r="D973" s="8" t="s">
        <v>10</v>
      </c>
      <c r="E973" s="8"/>
      <c r="F973" s="1"/>
      <c r="G973" s="9"/>
      <c r="H973" s="9"/>
    </row>
    <row r="974">
      <c r="A974" s="14" t="s">
        <v>2292</v>
      </c>
      <c r="B974" s="44" t="s">
        <v>636</v>
      </c>
      <c r="C974" s="45" t="s">
        <v>987</v>
      </c>
      <c r="D974" s="12"/>
      <c r="E974" s="46" t="s">
        <v>10</v>
      </c>
      <c r="F974" s="12"/>
      <c r="G974" s="14"/>
      <c r="H974" s="13"/>
      <c r="I974" s="13"/>
    </row>
    <row r="975">
      <c r="A975" s="5" t="s">
        <v>2292</v>
      </c>
      <c r="B975" s="39" t="s">
        <v>636</v>
      </c>
      <c r="C975" s="28" t="s">
        <v>988</v>
      </c>
      <c r="D975" s="1"/>
      <c r="E975" s="8"/>
      <c r="F975" s="1"/>
      <c r="G975" s="5" t="s">
        <v>10</v>
      </c>
      <c r="H975" s="9"/>
      <c r="J975" s="13"/>
      <c r="K975" s="13"/>
      <c r="L975" s="13"/>
      <c r="M975" s="13"/>
      <c r="N975" s="13"/>
      <c r="O975" s="13"/>
      <c r="P975" s="13"/>
      <c r="Q975" s="13"/>
      <c r="R975" s="13"/>
      <c r="S975" s="13"/>
      <c r="T975" s="13"/>
      <c r="U975" s="13"/>
      <c r="V975" s="13"/>
      <c r="W975" s="13"/>
      <c r="X975" s="13"/>
    </row>
    <row r="976">
      <c r="A976" s="5" t="s">
        <v>2292</v>
      </c>
      <c r="B976" s="39" t="s">
        <v>636</v>
      </c>
      <c r="C976" s="28" t="s">
        <v>989</v>
      </c>
      <c r="D976" s="1"/>
      <c r="E976" s="8"/>
      <c r="F976" s="1"/>
      <c r="G976" s="5" t="s">
        <v>10</v>
      </c>
      <c r="H976" s="9"/>
    </row>
    <row r="977">
      <c r="A977" s="5" t="s">
        <v>2292</v>
      </c>
      <c r="B977" s="39" t="s">
        <v>636</v>
      </c>
      <c r="C977" s="28" t="s">
        <v>990</v>
      </c>
      <c r="D977" s="1"/>
      <c r="E977" s="8"/>
      <c r="F977" s="1"/>
      <c r="G977" s="5" t="s">
        <v>10</v>
      </c>
      <c r="H977" s="9"/>
    </row>
    <row r="978">
      <c r="A978" s="42" t="s">
        <v>2292</v>
      </c>
      <c r="B978" s="39" t="s">
        <v>636</v>
      </c>
      <c r="C978" s="41" t="s">
        <v>991</v>
      </c>
      <c r="D978" s="25"/>
      <c r="E978" s="26" t="s">
        <v>10</v>
      </c>
      <c r="F978" s="25"/>
      <c r="G978" s="27"/>
      <c r="H978" s="27"/>
      <c r="I978" s="27"/>
    </row>
    <row r="979">
      <c r="A979" s="5" t="s">
        <v>2292</v>
      </c>
      <c r="B979" s="39" t="s">
        <v>636</v>
      </c>
      <c r="C979" s="28" t="s">
        <v>992</v>
      </c>
      <c r="D979" s="1"/>
      <c r="E979" s="8"/>
      <c r="F979" s="1"/>
      <c r="G979" s="5" t="s">
        <v>10</v>
      </c>
      <c r="H979" s="9"/>
      <c r="J979" s="27"/>
      <c r="K979" s="27"/>
      <c r="L979" s="27"/>
      <c r="M979" s="27"/>
      <c r="N979" s="27"/>
      <c r="O979" s="27"/>
      <c r="P979" s="27"/>
      <c r="Q979" s="27"/>
      <c r="R979" s="27"/>
      <c r="S979" s="27"/>
      <c r="T979" s="27"/>
      <c r="U979" s="27"/>
      <c r="V979" s="27"/>
      <c r="W979" s="27"/>
      <c r="X979" s="27"/>
    </row>
    <row r="980">
      <c r="A980" s="5" t="s">
        <v>2292</v>
      </c>
      <c r="B980" s="39" t="s">
        <v>636</v>
      </c>
      <c r="C980" s="28" t="s">
        <v>993</v>
      </c>
      <c r="D980" s="1"/>
      <c r="E980" s="8"/>
      <c r="F980" s="1"/>
      <c r="G980" s="5" t="s">
        <v>10</v>
      </c>
      <c r="H980" s="9"/>
    </row>
    <row r="981">
      <c r="A981" s="5" t="s">
        <v>2292</v>
      </c>
      <c r="B981" s="39" t="s">
        <v>636</v>
      </c>
      <c r="C981" s="28" t="s">
        <v>994</v>
      </c>
      <c r="D981" s="1"/>
      <c r="E981" s="8"/>
      <c r="F981" s="1"/>
      <c r="G981" s="5" t="s">
        <v>10</v>
      </c>
      <c r="H981" s="9"/>
    </row>
    <row r="982">
      <c r="A982" s="5" t="s">
        <v>2292</v>
      </c>
      <c r="B982" s="39" t="s">
        <v>636</v>
      </c>
      <c r="C982" s="28" t="s">
        <v>995</v>
      </c>
      <c r="D982" s="1"/>
      <c r="E982" s="8" t="s">
        <v>10</v>
      </c>
      <c r="F982" s="1"/>
      <c r="G982" s="9"/>
      <c r="H982" s="9"/>
    </row>
    <row r="983">
      <c r="A983" s="5" t="s">
        <v>2292</v>
      </c>
      <c r="B983" s="39" t="s">
        <v>636</v>
      </c>
      <c r="C983" s="28" t="s">
        <v>996</v>
      </c>
      <c r="D983" s="1"/>
      <c r="E983" s="8" t="s">
        <v>10</v>
      </c>
      <c r="F983" s="1"/>
      <c r="G983" s="9"/>
      <c r="H983" s="9"/>
    </row>
    <row r="984">
      <c r="A984" s="14" t="s">
        <v>2292</v>
      </c>
      <c r="B984" s="44" t="s">
        <v>636</v>
      </c>
      <c r="C984" s="45" t="s">
        <v>997</v>
      </c>
      <c r="D984" s="12"/>
      <c r="E984" s="46" t="s">
        <v>10</v>
      </c>
      <c r="F984" s="12"/>
      <c r="G984" s="13"/>
      <c r="H984" s="13"/>
      <c r="I984" s="13"/>
    </row>
    <row r="985">
      <c r="A985" s="5" t="s">
        <v>2292</v>
      </c>
      <c r="B985" s="39" t="s">
        <v>636</v>
      </c>
      <c r="C985" s="28" t="s">
        <v>998</v>
      </c>
      <c r="D985" s="1"/>
      <c r="E985" s="8" t="s">
        <v>10</v>
      </c>
      <c r="F985" s="1"/>
      <c r="G985" s="9"/>
      <c r="H985" s="9"/>
      <c r="J985" s="13"/>
      <c r="K985" s="13"/>
      <c r="L985" s="13"/>
      <c r="M985" s="13"/>
      <c r="N985" s="13"/>
      <c r="O985" s="13"/>
      <c r="P985" s="13"/>
      <c r="Q985" s="13"/>
      <c r="R985" s="13"/>
      <c r="S985" s="13"/>
      <c r="T985" s="13"/>
      <c r="U985" s="13"/>
      <c r="V985" s="13"/>
      <c r="W985" s="13"/>
      <c r="X985" s="13"/>
    </row>
    <row r="986">
      <c r="A986" s="5" t="s">
        <v>2292</v>
      </c>
      <c r="B986" s="39" t="s">
        <v>636</v>
      </c>
      <c r="C986" s="28" t="s">
        <v>999</v>
      </c>
      <c r="D986" s="1"/>
      <c r="E986" s="8"/>
      <c r="F986" s="1"/>
      <c r="G986" s="5" t="s">
        <v>10</v>
      </c>
      <c r="H986" s="9"/>
    </row>
    <row r="987">
      <c r="A987" s="5" t="s">
        <v>2292</v>
      </c>
      <c r="B987" s="39" t="s">
        <v>636</v>
      </c>
      <c r="C987" s="28" t="s">
        <v>1000</v>
      </c>
      <c r="D987" s="1"/>
      <c r="E987" s="8" t="s">
        <v>10</v>
      </c>
      <c r="F987" s="1"/>
      <c r="G987" s="9"/>
      <c r="H987" s="9"/>
    </row>
    <row r="988">
      <c r="A988" s="14" t="s">
        <v>2292</v>
      </c>
      <c r="B988" s="44" t="s">
        <v>636</v>
      </c>
      <c r="C988" s="45" t="s">
        <v>1001</v>
      </c>
      <c r="D988" s="12"/>
      <c r="E988" s="12"/>
      <c r="F988" s="12"/>
      <c r="G988" s="14" t="s">
        <v>10</v>
      </c>
      <c r="H988" s="13"/>
      <c r="I988" s="13"/>
    </row>
    <row r="989">
      <c r="A989" s="14" t="s">
        <v>2292</v>
      </c>
      <c r="B989" s="44" t="s">
        <v>636</v>
      </c>
      <c r="C989" s="45" t="s">
        <v>1002</v>
      </c>
      <c r="D989" s="12"/>
      <c r="E989" s="46"/>
      <c r="F989" s="12"/>
      <c r="G989" s="14" t="s">
        <v>10</v>
      </c>
      <c r="H989" s="13"/>
      <c r="I989" s="13"/>
      <c r="J989" s="13"/>
      <c r="K989" s="13"/>
      <c r="L989" s="13"/>
      <c r="M989" s="13"/>
      <c r="N989" s="13"/>
      <c r="O989" s="13"/>
      <c r="P989" s="13"/>
      <c r="Q989" s="13"/>
      <c r="R989" s="13"/>
      <c r="S989" s="13"/>
      <c r="T989" s="13"/>
      <c r="U989" s="13"/>
      <c r="V989" s="13"/>
      <c r="W989" s="13"/>
      <c r="X989" s="13"/>
    </row>
    <row r="990">
      <c r="A990" s="14" t="s">
        <v>2292</v>
      </c>
      <c r="B990" s="44" t="s">
        <v>636</v>
      </c>
      <c r="C990" s="45" t="s">
        <v>1003</v>
      </c>
      <c r="D990" s="12"/>
      <c r="E990" s="12"/>
      <c r="F990" s="12"/>
      <c r="G990" s="14" t="s">
        <v>10</v>
      </c>
      <c r="H990" s="13"/>
      <c r="I990" s="13"/>
      <c r="J990" s="13"/>
      <c r="K990" s="13"/>
      <c r="L990" s="13"/>
      <c r="M990" s="13"/>
      <c r="N990" s="13"/>
      <c r="O990" s="13"/>
      <c r="P990" s="13"/>
      <c r="Q990" s="13"/>
      <c r="R990" s="13"/>
      <c r="S990" s="13"/>
      <c r="T990" s="13"/>
      <c r="U990" s="13"/>
      <c r="V990" s="13"/>
      <c r="W990" s="13"/>
      <c r="X990" s="13"/>
    </row>
    <row r="991">
      <c r="A991" s="5" t="s">
        <v>2292</v>
      </c>
      <c r="B991" s="39" t="s">
        <v>636</v>
      </c>
      <c r="C991" s="28" t="s">
        <v>1004</v>
      </c>
      <c r="D991" s="1"/>
      <c r="E991" s="8" t="s">
        <v>10</v>
      </c>
      <c r="F991" s="1"/>
      <c r="G991" s="9"/>
      <c r="H991" s="9"/>
      <c r="J991" s="13"/>
      <c r="K991" s="13"/>
      <c r="L991" s="13"/>
      <c r="M991" s="13"/>
      <c r="N991" s="13"/>
      <c r="O991" s="13"/>
      <c r="P991" s="13"/>
      <c r="Q991" s="13"/>
      <c r="R991" s="13"/>
      <c r="S991" s="13"/>
      <c r="T991" s="13"/>
      <c r="U991" s="13"/>
      <c r="V991" s="13"/>
      <c r="W991" s="13"/>
      <c r="X991" s="13"/>
    </row>
    <row r="992">
      <c r="A992" s="5" t="s">
        <v>2292</v>
      </c>
      <c r="B992" s="39" t="s">
        <v>636</v>
      </c>
      <c r="C992" s="28" t="s">
        <v>1005</v>
      </c>
      <c r="D992" s="1"/>
      <c r="E992" s="8"/>
      <c r="F992" s="1"/>
      <c r="G992" s="5" t="s">
        <v>10</v>
      </c>
      <c r="H992" s="9"/>
    </row>
    <row r="993">
      <c r="A993" s="14" t="s">
        <v>2292</v>
      </c>
      <c r="B993" s="44" t="s">
        <v>636</v>
      </c>
      <c r="C993" s="45" t="s">
        <v>1006</v>
      </c>
      <c r="D993" s="12"/>
      <c r="E993" s="46"/>
      <c r="F993" s="12"/>
      <c r="G993" s="14" t="s">
        <v>10</v>
      </c>
      <c r="H993" s="13"/>
      <c r="I993" s="13"/>
    </row>
    <row r="994">
      <c r="A994" s="14" t="s">
        <v>2292</v>
      </c>
      <c r="B994" s="44" t="s">
        <v>636</v>
      </c>
      <c r="C994" s="45" t="s">
        <v>1007</v>
      </c>
      <c r="D994" s="12"/>
      <c r="E994" s="12"/>
      <c r="F994" s="12"/>
      <c r="G994" s="14" t="s">
        <v>10</v>
      </c>
      <c r="H994" s="13"/>
      <c r="I994" s="13"/>
      <c r="J994" s="13"/>
      <c r="K994" s="13"/>
      <c r="L994" s="13"/>
      <c r="M994" s="13"/>
      <c r="N994" s="13"/>
      <c r="O994" s="13"/>
      <c r="P994" s="13"/>
      <c r="Q994" s="13"/>
      <c r="R994" s="13"/>
      <c r="S994" s="13"/>
      <c r="T994" s="13"/>
      <c r="U994" s="13"/>
      <c r="V994" s="13"/>
      <c r="W994" s="13"/>
      <c r="X994" s="13"/>
    </row>
    <row r="995">
      <c r="A995" s="5" t="s">
        <v>2292</v>
      </c>
      <c r="B995" s="39" t="s">
        <v>636</v>
      </c>
      <c r="C995" s="28" t="s">
        <v>1008</v>
      </c>
      <c r="D995" s="1"/>
      <c r="E995" s="8"/>
      <c r="F995" s="1"/>
      <c r="G995" s="5" t="s">
        <v>10</v>
      </c>
      <c r="H995" s="9"/>
      <c r="J995" s="13"/>
      <c r="K995" s="13"/>
      <c r="L995" s="13"/>
      <c r="M995" s="13"/>
      <c r="N995" s="13"/>
      <c r="O995" s="13"/>
      <c r="P995" s="13"/>
      <c r="Q995" s="13"/>
      <c r="R995" s="13"/>
      <c r="S995" s="13"/>
      <c r="T995" s="13"/>
      <c r="U995" s="13"/>
      <c r="V995" s="13"/>
      <c r="W995" s="13"/>
      <c r="X995" s="13"/>
    </row>
    <row r="996">
      <c r="A996" s="5" t="s">
        <v>2292</v>
      </c>
      <c r="B996" s="39" t="s">
        <v>636</v>
      </c>
      <c r="C996" s="28" t="s">
        <v>1009</v>
      </c>
      <c r="D996" s="8" t="s">
        <v>10</v>
      </c>
      <c r="E996" s="8"/>
      <c r="F996" s="1"/>
      <c r="G996" s="9"/>
      <c r="H996" s="9"/>
    </row>
    <row r="997">
      <c r="A997" s="5" t="s">
        <v>2292</v>
      </c>
      <c r="B997" s="39" t="s">
        <v>636</v>
      </c>
      <c r="C997" s="28" t="s">
        <v>1010</v>
      </c>
      <c r="D997" s="1"/>
      <c r="E997" s="8"/>
      <c r="F997" s="1"/>
      <c r="G997" s="5" t="s">
        <v>10</v>
      </c>
      <c r="H997" s="9"/>
    </row>
    <row r="998">
      <c r="A998" s="5" t="s">
        <v>2292</v>
      </c>
      <c r="B998" s="39" t="s">
        <v>636</v>
      </c>
      <c r="C998" s="28" t="s">
        <v>1011</v>
      </c>
      <c r="D998" s="8" t="s">
        <v>10</v>
      </c>
      <c r="E998" s="1"/>
      <c r="F998" s="1"/>
      <c r="G998" s="9"/>
      <c r="H998" s="9"/>
    </row>
    <row r="999">
      <c r="A999" s="5" t="s">
        <v>2292</v>
      </c>
      <c r="B999" s="39" t="s">
        <v>636</v>
      </c>
      <c r="C999" s="28" t="s">
        <v>1012</v>
      </c>
      <c r="D999" s="1"/>
      <c r="E999" s="1"/>
      <c r="F999" s="1"/>
      <c r="G999" s="5" t="s">
        <v>10</v>
      </c>
      <c r="H999" s="9"/>
    </row>
    <row r="1000">
      <c r="A1000" s="5" t="s">
        <v>2292</v>
      </c>
      <c r="B1000" s="39" t="s">
        <v>636</v>
      </c>
      <c r="C1000" s="28" t="s">
        <v>1013</v>
      </c>
      <c r="D1000" s="1"/>
      <c r="E1000" s="1"/>
      <c r="F1000" s="1"/>
      <c r="G1000" s="5" t="s">
        <v>10</v>
      </c>
      <c r="H1000" s="9"/>
    </row>
    <row r="1001">
      <c r="A1001" s="5" t="s">
        <v>2292</v>
      </c>
      <c r="B1001" s="39" t="s">
        <v>636</v>
      </c>
      <c r="C1001" s="28" t="s">
        <v>1014</v>
      </c>
      <c r="D1001" s="8" t="s">
        <v>10</v>
      </c>
      <c r="E1001" s="8"/>
      <c r="F1001" s="1"/>
      <c r="G1001" s="9"/>
      <c r="H1001" s="9"/>
    </row>
    <row r="1002">
      <c r="A1002" s="5" t="s">
        <v>2292</v>
      </c>
      <c r="B1002" s="39" t="s">
        <v>636</v>
      </c>
      <c r="C1002" s="28" t="s">
        <v>1015</v>
      </c>
      <c r="D1002" s="1"/>
      <c r="E1002" s="8" t="s">
        <v>10</v>
      </c>
      <c r="F1002" s="1"/>
      <c r="G1002" s="9"/>
      <c r="H1002" s="9"/>
    </row>
    <row r="1003">
      <c r="A1003" s="5" t="s">
        <v>2292</v>
      </c>
      <c r="B1003" s="39" t="s">
        <v>636</v>
      </c>
      <c r="C1003" s="28" t="s">
        <v>1016</v>
      </c>
      <c r="D1003" s="1"/>
      <c r="E1003" s="8" t="s">
        <v>10</v>
      </c>
      <c r="F1003" s="1"/>
      <c r="G1003" s="5"/>
      <c r="H1003" s="5" t="s">
        <v>10</v>
      </c>
    </row>
    <row r="1004">
      <c r="A1004" s="5" t="s">
        <v>2292</v>
      </c>
      <c r="B1004" s="39" t="s">
        <v>636</v>
      </c>
      <c r="C1004" s="28" t="s">
        <v>1017</v>
      </c>
      <c r="D1004" s="8" t="s">
        <v>10</v>
      </c>
      <c r="E1004" s="1"/>
      <c r="F1004" s="1"/>
      <c r="G1004" s="9"/>
      <c r="H1004" s="9"/>
    </row>
    <row r="1005">
      <c r="A1005" s="5" t="s">
        <v>2292</v>
      </c>
      <c r="B1005" s="39" t="s">
        <v>636</v>
      </c>
      <c r="C1005" s="28" t="s">
        <v>1018</v>
      </c>
      <c r="D1005" s="8" t="s">
        <v>10</v>
      </c>
      <c r="E1005" s="1"/>
      <c r="F1005" s="1"/>
      <c r="G1005" s="9"/>
      <c r="H1005" s="9"/>
    </row>
    <row r="1006">
      <c r="A1006" s="5" t="s">
        <v>2292</v>
      </c>
      <c r="B1006" s="39" t="s">
        <v>636</v>
      </c>
      <c r="C1006" s="28" t="s">
        <v>1019</v>
      </c>
      <c r="D1006" s="8" t="s">
        <v>10</v>
      </c>
      <c r="E1006" s="1"/>
      <c r="F1006" s="1"/>
      <c r="G1006" s="9"/>
      <c r="H1006" s="9"/>
    </row>
    <row r="1007">
      <c r="A1007" s="5" t="s">
        <v>2292</v>
      </c>
      <c r="B1007" s="39" t="s">
        <v>636</v>
      </c>
      <c r="C1007" s="28" t="s">
        <v>1020</v>
      </c>
      <c r="D1007" s="1"/>
      <c r="E1007" s="8" t="s">
        <v>10</v>
      </c>
      <c r="F1007" s="1"/>
      <c r="G1007" s="9"/>
      <c r="H1007" s="9"/>
    </row>
    <row r="1008">
      <c r="A1008" s="5" t="s">
        <v>2292</v>
      </c>
      <c r="B1008" s="39" t="s">
        <v>636</v>
      </c>
      <c r="C1008" s="28" t="s">
        <v>1021</v>
      </c>
      <c r="D1008" s="1"/>
      <c r="E1008" s="1"/>
      <c r="F1008" s="1"/>
      <c r="G1008" s="5" t="s">
        <v>10</v>
      </c>
      <c r="H1008" s="9"/>
    </row>
    <row r="1009">
      <c r="A1009" s="5" t="s">
        <v>2292</v>
      </c>
      <c r="B1009" s="39" t="s">
        <v>636</v>
      </c>
      <c r="C1009" s="28" t="s">
        <v>1022</v>
      </c>
      <c r="D1009" s="1"/>
      <c r="E1009" s="8" t="s">
        <v>10</v>
      </c>
      <c r="F1009" s="1"/>
      <c r="G1009" s="9"/>
      <c r="H1009" s="9"/>
    </row>
    <row r="1010">
      <c r="A1010" s="5" t="s">
        <v>2292</v>
      </c>
      <c r="B1010" s="39" t="s">
        <v>636</v>
      </c>
      <c r="C1010" s="28" t="s">
        <v>1023</v>
      </c>
      <c r="D1010" s="1"/>
      <c r="E1010" s="8" t="s">
        <v>10</v>
      </c>
      <c r="F1010" s="1"/>
      <c r="G1010" s="9"/>
      <c r="H1010" s="9"/>
    </row>
    <row r="1011">
      <c r="A1011" s="5" t="s">
        <v>2292</v>
      </c>
      <c r="B1011" s="39" t="s">
        <v>636</v>
      </c>
      <c r="C1011" s="28" t="s">
        <v>1024</v>
      </c>
      <c r="D1011" s="1"/>
      <c r="E1011" s="8"/>
      <c r="F1011" s="1"/>
      <c r="G1011" s="5" t="s">
        <v>10</v>
      </c>
      <c r="H1011" s="9"/>
    </row>
    <row r="1012">
      <c r="A1012" s="5" t="s">
        <v>2292</v>
      </c>
      <c r="B1012" s="39" t="s">
        <v>636</v>
      </c>
      <c r="C1012" s="28" t="s">
        <v>1025</v>
      </c>
      <c r="D1012" s="8" t="s">
        <v>10</v>
      </c>
      <c r="E1012" s="1"/>
      <c r="F1012" s="1"/>
      <c r="G1012" s="9"/>
      <c r="H1012" s="9"/>
    </row>
    <row r="1013">
      <c r="A1013" s="5" t="s">
        <v>2292</v>
      </c>
      <c r="B1013" s="39" t="s">
        <v>636</v>
      </c>
      <c r="C1013" s="28" t="s">
        <v>1026</v>
      </c>
      <c r="D1013" s="8" t="s">
        <v>10</v>
      </c>
      <c r="E1013" s="8"/>
      <c r="F1013" s="1"/>
      <c r="G1013" s="9"/>
      <c r="H1013" s="9"/>
    </row>
    <row r="1014">
      <c r="A1014" s="5" t="s">
        <v>2292</v>
      </c>
      <c r="B1014" s="39" t="s">
        <v>636</v>
      </c>
      <c r="C1014" s="28" t="s">
        <v>1027</v>
      </c>
      <c r="D1014" s="1"/>
      <c r="E1014" s="8" t="s">
        <v>10</v>
      </c>
      <c r="F1014" s="1"/>
      <c r="G1014" s="9"/>
      <c r="H1014" s="9"/>
    </row>
    <row r="1015">
      <c r="A1015" s="5" t="s">
        <v>2292</v>
      </c>
      <c r="B1015" s="39" t="s">
        <v>636</v>
      </c>
      <c r="C1015" s="28" t="s">
        <v>1028</v>
      </c>
      <c r="D1015" s="8" t="s">
        <v>10</v>
      </c>
      <c r="E1015" s="1"/>
      <c r="F1015" s="1"/>
      <c r="G1015" s="9"/>
      <c r="H1015" s="9"/>
    </row>
    <row r="1016">
      <c r="A1016" s="14" t="s">
        <v>2292</v>
      </c>
      <c r="B1016" s="44" t="s">
        <v>636</v>
      </c>
      <c r="C1016" s="45" t="s">
        <v>1029</v>
      </c>
      <c r="D1016" s="12"/>
      <c r="E1016" s="12"/>
      <c r="F1016" s="12"/>
      <c r="G1016" s="14" t="s">
        <v>10</v>
      </c>
      <c r="H1016" s="13"/>
      <c r="I1016" s="13"/>
    </row>
    <row r="1017">
      <c r="A1017" s="5" t="s">
        <v>2292</v>
      </c>
      <c r="B1017" s="39" t="s">
        <v>636</v>
      </c>
      <c r="C1017" s="28" t="s">
        <v>1030</v>
      </c>
      <c r="D1017" s="8"/>
      <c r="E1017" s="8"/>
      <c r="F1017" s="1"/>
      <c r="G1017" s="5" t="s">
        <v>10</v>
      </c>
      <c r="H1017" s="9"/>
      <c r="J1017" s="13"/>
      <c r="K1017" s="13"/>
      <c r="L1017" s="13"/>
      <c r="M1017" s="13"/>
      <c r="N1017" s="13"/>
      <c r="O1017" s="13"/>
      <c r="P1017" s="13"/>
      <c r="Q1017" s="13"/>
      <c r="R1017" s="13"/>
      <c r="S1017" s="13"/>
      <c r="T1017" s="13"/>
      <c r="U1017" s="13"/>
      <c r="V1017" s="13"/>
      <c r="W1017" s="13"/>
      <c r="X1017" s="13"/>
    </row>
    <row r="1018">
      <c r="A1018" s="5" t="s">
        <v>2292</v>
      </c>
      <c r="B1018" s="39" t="s">
        <v>636</v>
      </c>
      <c r="C1018" s="28" t="s">
        <v>1031</v>
      </c>
      <c r="D1018" s="1"/>
      <c r="E1018" s="8" t="s">
        <v>10</v>
      </c>
      <c r="F1018" s="1"/>
      <c r="G1018" s="9"/>
      <c r="H1018" s="9"/>
    </row>
    <row r="1019">
      <c r="A1019" s="5" t="s">
        <v>2292</v>
      </c>
      <c r="B1019" s="39" t="s">
        <v>636</v>
      </c>
      <c r="C1019" s="28" t="s">
        <v>1032</v>
      </c>
      <c r="D1019" s="8" t="s">
        <v>10</v>
      </c>
      <c r="E1019" s="1"/>
      <c r="F1019" s="1"/>
      <c r="G1019" s="9"/>
      <c r="H1019" s="9"/>
    </row>
    <row r="1020">
      <c r="A1020" s="14" t="s">
        <v>2292</v>
      </c>
      <c r="B1020" s="44" t="s">
        <v>636</v>
      </c>
      <c r="C1020" s="45" t="s">
        <v>1033</v>
      </c>
      <c r="D1020" s="12"/>
      <c r="E1020" s="46" t="s">
        <v>10</v>
      </c>
      <c r="F1020" s="12"/>
      <c r="G1020" s="14"/>
      <c r="H1020" s="14"/>
      <c r="I1020" s="13"/>
    </row>
    <row r="1021">
      <c r="A1021" s="5" t="s">
        <v>2292</v>
      </c>
      <c r="B1021" s="39" t="s">
        <v>636</v>
      </c>
      <c r="C1021" s="28" t="s">
        <v>1034</v>
      </c>
      <c r="D1021" s="1"/>
      <c r="E1021" s="8" t="s">
        <v>10</v>
      </c>
      <c r="F1021" s="1"/>
      <c r="G1021" s="9"/>
      <c r="H1021" s="9"/>
      <c r="J1021" s="13"/>
      <c r="K1021" s="13"/>
      <c r="L1021" s="13"/>
      <c r="M1021" s="13"/>
      <c r="N1021" s="13"/>
      <c r="O1021" s="13"/>
      <c r="P1021" s="13"/>
      <c r="Q1021" s="13"/>
      <c r="R1021" s="13"/>
      <c r="S1021" s="13"/>
      <c r="T1021" s="13"/>
      <c r="U1021" s="13"/>
      <c r="V1021" s="13"/>
      <c r="W1021" s="13"/>
      <c r="X1021" s="13"/>
    </row>
    <row r="1022">
      <c r="A1022" s="42" t="s">
        <v>2292</v>
      </c>
      <c r="B1022" s="39" t="s">
        <v>636</v>
      </c>
      <c r="C1022" s="41" t="s">
        <v>1035</v>
      </c>
      <c r="D1022" s="25"/>
      <c r="E1022" s="26" t="s">
        <v>10</v>
      </c>
      <c r="F1022" s="25"/>
      <c r="G1022" s="27"/>
      <c r="H1022" s="27"/>
      <c r="I1022" s="27"/>
    </row>
    <row r="1023">
      <c r="A1023" s="5" t="s">
        <v>2292</v>
      </c>
      <c r="B1023" s="39" t="s">
        <v>636</v>
      </c>
      <c r="C1023" s="28" t="s">
        <v>1036</v>
      </c>
      <c r="D1023" s="1"/>
      <c r="E1023" s="8"/>
      <c r="F1023" s="1"/>
      <c r="G1023" s="5" t="s">
        <v>10</v>
      </c>
      <c r="H1023" s="9"/>
      <c r="J1023" s="27"/>
      <c r="K1023" s="27"/>
      <c r="L1023" s="27"/>
      <c r="M1023" s="27"/>
      <c r="N1023" s="27"/>
      <c r="O1023" s="27"/>
      <c r="P1023" s="27"/>
      <c r="Q1023" s="27"/>
      <c r="R1023" s="27"/>
      <c r="S1023" s="27"/>
      <c r="T1023" s="27"/>
      <c r="U1023" s="27"/>
      <c r="V1023" s="27"/>
      <c r="W1023" s="27"/>
      <c r="X1023" s="27"/>
    </row>
    <row r="1024">
      <c r="A1024" s="5" t="s">
        <v>2292</v>
      </c>
      <c r="B1024" s="39" t="s">
        <v>636</v>
      </c>
      <c r="C1024" s="28" t="s">
        <v>1037</v>
      </c>
      <c r="D1024" s="1"/>
      <c r="E1024" s="8" t="s">
        <v>10</v>
      </c>
      <c r="F1024" s="1"/>
      <c r="G1024" s="9"/>
      <c r="H1024" s="9"/>
    </row>
    <row r="1025">
      <c r="A1025" s="5" t="s">
        <v>2292</v>
      </c>
      <c r="B1025" s="39" t="s">
        <v>636</v>
      </c>
      <c r="C1025" s="28" t="s">
        <v>1038</v>
      </c>
      <c r="D1025" s="1"/>
      <c r="E1025" s="8"/>
      <c r="F1025" s="1"/>
      <c r="G1025" s="5" t="s">
        <v>10</v>
      </c>
      <c r="H1025" s="9"/>
    </row>
    <row r="1026">
      <c r="A1026" s="20" t="s">
        <v>2292</v>
      </c>
      <c r="B1026" s="39" t="s">
        <v>636</v>
      </c>
      <c r="C1026" s="40" t="s">
        <v>1039</v>
      </c>
      <c r="D1026" s="19"/>
      <c r="E1026" s="23" t="s">
        <v>10</v>
      </c>
      <c r="F1026" s="23"/>
      <c r="G1026" s="20"/>
      <c r="H1026" s="21"/>
      <c r="I1026" s="21"/>
    </row>
    <row r="1027">
      <c r="A1027" s="5" t="s">
        <v>2292</v>
      </c>
      <c r="B1027" s="39" t="s">
        <v>636</v>
      </c>
      <c r="C1027" s="28" t="s">
        <v>1040</v>
      </c>
      <c r="D1027" s="1"/>
      <c r="E1027" s="1"/>
      <c r="F1027" s="1"/>
      <c r="G1027" s="5" t="s">
        <v>10</v>
      </c>
      <c r="H1027" s="9"/>
      <c r="J1027" s="21"/>
      <c r="K1027" s="21"/>
      <c r="L1027" s="21"/>
      <c r="M1027" s="21"/>
      <c r="N1027" s="21"/>
      <c r="O1027" s="21"/>
      <c r="P1027" s="21"/>
      <c r="Q1027" s="21"/>
      <c r="R1027" s="21"/>
      <c r="S1027" s="21"/>
      <c r="T1027" s="21"/>
      <c r="U1027" s="21"/>
      <c r="V1027" s="21"/>
      <c r="W1027" s="21"/>
      <c r="X1027" s="21"/>
    </row>
    <row r="1028">
      <c r="A1028" s="5" t="s">
        <v>2292</v>
      </c>
      <c r="B1028" s="39" t="s">
        <v>636</v>
      </c>
      <c r="C1028" s="28" t="s">
        <v>1041</v>
      </c>
      <c r="D1028" s="8" t="s">
        <v>10</v>
      </c>
      <c r="E1028" s="1"/>
      <c r="F1028" s="1"/>
      <c r="G1028" s="9"/>
      <c r="H1028" s="9"/>
    </row>
    <row r="1029">
      <c r="A1029" s="5" t="s">
        <v>2292</v>
      </c>
      <c r="B1029" s="39" t="s">
        <v>636</v>
      </c>
      <c r="C1029" s="28" t="s">
        <v>1042</v>
      </c>
      <c r="D1029" s="8"/>
      <c r="E1029" s="8" t="s">
        <v>10</v>
      </c>
      <c r="F1029" s="1"/>
      <c r="G1029" s="9"/>
      <c r="H1029" s="9"/>
    </row>
    <row r="1030">
      <c r="A1030" s="5" t="s">
        <v>2292</v>
      </c>
      <c r="B1030" s="39" t="s">
        <v>636</v>
      </c>
      <c r="C1030" s="28" t="s">
        <v>1043</v>
      </c>
      <c r="D1030" s="8" t="s">
        <v>10</v>
      </c>
      <c r="E1030" s="1"/>
      <c r="F1030" s="1"/>
      <c r="G1030" s="9"/>
      <c r="H1030" s="9"/>
    </row>
    <row r="1031">
      <c r="A1031" s="14" t="s">
        <v>2292</v>
      </c>
      <c r="B1031" s="44" t="s">
        <v>636</v>
      </c>
      <c r="C1031" s="45" t="s">
        <v>1044</v>
      </c>
      <c r="D1031" s="12"/>
      <c r="E1031" s="46"/>
      <c r="F1031" s="12"/>
      <c r="G1031" s="14" t="s">
        <v>10</v>
      </c>
      <c r="H1031" s="13"/>
      <c r="I1031" s="13"/>
    </row>
    <row r="1032">
      <c r="A1032" s="5" t="s">
        <v>2292</v>
      </c>
      <c r="B1032" s="39" t="s">
        <v>636</v>
      </c>
      <c r="C1032" s="28" t="s">
        <v>1045</v>
      </c>
      <c r="D1032" s="1"/>
      <c r="E1032" s="8" t="s">
        <v>10</v>
      </c>
      <c r="F1032" s="1"/>
      <c r="G1032" s="9"/>
      <c r="H1032" s="9"/>
      <c r="J1032" s="13"/>
      <c r="K1032" s="13"/>
      <c r="L1032" s="13"/>
      <c r="M1032" s="13"/>
      <c r="N1032" s="13"/>
      <c r="O1032" s="13"/>
      <c r="P1032" s="13"/>
      <c r="Q1032" s="13"/>
      <c r="R1032" s="13"/>
      <c r="S1032" s="13"/>
      <c r="T1032" s="13"/>
      <c r="U1032" s="13"/>
      <c r="V1032" s="13"/>
      <c r="W1032" s="13"/>
      <c r="X1032" s="13"/>
    </row>
    <row r="1033">
      <c r="A1033" s="5" t="s">
        <v>2292</v>
      </c>
      <c r="B1033" s="39" t="s">
        <v>636</v>
      </c>
      <c r="C1033" s="28" t="s">
        <v>1046</v>
      </c>
      <c r="D1033" s="1"/>
      <c r="E1033" s="8" t="s">
        <v>10</v>
      </c>
      <c r="F1033" s="1"/>
      <c r="G1033" s="9"/>
      <c r="H1033" s="9"/>
    </row>
    <row r="1034">
      <c r="A1034" s="5" t="s">
        <v>2292</v>
      </c>
      <c r="B1034" s="39" t="s">
        <v>636</v>
      </c>
      <c r="C1034" s="28" t="s">
        <v>1047</v>
      </c>
      <c r="D1034" s="1"/>
      <c r="E1034" s="8" t="s">
        <v>10</v>
      </c>
      <c r="F1034" s="1"/>
      <c r="G1034" s="9"/>
      <c r="H1034" s="9"/>
    </row>
    <row r="1035">
      <c r="A1035" s="5" t="s">
        <v>2292</v>
      </c>
      <c r="B1035" s="39" t="s">
        <v>636</v>
      </c>
      <c r="C1035" s="28" t="s">
        <v>1048</v>
      </c>
      <c r="D1035" s="1"/>
      <c r="E1035" s="8"/>
      <c r="F1035" s="1"/>
      <c r="G1035" s="5" t="s">
        <v>10</v>
      </c>
      <c r="H1035" s="9"/>
    </row>
    <row r="1036">
      <c r="A1036" s="5" t="s">
        <v>2292</v>
      </c>
      <c r="B1036" s="39" t="s">
        <v>636</v>
      </c>
      <c r="C1036" s="28" t="s">
        <v>1049</v>
      </c>
      <c r="D1036" s="1"/>
      <c r="E1036" s="8" t="s">
        <v>10</v>
      </c>
      <c r="F1036" s="1"/>
      <c r="G1036" s="9"/>
      <c r="H1036" s="9"/>
    </row>
    <row r="1037">
      <c r="A1037" s="5" t="s">
        <v>2292</v>
      </c>
      <c r="B1037" s="39" t="s">
        <v>636</v>
      </c>
      <c r="C1037" s="28" t="s">
        <v>1050</v>
      </c>
      <c r="D1037" s="1"/>
      <c r="E1037" s="8" t="s">
        <v>10</v>
      </c>
      <c r="F1037" s="1"/>
      <c r="G1037" s="9"/>
      <c r="H1037" s="9"/>
    </row>
    <row r="1038">
      <c r="A1038" s="5" t="s">
        <v>2292</v>
      </c>
      <c r="B1038" s="39" t="s">
        <v>636</v>
      </c>
      <c r="C1038" s="28" t="s">
        <v>1051</v>
      </c>
      <c r="D1038" s="8" t="s">
        <v>10</v>
      </c>
      <c r="E1038" s="1"/>
      <c r="F1038" s="1"/>
      <c r="G1038" s="9"/>
      <c r="H1038" s="9"/>
    </row>
    <row r="1039">
      <c r="A1039" s="5" t="s">
        <v>2292</v>
      </c>
      <c r="B1039" s="39" t="s">
        <v>636</v>
      </c>
      <c r="C1039" s="28" t="s">
        <v>1052</v>
      </c>
      <c r="D1039" s="1"/>
      <c r="E1039" s="8" t="s">
        <v>10</v>
      </c>
      <c r="F1039" s="1"/>
      <c r="G1039" s="9"/>
      <c r="H1039" s="9"/>
    </row>
    <row r="1040">
      <c r="A1040" s="5" t="s">
        <v>2292</v>
      </c>
      <c r="B1040" s="39" t="s">
        <v>636</v>
      </c>
      <c r="C1040" s="28" t="s">
        <v>1053</v>
      </c>
      <c r="D1040" s="8" t="s">
        <v>10</v>
      </c>
      <c r="E1040" s="1"/>
      <c r="F1040" s="1"/>
      <c r="G1040" s="9"/>
      <c r="H1040" s="9"/>
    </row>
    <row r="1041">
      <c r="A1041" s="5" t="s">
        <v>2292</v>
      </c>
      <c r="B1041" s="39" t="s">
        <v>636</v>
      </c>
      <c r="C1041" s="28" t="s">
        <v>1054</v>
      </c>
      <c r="D1041" s="8" t="s">
        <v>10</v>
      </c>
      <c r="E1041" s="1"/>
      <c r="F1041" s="1"/>
      <c r="G1041" s="9"/>
      <c r="H1041" s="9"/>
    </row>
    <row r="1042">
      <c r="A1042" s="5" t="s">
        <v>2292</v>
      </c>
      <c r="B1042" s="39" t="s">
        <v>636</v>
      </c>
      <c r="C1042" s="28" t="s">
        <v>1055</v>
      </c>
      <c r="D1042" s="8" t="s">
        <v>10</v>
      </c>
      <c r="E1042" s="8"/>
      <c r="F1042" s="1"/>
      <c r="G1042" s="9"/>
      <c r="H1042" s="9"/>
    </row>
    <row r="1043">
      <c r="A1043" s="5" t="s">
        <v>2292</v>
      </c>
      <c r="B1043" s="39" t="s">
        <v>636</v>
      </c>
      <c r="C1043" s="7" t="s">
        <v>1056</v>
      </c>
      <c r="D1043" s="8" t="s">
        <v>10</v>
      </c>
      <c r="E1043" s="1"/>
      <c r="F1043" s="1"/>
      <c r="G1043" s="9"/>
      <c r="H1043" s="9"/>
    </row>
    <row r="1044">
      <c r="A1044" s="5" t="s">
        <v>2292</v>
      </c>
      <c r="B1044" s="39" t="s">
        <v>636</v>
      </c>
      <c r="C1044" s="28" t="s">
        <v>1057</v>
      </c>
      <c r="D1044" s="8" t="s">
        <v>10</v>
      </c>
      <c r="E1044" s="1"/>
      <c r="F1044" s="1"/>
      <c r="G1044" s="9"/>
      <c r="H1044" s="9"/>
    </row>
    <row r="1045">
      <c r="A1045" s="5" t="s">
        <v>2292</v>
      </c>
      <c r="B1045" s="39" t="s">
        <v>636</v>
      </c>
      <c r="C1045" s="28" t="s">
        <v>1058</v>
      </c>
      <c r="D1045" s="8" t="s">
        <v>10</v>
      </c>
      <c r="E1045" s="1"/>
      <c r="F1045" s="1"/>
      <c r="G1045" s="9"/>
      <c r="H1045" s="9"/>
    </row>
    <row r="1046">
      <c r="A1046" s="5" t="s">
        <v>2292</v>
      </c>
      <c r="B1046" s="39" t="s">
        <v>636</v>
      </c>
      <c r="C1046" s="28" t="s">
        <v>1059</v>
      </c>
      <c r="D1046" s="1"/>
      <c r="E1046" s="1"/>
      <c r="F1046" s="1"/>
      <c r="G1046" s="9"/>
      <c r="H1046" s="5" t="s">
        <v>10</v>
      </c>
    </row>
    <row r="1047">
      <c r="A1047" s="5" t="s">
        <v>2292</v>
      </c>
      <c r="B1047" s="39" t="s">
        <v>636</v>
      </c>
      <c r="C1047" s="28" t="s">
        <v>1060</v>
      </c>
      <c r="D1047" s="8" t="s">
        <v>10</v>
      </c>
      <c r="E1047" s="1"/>
      <c r="F1047" s="1"/>
      <c r="G1047" s="9"/>
      <c r="H1047" s="9"/>
    </row>
    <row r="1048">
      <c r="A1048" s="5" t="s">
        <v>2292</v>
      </c>
      <c r="B1048" s="39" t="s">
        <v>636</v>
      </c>
      <c r="C1048" s="28" t="s">
        <v>1061</v>
      </c>
      <c r="D1048" s="1"/>
      <c r="E1048" s="8" t="s">
        <v>10</v>
      </c>
      <c r="F1048" s="1"/>
      <c r="G1048" s="9"/>
      <c r="H1048" s="9"/>
    </row>
    <row r="1049">
      <c r="A1049" s="5" t="s">
        <v>2292</v>
      </c>
      <c r="B1049" s="39" t="s">
        <v>636</v>
      </c>
      <c r="C1049" s="28" t="s">
        <v>1062</v>
      </c>
      <c r="D1049" s="1"/>
      <c r="E1049" s="8" t="s">
        <v>10</v>
      </c>
      <c r="F1049" s="1"/>
      <c r="G1049" s="9"/>
      <c r="H1049" s="9"/>
    </row>
    <row r="1050">
      <c r="A1050" s="5" t="s">
        <v>2292</v>
      </c>
      <c r="B1050" s="39" t="s">
        <v>636</v>
      </c>
      <c r="C1050" s="28" t="s">
        <v>1063</v>
      </c>
      <c r="D1050" s="8" t="s">
        <v>10</v>
      </c>
      <c r="E1050" s="8"/>
      <c r="F1050" s="1"/>
      <c r="G1050" s="9"/>
      <c r="H1050" s="9"/>
    </row>
    <row r="1051">
      <c r="A1051" s="5" t="s">
        <v>2292</v>
      </c>
      <c r="B1051" s="39" t="s">
        <v>636</v>
      </c>
      <c r="C1051" s="28" t="s">
        <v>1064</v>
      </c>
      <c r="D1051" s="8" t="s">
        <v>10</v>
      </c>
      <c r="E1051" s="1"/>
      <c r="F1051" s="1"/>
      <c r="G1051" s="9"/>
      <c r="H1051" s="9"/>
    </row>
    <row r="1052">
      <c r="A1052" s="5" t="s">
        <v>2292</v>
      </c>
      <c r="B1052" s="39" t="s">
        <v>636</v>
      </c>
      <c r="C1052" s="28" t="s">
        <v>1065</v>
      </c>
      <c r="D1052" s="8" t="s">
        <v>10</v>
      </c>
      <c r="E1052" s="1"/>
      <c r="F1052" s="1"/>
      <c r="G1052" s="9"/>
      <c r="H1052" s="9"/>
    </row>
    <row r="1053">
      <c r="A1053" s="5" t="s">
        <v>2292</v>
      </c>
      <c r="B1053" s="39" t="s">
        <v>636</v>
      </c>
      <c r="C1053" s="28" t="s">
        <v>1066</v>
      </c>
      <c r="D1053" s="8" t="s">
        <v>10</v>
      </c>
      <c r="E1053" s="1"/>
      <c r="F1053" s="1"/>
      <c r="G1053" s="9"/>
      <c r="H1053" s="9"/>
    </row>
    <row r="1054">
      <c r="A1054" s="5" t="s">
        <v>2292</v>
      </c>
      <c r="B1054" s="39" t="s">
        <v>636</v>
      </c>
      <c r="C1054" s="28" t="s">
        <v>1067</v>
      </c>
      <c r="D1054" s="8" t="s">
        <v>10</v>
      </c>
      <c r="E1054" s="1"/>
      <c r="F1054" s="1"/>
      <c r="G1054" s="9"/>
      <c r="H1054" s="9"/>
    </row>
    <row r="1055">
      <c r="A1055" s="5" t="s">
        <v>2292</v>
      </c>
      <c r="B1055" s="39" t="s">
        <v>636</v>
      </c>
      <c r="C1055" s="28" t="s">
        <v>1068</v>
      </c>
      <c r="D1055" s="8" t="s">
        <v>10</v>
      </c>
      <c r="E1055" s="1"/>
      <c r="F1055" s="1"/>
      <c r="G1055" s="9"/>
      <c r="H1055" s="9"/>
    </row>
    <row r="1056">
      <c r="A1056" s="5" t="s">
        <v>2292</v>
      </c>
      <c r="B1056" s="39" t="s">
        <v>636</v>
      </c>
      <c r="C1056" s="28" t="s">
        <v>1069</v>
      </c>
      <c r="D1056" s="8" t="s">
        <v>10</v>
      </c>
      <c r="E1056" s="1"/>
      <c r="F1056" s="1"/>
      <c r="G1056" s="9"/>
      <c r="H1056" s="9"/>
    </row>
    <row r="1057">
      <c r="A1057" s="5" t="s">
        <v>2292</v>
      </c>
      <c r="B1057" s="39" t="s">
        <v>636</v>
      </c>
      <c r="C1057" s="28" t="s">
        <v>1070</v>
      </c>
      <c r="D1057" s="8" t="s">
        <v>10</v>
      </c>
      <c r="E1057" s="1"/>
      <c r="F1057" s="1"/>
      <c r="G1057" s="9"/>
      <c r="H1057" s="9"/>
    </row>
    <row r="1058">
      <c r="A1058" s="5" t="s">
        <v>2292</v>
      </c>
      <c r="B1058" s="39" t="s">
        <v>636</v>
      </c>
      <c r="C1058" s="28" t="s">
        <v>1071</v>
      </c>
      <c r="D1058" s="8" t="s">
        <v>10</v>
      </c>
      <c r="E1058" s="1"/>
      <c r="F1058" s="1"/>
      <c r="G1058" s="9"/>
      <c r="H1058" s="9"/>
    </row>
    <row r="1059">
      <c r="A1059" s="5" t="s">
        <v>2292</v>
      </c>
      <c r="B1059" s="39" t="s">
        <v>636</v>
      </c>
      <c r="C1059" s="28" t="s">
        <v>1072</v>
      </c>
      <c r="D1059" s="8" t="s">
        <v>10</v>
      </c>
      <c r="E1059" s="1"/>
      <c r="F1059" s="1"/>
      <c r="G1059" s="9"/>
      <c r="H1059" s="9"/>
    </row>
    <row r="1060">
      <c r="A1060" s="5" t="s">
        <v>2292</v>
      </c>
      <c r="B1060" s="39" t="s">
        <v>636</v>
      </c>
      <c r="C1060" s="28" t="s">
        <v>1073</v>
      </c>
      <c r="D1060" s="8" t="s">
        <v>10</v>
      </c>
      <c r="E1060" s="1"/>
      <c r="F1060" s="1"/>
      <c r="G1060" s="9"/>
      <c r="H1060" s="9"/>
    </row>
    <row r="1061">
      <c r="A1061" s="5" t="s">
        <v>2292</v>
      </c>
      <c r="B1061" s="39" t="s">
        <v>636</v>
      </c>
      <c r="C1061" s="28" t="s">
        <v>1074</v>
      </c>
      <c r="D1061" s="1"/>
      <c r="E1061" s="8" t="s">
        <v>10</v>
      </c>
      <c r="F1061" s="1"/>
      <c r="G1061" s="9"/>
      <c r="H1061" s="9"/>
    </row>
    <row r="1062">
      <c r="A1062" s="5" t="s">
        <v>2292</v>
      </c>
      <c r="B1062" s="39" t="s">
        <v>636</v>
      </c>
      <c r="C1062" s="28" t="s">
        <v>1075</v>
      </c>
      <c r="D1062" s="8" t="s">
        <v>10</v>
      </c>
      <c r="E1062" s="1"/>
      <c r="F1062" s="1"/>
      <c r="G1062" s="9"/>
      <c r="H1062" s="9"/>
    </row>
    <row r="1063">
      <c r="A1063" s="5" t="s">
        <v>2292</v>
      </c>
      <c r="B1063" s="39" t="s">
        <v>636</v>
      </c>
      <c r="C1063" s="28" t="s">
        <v>1076</v>
      </c>
      <c r="D1063" s="8" t="s">
        <v>10</v>
      </c>
      <c r="E1063" s="1"/>
      <c r="F1063" s="1"/>
      <c r="G1063" s="9"/>
      <c r="H1063" s="9"/>
    </row>
    <row r="1064">
      <c r="A1064" s="5" t="s">
        <v>2292</v>
      </c>
      <c r="B1064" s="39" t="s">
        <v>636</v>
      </c>
      <c r="C1064" s="28" t="s">
        <v>1077</v>
      </c>
      <c r="D1064" s="8" t="s">
        <v>10</v>
      </c>
      <c r="E1064" s="1"/>
      <c r="F1064" s="1"/>
      <c r="G1064" s="9"/>
      <c r="H1064" s="9"/>
    </row>
    <row r="1065">
      <c r="A1065" s="5" t="s">
        <v>2292</v>
      </c>
      <c r="B1065" s="39" t="s">
        <v>636</v>
      </c>
      <c r="C1065" s="28" t="s">
        <v>1078</v>
      </c>
      <c r="D1065" s="1"/>
      <c r="E1065" s="8" t="s">
        <v>10</v>
      </c>
      <c r="F1065" s="1"/>
      <c r="G1065" s="9"/>
      <c r="H1065" s="9"/>
    </row>
    <row r="1066">
      <c r="A1066" s="5" t="s">
        <v>2292</v>
      </c>
      <c r="B1066" s="39" t="s">
        <v>636</v>
      </c>
      <c r="C1066" s="28" t="s">
        <v>1079</v>
      </c>
      <c r="D1066" s="8" t="s">
        <v>10</v>
      </c>
      <c r="E1066" s="8"/>
      <c r="F1066" s="1"/>
      <c r="G1066" s="9"/>
      <c r="H1066" s="9"/>
    </row>
    <row r="1067">
      <c r="A1067" s="5" t="s">
        <v>2292</v>
      </c>
      <c r="B1067" s="39" t="s">
        <v>636</v>
      </c>
      <c r="C1067" s="28" t="s">
        <v>1080</v>
      </c>
      <c r="D1067" s="8" t="s">
        <v>10</v>
      </c>
      <c r="E1067" s="1"/>
      <c r="F1067" s="1"/>
      <c r="G1067" s="9"/>
      <c r="H1067" s="9"/>
    </row>
    <row r="1068">
      <c r="A1068" s="5" t="s">
        <v>2292</v>
      </c>
      <c r="B1068" s="39" t="s">
        <v>636</v>
      </c>
      <c r="C1068" s="28" t="s">
        <v>1081</v>
      </c>
      <c r="D1068" s="8" t="s">
        <v>10</v>
      </c>
      <c r="E1068" s="1"/>
      <c r="F1068" s="1"/>
      <c r="G1068" s="9"/>
      <c r="H1068" s="9"/>
    </row>
    <row r="1069">
      <c r="A1069" s="20" t="s">
        <v>2292</v>
      </c>
      <c r="B1069" s="39" t="s">
        <v>636</v>
      </c>
      <c r="C1069" s="40" t="s">
        <v>1082</v>
      </c>
      <c r="D1069" s="19"/>
      <c r="E1069" s="23" t="s">
        <v>10</v>
      </c>
      <c r="F1069" s="19"/>
      <c r="G1069" s="20"/>
      <c r="H1069" s="20"/>
      <c r="I1069" s="21"/>
    </row>
    <row r="1070">
      <c r="A1070" s="5" t="s">
        <v>2292</v>
      </c>
      <c r="B1070" s="39" t="s">
        <v>636</v>
      </c>
      <c r="C1070" s="28" t="s">
        <v>1083</v>
      </c>
      <c r="D1070" s="8" t="s">
        <v>10</v>
      </c>
      <c r="E1070" s="8"/>
      <c r="F1070" s="1"/>
      <c r="G1070" s="9"/>
      <c r="H1070" s="9"/>
      <c r="J1070" s="21"/>
      <c r="K1070" s="21"/>
      <c r="L1070" s="21"/>
      <c r="M1070" s="21"/>
      <c r="N1070" s="21"/>
      <c r="O1070" s="21"/>
      <c r="P1070" s="21"/>
      <c r="Q1070" s="21"/>
      <c r="R1070" s="21"/>
      <c r="S1070" s="21"/>
      <c r="T1070" s="21"/>
      <c r="U1070" s="21"/>
      <c r="V1070" s="21"/>
      <c r="W1070" s="21"/>
      <c r="X1070" s="21"/>
    </row>
    <row r="1071">
      <c r="A1071" s="5" t="s">
        <v>2292</v>
      </c>
      <c r="B1071" s="39" t="s">
        <v>636</v>
      </c>
      <c r="C1071" s="28" t="s">
        <v>1084</v>
      </c>
      <c r="D1071" s="8" t="s">
        <v>10</v>
      </c>
      <c r="E1071" s="1"/>
      <c r="F1071" s="1"/>
      <c r="G1071" s="9"/>
      <c r="H1071" s="9"/>
    </row>
    <row r="1072">
      <c r="A1072" s="5" t="s">
        <v>2292</v>
      </c>
      <c r="B1072" s="39" t="s">
        <v>636</v>
      </c>
      <c r="C1072" s="28" t="s">
        <v>1085</v>
      </c>
      <c r="D1072" s="8" t="s">
        <v>10</v>
      </c>
      <c r="E1072" s="1"/>
      <c r="F1072" s="1"/>
      <c r="G1072" s="9"/>
      <c r="H1072" s="9"/>
    </row>
    <row r="1073">
      <c r="A1073" s="5" t="s">
        <v>2292</v>
      </c>
      <c r="B1073" s="39" t="s">
        <v>636</v>
      </c>
      <c r="C1073" s="28" t="s">
        <v>1086</v>
      </c>
      <c r="D1073" s="1"/>
      <c r="E1073" s="8" t="s">
        <v>10</v>
      </c>
      <c r="F1073" s="1"/>
      <c r="G1073" s="9"/>
      <c r="H1073" s="9"/>
    </row>
    <row r="1074">
      <c r="A1074" s="5" t="s">
        <v>2292</v>
      </c>
      <c r="B1074" s="39" t="s">
        <v>636</v>
      </c>
      <c r="C1074" s="28" t="s">
        <v>1087</v>
      </c>
      <c r="D1074" s="8" t="s">
        <v>10</v>
      </c>
      <c r="E1074" s="1"/>
      <c r="F1074" s="1"/>
      <c r="G1074" s="9"/>
      <c r="H1074" s="9"/>
    </row>
    <row r="1075">
      <c r="A1075" s="5" t="s">
        <v>2292</v>
      </c>
      <c r="B1075" s="39" t="s">
        <v>636</v>
      </c>
      <c r="C1075" s="28" t="s">
        <v>1088</v>
      </c>
      <c r="D1075" s="8" t="s">
        <v>10</v>
      </c>
      <c r="E1075" s="1"/>
      <c r="F1075" s="1"/>
      <c r="G1075" s="9"/>
      <c r="H1075" s="9"/>
    </row>
    <row r="1076">
      <c r="A1076" s="5" t="s">
        <v>2292</v>
      </c>
      <c r="B1076" s="39" t="s">
        <v>636</v>
      </c>
      <c r="C1076" s="28" t="s">
        <v>1089</v>
      </c>
      <c r="D1076" s="8" t="s">
        <v>10</v>
      </c>
      <c r="E1076" s="1"/>
      <c r="F1076" s="1"/>
      <c r="G1076" s="9"/>
      <c r="H1076" s="9"/>
    </row>
    <row r="1077">
      <c r="A1077" s="5" t="s">
        <v>2292</v>
      </c>
      <c r="B1077" s="39" t="s">
        <v>636</v>
      </c>
      <c r="C1077" s="28" t="s">
        <v>1090</v>
      </c>
      <c r="D1077" s="8" t="s">
        <v>10</v>
      </c>
      <c r="E1077" s="1"/>
      <c r="F1077" s="1"/>
      <c r="G1077" s="9"/>
      <c r="H1077" s="9"/>
    </row>
    <row r="1078">
      <c r="A1078" s="5" t="s">
        <v>2292</v>
      </c>
      <c r="B1078" s="39" t="s">
        <v>636</v>
      </c>
      <c r="C1078" s="28" t="s">
        <v>1091</v>
      </c>
      <c r="D1078" s="8" t="s">
        <v>10</v>
      </c>
      <c r="E1078" s="1"/>
      <c r="F1078" s="1"/>
      <c r="G1078" s="9"/>
      <c r="H1078" s="9"/>
    </row>
    <row r="1079">
      <c r="A1079" s="5" t="s">
        <v>2292</v>
      </c>
      <c r="B1079" s="39" t="s">
        <v>636</v>
      </c>
      <c r="C1079" s="28" t="s">
        <v>1092</v>
      </c>
      <c r="D1079" s="8" t="s">
        <v>10</v>
      </c>
      <c r="E1079" s="1"/>
      <c r="F1079" s="1"/>
      <c r="G1079" s="9"/>
      <c r="H1079" s="9"/>
    </row>
    <row r="1080">
      <c r="A1080" s="5" t="s">
        <v>2292</v>
      </c>
      <c r="B1080" s="39" t="s">
        <v>636</v>
      </c>
      <c r="C1080" s="28" t="s">
        <v>1093</v>
      </c>
      <c r="D1080" s="8" t="s">
        <v>10</v>
      </c>
      <c r="E1080" s="8"/>
      <c r="F1080" s="1"/>
      <c r="G1080" s="9"/>
      <c r="H1080" s="9"/>
    </row>
    <row r="1081">
      <c r="A1081" s="5" t="s">
        <v>2292</v>
      </c>
      <c r="B1081" s="39" t="s">
        <v>636</v>
      </c>
      <c r="C1081" s="28" t="s">
        <v>1094</v>
      </c>
      <c r="D1081" s="8" t="s">
        <v>10</v>
      </c>
      <c r="E1081" s="1"/>
      <c r="F1081" s="1"/>
      <c r="G1081" s="9"/>
      <c r="H1081" s="9"/>
    </row>
    <row r="1082">
      <c r="A1082" s="5" t="s">
        <v>2292</v>
      </c>
      <c r="B1082" s="39" t="s">
        <v>636</v>
      </c>
      <c r="C1082" s="28" t="s">
        <v>1095</v>
      </c>
      <c r="D1082" s="1"/>
      <c r="E1082" s="8" t="s">
        <v>10</v>
      </c>
      <c r="F1082" s="1"/>
      <c r="G1082" s="9"/>
      <c r="H1082" s="9"/>
    </row>
    <row r="1083">
      <c r="A1083" s="5" t="s">
        <v>2292</v>
      </c>
      <c r="B1083" s="39" t="s">
        <v>636</v>
      </c>
      <c r="C1083" s="28" t="s">
        <v>1096</v>
      </c>
      <c r="D1083" s="8" t="s">
        <v>10</v>
      </c>
      <c r="E1083" s="8"/>
      <c r="F1083" s="1"/>
      <c r="G1083" s="9"/>
      <c r="H1083" s="9"/>
    </row>
    <row r="1084">
      <c r="A1084" s="5" t="s">
        <v>2292</v>
      </c>
      <c r="B1084" s="39" t="s">
        <v>636</v>
      </c>
      <c r="C1084" s="28" t="s">
        <v>1097</v>
      </c>
      <c r="D1084" s="1"/>
      <c r="E1084" s="8" t="s">
        <v>10</v>
      </c>
      <c r="F1084" s="1"/>
      <c r="G1084" s="9"/>
      <c r="H1084" s="9"/>
    </row>
    <row r="1085">
      <c r="A1085" s="5" t="s">
        <v>2292</v>
      </c>
      <c r="B1085" s="39" t="s">
        <v>636</v>
      </c>
      <c r="C1085" s="28" t="s">
        <v>1098</v>
      </c>
      <c r="D1085" s="8" t="s">
        <v>10</v>
      </c>
      <c r="E1085" s="1"/>
      <c r="F1085" s="1"/>
      <c r="G1085" s="9"/>
      <c r="H1085" s="9"/>
    </row>
    <row r="1086">
      <c r="A1086" s="5" t="s">
        <v>2292</v>
      </c>
      <c r="B1086" s="39" t="s">
        <v>636</v>
      </c>
      <c r="C1086" s="28" t="s">
        <v>1099</v>
      </c>
      <c r="D1086" s="8" t="s">
        <v>10</v>
      </c>
      <c r="E1086" s="1"/>
      <c r="F1086" s="1"/>
      <c r="G1086" s="9"/>
      <c r="H1086" s="9"/>
    </row>
    <row r="1087">
      <c r="A1087" s="5" t="s">
        <v>2292</v>
      </c>
      <c r="B1087" s="39" t="s">
        <v>636</v>
      </c>
      <c r="C1087" s="28" t="s">
        <v>1100</v>
      </c>
      <c r="D1087" s="8" t="s">
        <v>10</v>
      </c>
      <c r="E1087" s="1"/>
      <c r="F1087" s="1"/>
      <c r="G1087" s="9"/>
      <c r="H1087" s="9"/>
    </row>
    <row r="1088">
      <c r="A1088" s="5" t="s">
        <v>2292</v>
      </c>
      <c r="B1088" s="39" t="s">
        <v>636</v>
      </c>
      <c r="C1088" s="28" t="s">
        <v>1101</v>
      </c>
      <c r="D1088" s="8" t="s">
        <v>10</v>
      </c>
      <c r="E1088" s="1"/>
      <c r="F1088" s="1"/>
      <c r="G1088" s="9"/>
      <c r="H1088" s="9"/>
    </row>
    <row r="1089">
      <c r="A1089" s="5" t="s">
        <v>2292</v>
      </c>
      <c r="B1089" s="39" t="s">
        <v>636</v>
      </c>
      <c r="C1089" s="28" t="s">
        <v>1102</v>
      </c>
      <c r="D1089" s="8" t="s">
        <v>10</v>
      </c>
      <c r="E1089" s="1"/>
      <c r="F1089" s="1"/>
      <c r="G1089" s="9"/>
      <c r="H1089" s="9"/>
    </row>
    <row r="1090">
      <c r="A1090" s="5" t="s">
        <v>2292</v>
      </c>
      <c r="B1090" s="39" t="s">
        <v>636</v>
      </c>
      <c r="C1090" s="28" t="s">
        <v>1103</v>
      </c>
      <c r="D1090" s="8" t="s">
        <v>10</v>
      </c>
      <c r="E1090" s="1"/>
      <c r="F1090" s="1"/>
      <c r="G1090" s="9"/>
      <c r="H1090" s="9"/>
    </row>
    <row r="1091">
      <c r="A1091" s="5" t="s">
        <v>2292</v>
      </c>
      <c r="B1091" s="39" t="s">
        <v>636</v>
      </c>
      <c r="C1091" s="28" t="s">
        <v>1104</v>
      </c>
      <c r="D1091" s="8"/>
      <c r="E1091" s="8" t="s">
        <v>10</v>
      </c>
      <c r="F1091" s="1"/>
      <c r="G1091" s="9"/>
      <c r="H1091" s="9"/>
    </row>
    <row r="1092">
      <c r="A1092" s="5" t="s">
        <v>2292</v>
      </c>
      <c r="B1092" s="39" t="s">
        <v>636</v>
      </c>
      <c r="C1092" s="28" t="s">
        <v>1105</v>
      </c>
      <c r="D1092" s="8" t="s">
        <v>10</v>
      </c>
      <c r="E1092" s="1"/>
      <c r="F1092" s="1"/>
      <c r="G1092" s="9"/>
      <c r="H1092" s="9"/>
    </row>
    <row r="1093">
      <c r="A1093" s="5" t="s">
        <v>2292</v>
      </c>
      <c r="B1093" s="39" t="s">
        <v>636</v>
      </c>
      <c r="C1093" s="28" t="s">
        <v>1106</v>
      </c>
      <c r="D1093" s="8" t="s">
        <v>10</v>
      </c>
      <c r="E1093" s="1"/>
      <c r="F1093" s="1"/>
      <c r="G1093" s="9"/>
      <c r="H1093" s="9"/>
    </row>
    <row r="1094">
      <c r="A1094" s="5" t="s">
        <v>2292</v>
      </c>
      <c r="B1094" s="39" t="s">
        <v>636</v>
      </c>
      <c r="C1094" s="28" t="s">
        <v>1107</v>
      </c>
      <c r="D1094" s="8"/>
      <c r="E1094" s="8" t="s">
        <v>10</v>
      </c>
      <c r="F1094" s="1"/>
      <c r="G1094" s="9"/>
      <c r="H1094" s="9"/>
    </row>
    <row r="1095">
      <c r="A1095" s="5" t="s">
        <v>2292</v>
      </c>
      <c r="B1095" s="39" t="s">
        <v>636</v>
      </c>
      <c r="C1095" s="28" t="s">
        <v>1108</v>
      </c>
      <c r="D1095" s="8" t="s">
        <v>10</v>
      </c>
      <c r="E1095" s="1"/>
      <c r="F1095" s="1"/>
      <c r="G1095" s="9"/>
      <c r="H1095" s="9"/>
    </row>
    <row r="1096">
      <c r="A1096" s="5" t="s">
        <v>2292</v>
      </c>
      <c r="B1096" s="39" t="s">
        <v>636</v>
      </c>
      <c r="C1096" s="28" t="s">
        <v>1109</v>
      </c>
      <c r="D1096" s="1"/>
      <c r="E1096" s="8" t="s">
        <v>10</v>
      </c>
      <c r="F1096" s="1"/>
      <c r="G1096" s="9"/>
      <c r="H1096" s="9"/>
    </row>
    <row r="1097">
      <c r="A1097" s="5" t="s">
        <v>2292</v>
      </c>
      <c r="B1097" s="39" t="s">
        <v>636</v>
      </c>
      <c r="C1097" s="28" t="s">
        <v>1110</v>
      </c>
      <c r="D1097" s="8" t="s">
        <v>10</v>
      </c>
      <c r="E1097" s="8"/>
      <c r="F1097" s="1"/>
      <c r="G1097" s="9"/>
      <c r="H1097" s="9"/>
    </row>
    <row r="1098">
      <c r="A1098" s="5" t="s">
        <v>2292</v>
      </c>
      <c r="B1098" s="39" t="s">
        <v>636</v>
      </c>
      <c r="C1098" s="28" t="s">
        <v>1111</v>
      </c>
      <c r="D1098" s="1"/>
      <c r="E1098" s="8" t="s">
        <v>10</v>
      </c>
      <c r="F1098" s="1"/>
      <c r="G1098" s="9"/>
      <c r="H1098" s="9"/>
    </row>
    <row r="1099">
      <c r="A1099" s="5" t="s">
        <v>2292</v>
      </c>
      <c r="B1099" s="39" t="s">
        <v>636</v>
      </c>
      <c r="C1099" s="28" t="s">
        <v>1112</v>
      </c>
      <c r="D1099" s="8" t="s">
        <v>10</v>
      </c>
      <c r="E1099" s="1"/>
      <c r="F1099" s="1"/>
      <c r="G1099" s="9"/>
      <c r="H1099" s="9"/>
    </row>
    <row r="1100">
      <c r="A1100" s="5" t="s">
        <v>2292</v>
      </c>
      <c r="B1100" s="39" t="s">
        <v>636</v>
      </c>
      <c r="C1100" s="28" t="s">
        <v>1113</v>
      </c>
      <c r="D1100" s="8" t="s">
        <v>10</v>
      </c>
      <c r="E1100" s="8" t="s">
        <v>10</v>
      </c>
      <c r="F1100" s="1"/>
      <c r="G1100" s="9"/>
      <c r="H1100" s="9"/>
    </row>
    <row r="1101">
      <c r="A1101" s="5" t="s">
        <v>2292</v>
      </c>
      <c r="B1101" s="39" t="s">
        <v>636</v>
      </c>
      <c r="C1101" s="28" t="s">
        <v>1114</v>
      </c>
      <c r="D1101" s="8" t="s">
        <v>10</v>
      </c>
      <c r="E1101" s="1"/>
      <c r="F1101" s="1"/>
      <c r="G1101" s="9"/>
      <c r="H1101" s="9"/>
    </row>
    <row r="1102">
      <c r="A1102" s="5" t="s">
        <v>2292</v>
      </c>
      <c r="B1102" s="39" t="s">
        <v>636</v>
      </c>
      <c r="C1102" s="28" t="s">
        <v>1115</v>
      </c>
      <c r="D1102" s="8" t="s">
        <v>10</v>
      </c>
      <c r="E1102" s="1"/>
      <c r="F1102" s="1"/>
      <c r="G1102" s="9"/>
      <c r="H1102" s="9"/>
    </row>
    <row r="1103">
      <c r="A1103" s="5" t="s">
        <v>2292</v>
      </c>
      <c r="B1103" s="39" t="s">
        <v>636</v>
      </c>
      <c r="C1103" s="28" t="s">
        <v>1116</v>
      </c>
      <c r="D1103" s="8" t="s">
        <v>10</v>
      </c>
      <c r="E1103" s="1"/>
      <c r="F1103" s="1"/>
      <c r="G1103" s="9"/>
      <c r="H1103" s="9"/>
    </row>
    <row r="1104">
      <c r="A1104" s="5" t="s">
        <v>2292</v>
      </c>
      <c r="B1104" s="39" t="s">
        <v>636</v>
      </c>
      <c r="C1104" s="28" t="s">
        <v>1117</v>
      </c>
      <c r="D1104" s="8" t="s">
        <v>10</v>
      </c>
      <c r="E1104" s="8"/>
      <c r="F1104" s="1"/>
      <c r="G1104" s="9"/>
      <c r="H1104" s="9"/>
    </row>
    <row r="1105">
      <c r="A1105" s="5" t="s">
        <v>2292</v>
      </c>
      <c r="B1105" s="39" t="s">
        <v>636</v>
      </c>
      <c r="C1105" s="28" t="s">
        <v>1118</v>
      </c>
      <c r="D1105" s="8" t="s">
        <v>10</v>
      </c>
      <c r="E1105" s="1"/>
      <c r="F1105" s="1"/>
      <c r="G1105" s="9"/>
      <c r="H1105" s="9"/>
    </row>
    <row r="1106">
      <c r="A1106" s="5" t="s">
        <v>2292</v>
      </c>
      <c r="B1106" s="39" t="s">
        <v>636</v>
      </c>
      <c r="C1106" s="28" t="s">
        <v>1119</v>
      </c>
      <c r="D1106" s="8" t="s">
        <v>10</v>
      </c>
      <c r="E1106" s="1"/>
      <c r="F1106" s="1"/>
      <c r="G1106" s="9"/>
      <c r="H1106" s="9"/>
    </row>
    <row r="1107">
      <c r="A1107" s="5" t="s">
        <v>2292</v>
      </c>
      <c r="B1107" s="39" t="s">
        <v>636</v>
      </c>
      <c r="C1107" s="28" t="s">
        <v>1120</v>
      </c>
      <c r="D1107" s="8" t="s">
        <v>10</v>
      </c>
      <c r="E1107" s="1"/>
      <c r="F1107" s="1"/>
      <c r="G1107" s="9"/>
      <c r="H1107" s="9"/>
    </row>
    <row r="1108">
      <c r="A1108" s="5" t="s">
        <v>2292</v>
      </c>
      <c r="B1108" s="39" t="s">
        <v>636</v>
      </c>
      <c r="C1108" s="28" t="s">
        <v>1121</v>
      </c>
      <c r="D1108" s="8" t="s">
        <v>10</v>
      </c>
      <c r="E1108" s="1"/>
      <c r="F1108" s="1"/>
      <c r="G1108" s="9"/>
      <c r="H1108" s="9"/>
    </row>
    <row r="1109">
      <c r="A1109" s="5" t="s">
        <v>2292</v>
      </c>
      <c r="B1109" s="39" t="s">
        <v>636</v>
      </c>
      <c r="C1109" s="28" t="s">
        <v>1122</v>
      </c>
      <c r="D1109" s="8" t="s">
        <v>10</v>
      </c>
      <c r="E1109" s="1"/>
      <c r="F1109" s="1"/>
      <c r="G1109" s="9"/>
      <c r="H1109" s="9"/>
    </row>
    <row r="1110">
      <c r="A1110" s="5" t="s">
        <v>2292</v>
      </c>
      <c r="B1110" s="39" t="s">
        <v>636</v>
      </c>
      <c r="C1110" s="28" t="s">
        <v>1123</v>
      </c>
      <c r="D1110" s="8" t="s">
        <v>10</v>
      </c>
      <c r="E1110" s="1"/>
      <c r="F1110" s="1"/>
      <c r="G1110" s="9"/>
      <c r="H1110" s="9"/>
    </row>
    <row r="1111">
      <c r="A1111" s="5" t="s">
        <v>2292</v>
      </c>
      <c r="B1111" s="39" t="s">
        <v>636</v>
      </c>
      <c r="C1111" s="28" t="s">
        <v>1124</v>
      </c>
      <c r="D1111" s="8"/>
      <c r="E1111" s="8" t="s">
        <v>10</v>
      </c>
      <c r="F1111" s="1"/>
      <c r="G1111" s="9"/>
      <c r="H1111" s="9"/>
    </row>
    <row r="1112">
      <c r="A1112" s="5" t="s">
        <v>2292</v>
      </c>
      <c r="B1112" s="39" t="s">
        <v>636</v>
      </c>
      <c r="C1112" s="28" t="s">
        <v>1125</v>
      </c>
      <c r="D1112" s="1"/>
      <c r="E1112" s="8" t="s">
        <v>10</v>
      </c>
      <c r="F1112" s="1"/>
      <c r="G1112" s="9"/>
      <c r="H1112" s="9"/>
    </row>
    <row r="1113">
      <c r="A1113" s="5" t="s">
        <v>2292</v>
      </c>
      <c r="B1113" s="39" t="s">
        <v>636</v>
      </c>
      <c r="C1113" s="28" t="s">
        <v>1126</v>
      </c>
      <c r="D1113" s="8" t="s">
        <v>10</v>
      </c>
      <c r="E1113" s="1"/>
      <c r="F1113" s="1"/>
      <c r="G1113" s="9"/>
      <c r="H1113" s="9"/>
    </row>
    <row r="1114">
      <c r="A1114" s="5" t="s">
        <v>2292</v>
      </c>
      <c r="B1114" s="39" t="s">
        <v>636</v>
      </c>
      <c r="C1114" s="28" t="s">
        <v>1127</v>
      </c>
      <c r="D1114" s="8" t="s">
        <v>10</v>
      </c>
      <c r="E1114" s="1"/>
      <c r="F1114" s="1"/>
      <c r="G1114" s="9"/>
      <c r="H1114" s="9"/>
    </row>
    <row r="1115">
      <c r="A1115" s="5" t="s">
        <v>2292</v>
      </c>
      <c r="B1115" s="39" t="s">
        <v>636</v>
      </c>
      <c r="C1115" s="28" t="s">
        <v>1128</v>
      </c>
      <c r="D1115" s="8" t="s">
        <v>10</v>
      </c>
      <c r="E1115" s="1"/>
      <c r="F1115" s="1"/>
      <c r="G1115" s="9"/>
      <c r="H1115" s="9"/>
    </row>
    <row r="1116">
      <c r="A1116" s="5" t="s">
        <v>2292</v>
      </c>
      <c r="B1116" s="39" t="s">
        <v>636</v>
      </c>
      <c r="C1116" s="28" t="s">
        <v>1129</v>
      </c>
      <c r="D1116" s="1"/>
      <c r="E1116" s="8" t="s">
        <v>10</v>
      </c>
      <c r="F1116" s="1"/>
      <c r="G1116" s="9"/>
      <c r="H1116" s="9"/>
    </row>
    <row r="1117">
      <c r="A1117" s="5" t="s">
        <v>2292</v>
      </c>
      <c r="B1117" s="39" t="s">
        <v>636</v>
      </c>
      <c r="C1117" s="28" t="s">
        <v>1130</v>
      </c>
      <c r="D1117" s="8" t="s">
        <v>10</v>
      </c>
      <c r="E1117" s="1"/>
      <c r="F1117" s="1"/>
      <c r="G1117" s="9"/>
      <c r="H1117" s="9"/>
    </row>
    <row r="1118">
      <c r="A1118" s="5" t="s">
        <v>2292</v>
      </c>
      <c r="B1118" s="39" t="s">
        <v>636</v>
      </c>
      <c r="C1118" s="28" t="s">
        <v>1131</v>
      </c>
      <c r="D1118" s="8" t="s">
        <v>10</v>
      </c>
      <c r="E1118" s="1"/>
      <c r="F1118" s="1"/>
      <c r="G1118" s="9"/>
      <c r="H1118" s="9"/>
    </row>
    <row r="1119">
      <c r="A1119" s="5" t="s">
        <v>2292</v>
      </c>
      <c r="B1119" s="39" t="s">
        <v>636</v>
      </c>
      <c r="C1119" s="28" t="s">
        <v>1132</v>
      </c>
      <c r="D1119" s="8" t="s">
        <v>10</v>
      </c>
      <c r="E1119" s="1"/>
      <c r="F1119" s="1"/>
      <c r="G1119" s="9"/>
      <c r="H1119" s="9"/>
    </row>
    <row r="1120">
      <c r="A1120" s="5" t="s">
        <v>2292</v>
      </c>
      <c r="B1120" s="39" t="s">
        <v>636</v>
      </c>
      <c r="C1120" s="28" t="s">
        <v>1133</v>
      </c>
      <c r="D1120" s="8" t="s">
        <v>10</v>
      </c>
      <c r="E1120" s="1"/>
      <c r="F1120" s="1"/>
      <c r="G1120" s="9"/>
      <c r="H1120" s="9"/>
    </row>
    <row r="1121">
      <c r="A1121" s="5" t="s">
        <v>2292</v>
      </c>
      <c r="B1121" s="39" t="s">
        <v>636</v>
      </c>
      <c r="C1121" s="28" t="s">
        <v>1134</v>
      </c>
      <c r="D1121" s="8" t="s">
        <v>10</v>
      </c>
      <c r="E1121" s="1"/>
      <c r="F1121" s="1"/>
      <c r="G1121" s="9"/>
      <c r="H1121" s="9"/>
    </row>
    <row r="1122">
      <c r="A1122" s="5" t="s">
        <v>2292</v>
      </c>
      <c r="B1122" s="39" t="s">
        <v>636</v>
      </c>
      <c r="C1122" s="28" t="s">
        <v>1135</v>
      </c>
      <c r="D1122" s="8" t="s">
        <v>10</v>
      </c>
      <c r="E1122" s="1"/>
      <c r="F1122" s="1"/>
      <c r="G1122" s="9"/>
      <c r="H1122" s="9"/>
    </row>
    <row r="1123">
      <c r="A1123" s="5" t="s">
        <v>2292</v>
      </c>
      <c r="B1123" s="39" t="s">
        <v>636</v>
      </c>
      <c r="C1123" s="28" t="s">
        <v>1136</v>
      </c>
      <c r="D1123" s="8" t="s">
        <v>10</v>
      </c>
      <c r="E1123" s="1"/>
      <c r="F1123" s="1"/>
      <c r="G1123" s="9"/>
      <c r="H1123" s="9"/>
    </row>
    <row r="1124">
      <c r="A1124" s="5" t="s">
        <v>2292</v>
      </c>
      <c r="B1124" s="39" t="s">
        <v>636</v>
      </c>
      <c r="C1124" s="28" t="s">
        <v>1137</v>
      </c>
      <c r="D1124" s="8" t="s">
        <v>10</v>
      </c>
      <c r="E1124" s="1"/>
      <c r="F1124" s="1"/>
      <c r="G1124" s="9"/>
      <c r="H1124" s="9"/>
    </row>
    <row r="1125">
      <c r="A1125" s="5" t="s">
        <v>2292</v>
      </c>
      <c r="B1125" s="39" t="s">
        <v>636</v>
      </c>
      <c r="C1125" s="28" t="s">
        <v>1138</v>
      </c>
      <c r="D1125" s="8" t="s">
        <v>10</v>
      </c>
      <c r="E1125" s="8"/>
      <c r="F1125" s="1"/>
      <c r="G1125" s="9"/>
      <c r="H1125" s="9"/>
    </row>
    <row r="1126">
      <c r="A1126" s="5" t="s">
        <v>2292</v>
      </c>
      <c r="B1126" s="39" t="s">
        <v>636</v>
      </c>
      <c r="C1126" s="28" t="s">
        <v>1139</v>
      </c>
      <c r="D1126" s="8" t="s">
        <v>10</v>
      </c>
      <c r="E1126" s="1"/>
      <c r="F1126" s="1"/>
      <c r="G1126" s="9"/>
      <c r="H1126" s="9"/>
    </row>
    <row r="1127">
      <c r="A1127" s="5" t="s">
        <v>2292</v>
      </c>
      <c r="B1127" s="39" t="s">
        <v>636</v>
      </c>
      <c r="C1127" s="28" t="s">
        <v>1140</v>
      </c>
      <c r="D1127" s="8" t="s">
        <v>10</v>
      </c>
      <c r="E1127" s="1"/>
      <c r="F1127" s="1"/>
      <c r="G1127" s="9"/>
      <c r="H1127" s="9"/>
    </row>
    <row r="1128">
      <c r="A1128" s="5" t="s">
        <v>2292</v>
      </c>
      <c r="B1128" s="39" t="s">
        <v>636</v>
      </c>
      <c r="C1128" s="28" t="s">
        <v>1141</v>
      </c>
      <c r="D1128" s="8" t="s">
        <v>10</v>
      </c>
      <c r="E1128" s="8"/>
      <c r="F1128" s="1"/>
      <c r="G1128" s="9"/>
      <c r="H1128" s="9"/>
    </row>
    <row r="1129">
      <c r="A1129" s="5" t="s">
        <v>2292</v>
      </c>
      <c r="B1129" s="39" t="s">
        <v>636</v>
      </c>
      <c r="C1129" s="28" t="s">
        <v>1142</v>
      </c>
      <c r="D1129" s="8" t="s">
        <v>10</v>
      </c>
      <c r="E1129" s="8"/>
      <c r="F1129" s="1"/>
      <c r="G1129" s="9"/>
      <c r="H1129" s="9"/>
    </row>
    <row r="1130">
      <c r="A1130" s="5" t="s">
        <v>2292</v>
      </c>
      <c r="B1130" s="39" t="s">
        <v>636</v>
      </c>
      <c r="C1130" s="28" t="s">
        <v>1143</v>
      </c>
      <c r="D1130" s="8" t="s">
        <v>10</v>
      </c>
      <c r="E1130" s="1"/>
      <c r="F1130" s="1"/>
      <c r="G1130" s="9"/>
      <c r="H1130" s="9"/>
    </row>
    <row r="1131">
      <c r="A1131" s="5" t="s">
        <v>2292</v>
      </c>
      <c r="B1131" s="39" t="s">
        <v>636</v>
      </c>
      <c r="C1131" s="28" t="s">
        <v>1144</v>
      </c>
      <c r="D1131" s="8" t="s">
        <v>10</v>
      </c>
      <c r="E1131" s="1"/>
      <c r="F1131" s="1"/>
      <c r="G1131" s="9"/>
      <c r="H1131" s="9"/>
    </row>
    <row r="1132">
      <c r="A1132" s="5" t="s">
        <v>2292</v>
      </c>
      <c r="B1132" s="39" t="s">
        <v>636</v>
      </c>
      <c r="C1132" s="28" t="s">
        <v>1145</v>
      </c>
      <c r="D1132" s="8" t="s">
        <v>10</v>
      </c>
      <c r="E1132" s="8"/>
      <c r="F1132" s="1"/>
      <c r="G1132" s="9"/>
      <c r="H1132" s="9"/>
    </row>
    <row r="1133">
      <c r="A1133" s="5" t="s">
        <v>2292</v>
      </c>
      <c r="B1133" s="39" t="s">
        <v>636</v>
      </c>
      <c r="C1133" s="28" t="s">
        <v>1146</v>
      </c>
      <c r="D1133" s="1"/>
      <c r="E1133" s="8" t="s">
        <v>10</v>
      </c>
      <c r="F1133" s="1"/>
      <c r="G1133" s="9"/>
      <c r="H1133" s="9"/>
    </row>
    <row r="1134">
      <c r="A1134" s="5" t="s">
        <v>2292</v>
      </c>
      <c r="B1134" s="39" t="s">
        <v>636</v>
      </c>
      <c r="C1134" s="28" t="s">
        <v>1147</v>
      </c>
      <c r="D1134" s="8" t="s">
        <v>10</v>
      </c>
      <c r="E1134" s="1"/>
      <c r="F1134" s="1"/>
      <c r="G1134" s="9"/>
      <c r="H1134" s="9"/>
    </row>
    <row r="1135">
      <c r="A1135" s="5" t="s">
        <v>2292</v>
      </c>
      <c r="B1135" s="39" t="s">
        <v>636</v>
      </c>
      <c r="C1135" s="28" t="s">
        <v>1148</v>
      </c>
      <c r="D1135" s="8" t="s">
        <v>10</v>
      </c>
      <c r="E1135" s="8"/>
      <c r="F1135" s="1"/>
      <c r="G1135" s="9"/>
      <c r="H1135" s="9"/>
    </row>
    <row r="1136">
      <c r="A1136" s="5" t="s">
        <v>2292</v>
      </c>
      <c r="B1136" s="39" t="s">
        <v>636</v>
      </c>
      <c r="C1136" s="28" t="s">
        <v>1149</v>
      </c>
      <c r="D1136" s="8" t="s">
        <v>10</v>
      </c>
      <c r="E1136" s="1"/>
      <c r="F1136" s="1"/>
      <c r="G1136" s="9"/>
      <c r="H1136" s="9"/>
    </row>
    <row r="1137">
      <c r="A1137" s="5" t="s">
        <v>2292</v>
      </c>
      <c r="B1137" s="39" t="s">
        <v>636</v>
      </c>
      <c r="C1137" s="28" t="s">
        <v>1150</v>
      </c>
      <c r="D1137" s="8" t="s">
        <v>10</v>
      </c>
      <c r="E1137" s="1"/>
      <c r="F1137" s="1"/>
      <c r="G1137" s="9"/>
      <c r="H1137" s="9"/>
    </row>
    <row r="1138">
      <c r="A1138" s="5" t="s">
        <v>2292</v>
      </c>
      <c r="B1138" s="39" t="s">
        <v>636</v>
      </c>
      <c r="C1138" s="28" t="s">
        <v>1151</v>
      </c>
      <c r="D1138" s="8" t="s">
        <v>10</v>
      </c>
      <c r="E1138" s="1"/>
      <c r="F1138" s="1"/>
      <c r="G1138" s="9"/>
      <c r="H1138" s="9"/>
    </row>
    <row r="1139">
      <c r="A1139" s="5" t="s">
        <v>2292</v>
      </c>
      <c r="B1139" s="39" t="s">
        <v>636</v>
      </c>
      <c r="C1139" s="28" t="s">
        <v>1152</v>
      </c>
      <c r="D1139" s="8" t="s">
        <v>10</v>
      </c>
      <c r="E1139" s="1"/>
      <c r="F1139" s="1"/>
      <c r="G1139" s="9"/>
      <c r="H1139" s="9"/>
    </row>
    <row r="1140">
      <c r="A1140" s="5" t="s">
        <v>2292</v>
      </c>
      <c r="B1140" s="39" t="s">
        <v>636</v>
      </c>
      <c r="C1140" s="28" t="s">
        <v>1153</v>
      </c>
      <c r="D1140" s="8" t="s">
        <v>10</v>
      </c>
      <c r="E1140" s="1"/>
      <c r="F1140" s="1"/>
      <c r="G1140" s="9"/>
      <c r="H1140" s="9"/>
    </row>
    <row r="1141">
      <c r="A1141" s="5" t="s">
        <v>2292</v>
      </c>
      <c r="B1141" s="39" t="s">
        <v>636</v>
      </c>
      <c r="C1141" s="28" t="s">
        <v>1154</v>
      </c>
      <c r="D1141" s="8" t="s">
        <v>10</v>
      </c>
      <c r="E1141" s="8"/>
      <c r="F1141" s="1"/>
      <c r="G1141" s="9"/>
      <c r="H1141" s="9"/>
    </row>
    <row r="1142">
      <c r="A1142" s="5" t="s">
        <v>2292</v>
      </c>
      <c r="B1142" s="39" t="s">
        <v>636</v>
      </c>
      <c r="C1142" s="28" t="s">
        <v>1155</v>
      </c>
      <c r="D1142" s="8" t="s">
        <v>10</v>
      </c>
      <c r="E1142" s="8"/>
      <c r="F1142" s="1"/>
      <c r="G1142" s="9"/>
      <c r="H1142" s="9"/>
    </row>
    <row r="1143">
      <c r="A1143" s="5" t="s">
        <v>2292</v>
      </c>
      <c r="B1143" s="39" t="s">
        <v>636</v>
      </c>
      <c r="C1143" s="28" t="s">
        <v>1156</v>
      </c>
      <c r="D1143" s="8" t="s">
        <v>10</v>
      </c>
      <c r="E1143" s="8"/>
      <c r="F1143" s="1"/>
      <c r="G1143" s="9"/>
      <c r="H1143" s="9"/>
    </row>
    <row r="1144">
      <c r="A1144" s="5" t="s">
        <v>2292</v>
      </c>
      <c r="B1144" s="39" t="s">
        <v>636</v>
      </c>
      <c r="C1144" s="28" t="s">
        <v>1157</v>
      </c>
      <c r="D1144" s="8" t="s">
        <v>10</v>
      </c>
      <c r="E1144" s="8"/>
      <c r="F1144" s="1"/>
      <c r="G1144" s="9"/>
      <c r="H1144" s="9"/>
    </row>
    <row r="1145">
      <c r="A1145" s="5" t="s">
        <v>2292</v>
      </c>
      <c r="B1145" s="39" t="s">
        <v>636</v>
      </c>
      <c r="C1145" s="28" t="s">
        <v>1158</v>
      </c>
      <c r="D1145" s="8" t="s">
        <v>10</v>
      </c>
      <c r="E1145" s="1"/>
      <c r="F1145" s="1"/>
      <c r="G1145" s="9"/>
      <c r="H1145" s="9"/>
    </row>
    <row r="1146">
      <c r="A1146" s="5" t="s">
        <v>2292</v>
      </c>
      <c r="B1146" s="39" t="s">
        <v>636</v>
      </c>
      <c r="C1146" s="28" t="s">
        <v>1159</v>
      </c>
      <c r="D1146" s="8" t="s">
        <v>10</v>
      </c>
      <c r="E1146" s="1"/>
      <c r="F1146" s="1"/>
      <c r="G1146" s="9"/>
      <c r="H1146" s="9"/>
    </row>
    <row r="1147">
      <c r="A1147" s="5" t="s">
        <v>2292</v>
      </c>
      <c r="B1147" s="39" t="s">
        <v>636</v>
      </c>
      <c r="C1147" s="28" t="s">
        <v>1160</v>
      </c>
      <c r="D1147" s="8" t="s">
        <v>10</v>
      </c>
      <c r="E1147" s="1"/>
      <c r="F1147" s="1"/>
      <c r="G1147" s="9"/>
      <c r="H1147" s="9"/>
    </row>
    <row r="1148">
      <c r="A1148" s="5" t="s">
        <v>2292</v>
      </c>
      <c r="B1148" s="39" t="s">
        <v>636</v>
      </c>
      <c r="C1148" s="28" t="s">
        <v>1161</v>
      </c>
      <c r="D1148" s="1"/>
      <c r="E1148" s="8" t="s">
        <v>10</v>
      </c>
      <c r="F1148" s="1"/>
      <c r="G1148" s="9"/>
      <c r="H1148" s="9"/>
    </row>
    <row r="1149">
      <c r="A1149" s="5" t="s">
        <v>2292</v>
      </c>
      <c r="B1149" s="39" t="s">
        <v>636</v>
      </c>
      <c r="C1149" s="28" t="s">
        <v>1162</v>
      </c>
      <c r="D1149" s="8" t="s">
        <v>10</v>
      </c>
      <c r="E1149" s="1"/>
      <c r="F1149" s="1"/>
      <c r="G1149" s="9"/>
      <c r="H1149" s="9"/>
    </row>
    <row r="1150">
      <c r="A1150" s="5" t="s">
        <v>2292</v>
      </c>
      <c r="B1150" s="39" t="s">
        <v>636</v>
      </c>
      <c r="C1150" s="28" t="s">
        <v>1163</v>
      </c>
      <c r="D1150" s="8" t="s">
        <v>10</v>
      </c>
      <c r="E1150" s="1"/>
      <c r="F1150" s="1"/>
      <c r="G1150" s="9"/>
      <c r="H1150" s="9"/>
    </row>
    <row r="1151">
      <c r="A1151" s="5" t="s">
        <v>2292</v>
      </c>
      <c r="B1151" s="39" t="s">
        <v>636</v>
      </c>
      <c r="C1151" s="28" t="s">
        <v>1164</v>
      </c>
      <c r="D1151" s="8" t="s">
        <v>10</v>
      </c>
      <c r="E1151" s="1"/>
      <c r="F1151" s="1"/>
      <c r="G1151" s="9"/>
      <c r="H1151" s="9"/>
    </row>
    <row r="1152">
      <c r="A1152" s="5" t="s">
        <v>2292</v>
      </c>
      <c r="B1152" s="39" t="s">
        <v>636</v>
      </c>
      <c r="C1152" s="28" t="s">
        <v>1165</v>
      </c>
      <c r="D1152" s="8" t="s">
        <v>10</v>
      </c>
      <c r="E1152" s="1"/>
      <c r="F1152" s="1"/>
      <c r="G1152" s="9"/>
      <c r="H1152" s="9"/>
    </row>
    <row r="1153">
      <c r="A1153" s="5" t="s">
        <v>2292</v>
      </c>
      <c r="B1153" s="39" t="s">
        <v>636</v>
      </c>
      <c r="C1153" s="28" t="s">
        <v>1166</v>
      </c>
      <c r="D1153" s="8" t="s">
        <v>10</v>
      </c>
      <c r="E1153" s="1"/>
      <c r="F1153" s="1"/>
      <c r="G1153" s="9"/>
      <c r="H1153" s="9"/>
    </row>
    <row r="1154">
      <c r="A1154" s="5" t="s">
        <v>2292</v>
      </c>
      <c r="B1154" s="39" t="s">
        <v>636</v>
      </c>
      <c r="C1154" s="28" t="s">
        <v>1167</v>
      </c>
      <c r="D1154" s="8" t="s">
        <v>10</v>
      </c>
      <c r="E1154" s="1"/>
      <c r="F1154" s="1"/>
      <c r="G1154" s="9"/>
      <c r="H1154" s="9"/>
    </row>
    <row r="1155">
      <c r="A1155" s="5" t="s">
        <v>2292</v>
      </c>
      <c r="B1155" s="39" t="s">
        <v>636</v>
      </c>
      <c r="C1155" s="28" t="s">
        <v>1168</v>
      </c>
      <c r="D1155" s="8" t="s">
        <v>10</v>
      </c>
      <c r="E1155" s="1"/>
      <c r="F1155" s="1"/>
      <c r="G1155" s="9"/>
      <c r="H1155" s="9"/>
    </row>
    <row r="1156">
      <c r="A1156" s="5" t="s">
        <v>2292</v>
      </c>
      <c r="B1156" s="39" t="s">
        <v>636</v>
      </c>
      <c r="C1156" s="28" t="s">
        <v>1169</v>
      </c>
      <c r="D1156" s="8" t="s">
        <v>10</v>
      </c>
      <c r="E1156" s="1"/>
      <c r="F1156" s="1"/>
      <c r="G1156" s="9"/>
      <c r="H1156" s="9"/>
    </row>
    <row r="1157">
      <c r="A1157" s="5" t="s">
        <v>2292</v>
      </c>
      <c r="B1157" s="39" t="s">
        <v>636</v>
      </c>
      <c r="C1157" s="28" t="s">
        <v>1170</v>
      </c>
      <c r="D1157" s="8" t="s">
        <v>10</v>
      </c>
      <c r="E1157" s="1"/>
      <c r="F1157" s="1"/>
      <c r="G1157" s="9"/>
      <c r="H1157" s="9"/>
    </row>
    <row r="1158">
      <c r="A1158" s="5" t="s">
        <v>2294</v>
      </c>
      <c r="B1158" s="39" t="s">
        <v>636</v>
      </c>
      <c r="C1158" s="28" t="s">
        <v>1171</v>
      </c>
      <c r="D1158" s="8" t="s">
        <v>10</v>
      </c>
      <c r="E1158" s="8"/>
      <c r="F1158" s="1"/>
      <c r="G1158" s="9"/>
      <c r="H1158" s="9"/>
    </row>
    <row r="1159">
      <c r="A1159" s="5" t="s">
        <v>2294</v>
      </c>
      <c r="B1159" s="39" t="s">
        <v>636</v>
      </c>
      <c r="C1159" s="28" t="s">
        <v>1172</v>
      </c>
      <c r="D1159" s="8" t="s">
        <v>10</v>
      </c>
      <c r="E1159" s="8"/>
      <c r="F1159" s="1"/>
      <c r="G1159" s="9"/>
      <c r="H1159" s="9"/>
    </row>
    <row r="1160">
      <c r="A1160" s="5" t="s">
        <v>2294</v>
      </c>
      <c r="B1160" s="39" t="s">
        <v>636</v>
      </c>
      <c r="C1160" s="28" t="s">
        <v>1173</v>
      </c>
      <c r="D1160" s="8"/>
      <c r="E1160" s="8" t="s">
        <v>10</v>
      </c>
      <c r="F1160" s="1"/>
      <c r="G1160" s="9"/>
      <c r="H1160" s="9"/>
    </row>
    <row r="1161">
      <c r="A1161" s="5" t="s">
        <v>2294</v>
      </c>
      <c r="B1161" s="39" t="s">
        <v>636</v>
      </c>
      <c r="C1161" s="28" t="s">
        <v>1174</v>
      </c>
      <c r="D1161" s="8" t="s">
        <v>10</v>
      </c>
      <c r="E1161" s="8"/>
      <c r="F1161" s="1"/>
      <c r="G1161" s="9"/>
      <c r="H1161" s="9"/>
    </row>
    <row r="1162">
      <c r="A1162" s="5" t="s">
        <v>2294</v>
      </c>
      <c r="B1162" s="39" t="s">
        <v>636</v>
      </c>
      <c r="C1162" s="28" t="s">
        <v>1175</v>
      </c>
      <c r="D1162" s="8" t="s">
        <v>10</v>
      </c>
      <c r="E1162" s="8"/>
      <c r="F1162" s="1"/>
      <c r="G1162" s="9"/>
      <c r="H1162" s="9"/>
    </row>
    <row r="1163">
      <c r="A1163" s="5" t="s">
        <v>2294</v>
      </c>
      <c r="B1163" s="39" t="s">
        <v>636</v>
      </c>
      <c r="C1163" s="28" t="s">
        <v>1176</v>
      </c>
      <c r="D1163" s="8" t="s">
        <v>10</v>
      </c>
      <c r="E1163" s="8"/>
      <c r="F1163" s="1"/>
      <c r="G1163" s="9"/>
      <c r="H1163" s="9"/>
    </row>
    <row r="1164">
      <c r="A1164" s="5" t="s">
        <v>2294</v>
      </c>
      <c r="B1164" s="39" t="s">
        <v>636</v>
      </c>
      <c r="C1164" s="28" t="s">
        <v>1177</v>
      </c>
      <c r="D1164" s="8" t="s">
        <v>10</v>
      </c>
      <c r="E1164" s="8"/>
      <c r="F1164" s="1"/>
      <c r="G1164" s="9"/>
      <c r="H1164" s="9"/>
    </row>
    <row r="1165">
      <c r="A1165" s="5" t="s">
        <v>2294</v>
      </c>
      <c r="B1165" s="39" t="s">
        <v>636</v>
      </c>
      <c r="C1165" s="28" t="s">
        <v>1178</v>
      </c>
      <c r="D1165" s="8" t="s">
        <v>10</v>
      </c>
      <c r="E1165" s="8"/>
      <c r="F1165" s="1"/>
      <c r="G1165" s="9"/>
      <c r="H1165" s="9"/>
    </row>
    <row r="1166">
      <c r="A1166" s="5" t="s">
        <v>2294</v>
      </c>
      <c r="B1166" s="39" t="s">
        <v>636</v>
      </c>
      <c r="C1166" s="28" t="s">
        <v>1179</v>
      </c>
      <c r="D1166" s="1"/>
      <c r="E1166" s="8" t="s">
        <v>10</v>
      </c>
      <c r="F1166" s="1"/>
      <c r="G1166" s="9"/>
      <c r="H1166" s="9"/>
    </row>
    <row r="1167">
      <c r="A1167" s="5" t="s">
        <v>2294</v>
      </c>
      <c r="B1167" s="39" t="s">
        <v>636</v>
      </c>
      <c r="C1167" s="28" t="s">
        <v>1180</v>
      </c>
      <c r="D1167" s="8" t="s">
        <v>10</v>
      </c>
      <c r="E1167" s="8"/>
      <c r="F1167" s="1"/>
      <c r="G1167" s="9"/>
      <c r="H1167" s="9"/>
    </row>
    <row r="1168">
      <c r="A1168" s="5" t="s">
        <v>2294</v>
      </c>
      <c r="B1168" s="39" t="s">
        <v>636</v>
      </c>
      <c r="C1168" s="28" t="s">
        <v>1181</v>
      </c>
      <c r="D1168" s="8" t="s">
        <v>10</v>
      </c>
      <c r="E1168" s="8"/>
      <c r="F1168" s="1"/>
      <c r="G1168" s="9"/>
      <c r="H1168" s="9"/>
    </row>
    <row r="1169">
      <c r="A1169" s="5" t="s">
        <v>2294</v>
      </c>
      <c r="B1169" s="39" t="s">
        <v>636</v>
      </c>
      <c r="C1169" s="28" t="s">
        <v>1182</v>
      </c>
      <c r="D1169" s="8" t="s">
        <v>10</v>
      </c>
      <c r="E1169" s="8"/>
      <c r="F1169" s="1"/>
      <c r="G1169" s="9"/>
      <c r="H1169" s="9"/>
    </row>
    <row r="1170">
      <c r="A1170" s="5" t="s">
        <v>2294</v>
      </c>
      <c r="B1170" s="39" t="s">
        <v>636</v>
      </c>
      <c r="C1170" s="28" t="s">
        <v>1183</v>
      </c>
      <c r="D1170" s="1"/>
      <c r="E1170" s="8" t="s">
        <v>10</v>
      </c>
      <c r="F1170" s="1"/>
      <c r="G1170" s="9"/>
      <c r="H1170" s="9"/>
    </row>
    <row r="1171">
      <c r="A1171" s="5" t="s">
        <v>2294</v>
      </c>
      <c r="B1171" s="39" t="s">
        <v>636</v>
      </c>
      <c r="C1171" s="28" t="s">
        <v>1184</v>
      </c>
      <c r="D1171" s="8" t="s">
        <v>10</v>
      </c>
      <c r="E1171" s="8"/>
      <c r="F1171" s="1"/>
      <c r="G1171" s="9"/>
      <c r="H1171" s="9"/>
    </row>
    <row r="1172">
      <c r="A1172" s="5" t="s">
        <v>2294</v>
      </c>
      <c r="B1172" s="39" t="s">
        <v>636</v>
      </c>
      <c r="C1172" s="28" t="s">
        <v>1185</v>
      </c>
      <c r="D1172" s="1"/>
      <c r="E1172" s="8" t="s">
        <v>10</v>
      </c>
      <c r="F1172" s="1"/>
      <c r="G1172" s="9"/>
      <c r="H1172" s="9"/>
    </row>
    <row r="1173">
      <c r="A1173" s="5" t="s">
        <v>2294</v>
      </c>
      <c r="B1173" s="39" t="s">
        <v>636</v>
      </c>
      <c r="C1173" s="28" t="s">
        <v>1186</v>
      </c>
      <c r="D1173" s="8" t="s">
        <v>10</v>
      </c>
      <c r="E1173" s="8"/>
      <c r="F1173" s="1"/>
      <c r="G1173" s="9"/>
      <c r="H1173" s="9"/>
    </row>
    <row r="1174">
      <c r="A1174" s="5" t="s">
        <v>2294</v>
      </c>
      <c r="B1174" s="39" t="s">
        <v>636</v>
      </c>
      <c r="C1174" s="28" t="s">
        <v>1187</v>
      </c>
      <c r="D1174" s="8" t="s">
        <v>10</v>
      </c>
      <c r="E1174" s="8"/>
      <c r="F1174" s="1"/>
      <c r="G1174" s="9"/>
      <c r="H1174" s="9"/>
    </row>
    <row r="1175">
      <c r="A1175" s="5" t="s">
        <v>2294</v>
      </c>
      <c r="B1175" s="39" t="s">
        <v>636</v>
      </c>
      <c r="C1175" s="28" t="s">
        <v>1188</v>
      </c>
      <c r="D1175" s="8" t="s">
        <v>10</v>
      </c>
      <c r="E1175" s="8"/>
      <c r="F1175" s="1"/>
      <c r="G1175" s="9"/>
      <c r="H1175" s="9"/>
    </row>
    <row r="1176">
      <c r="A1176" s="5" t="s">
        <v>2294</v>
      </c>
      <c r="B1176" s="39" t="s">
        <v>636</v>
      </c>
      <c r="C1176" s="28" t="s">
        <v>1189</v>
      </c>
      <c r="D1176" s="8" t="s">
        <v>10</v>
      </c>
      <c r="E1176" s="8"/>
      <c r="F1176" s="1"/>
      <c r="G1176" s="9"/>
      <c r="H1176" s="9"/>
    </row>
    <row r="1177">
      <c r="A1177" s="5" t="s">
        <v>2294</v>
      </c>
      <c r="B1177" s="39" t="s">
        <v>636</v>
      </c>
      <c r="C1177" s="28" t="s">
        <v>1190</v>
      </c>
      <c r="D1177" s="8" t="s">
        <v>10</v>
      </c>
      <c r="E1177" s="8"/>
      <c r="F1177" s="1"/>
      <c r="G1177" s="9"/>
      <c r="H1177" s="9"/>
    </row>
    <row r="1178">
      <c r="A1178" s="5" t="s">
        <v>2294</v>
      </c>
      <c r="B1178" s="39" t="s">
        <v>636</v>
      </c>
      <c r="C1178" s="40" t="s">
        <v>1191</v>
      </c>
      <c r="D1178" s="8" t="s">
        <v>10</v>
      </c>
      <c r="E1178" s="8"/>
      <c r="F1178" s="1"/>
      <c r="G1178" s="9"/>
      <c r="H1178" s="9"/>
    </row>
    <row r="1179">
      <c r="A1179" s="5" t="s">
        <v>2294</v>
      </c>
      <c r="B1179" s="39" t="s">
        <v>636</v>
      </c>
      <c r="C1179" s="28" t="s">
        <v>1192</v>
      </c>
      <c r="D1179" s="8" t="s">
        <v>10</v>
      </c>
      <c r="E1179" s="8"/>
      <c r="F1179" s="1"/>
      <c r="G1179" s="9"/>
      <c r="H1179" s="9"/>
    </row>
    <row r="1180">
      <c r="A1180" s="5" t="s">
        <v>2294</v>
      </c>
      <c r="B1180" s="39" t="s">
        <v>636</v>
      </c>
      <c r="C1180" s="28" t="s">
        <v>1193</v>
      </c>
      <c r="D1180" s="8" t="s">
        <v>10</v>
      </c>
      <c r="E1180" s="8"/>
      <c r="F1180" s="1"/>
      <c r="G1180" s="9"/>
      <c r="H1180" s="9"/>
    </row>
    <row r="1181">
      <c r="A1181" s="5" t="s">
        <v>2294</v>
      </c>
      <c r="B1181" s="39" t="s">
        <v>636</v>
      </c>
      <c r="C1181" s="28" t="s">
        <v>1194</v>
      </c>
      <c r="D1181" s="8" t="s">
        <v>10</v>
      </c>
      <c r="E1181" s="8"/>
      <c r="F1181" s="1"/>
      <c r="G1181" s="9"/>
      <c r="H1181" s="9"/>
    </row>
    <row r="1182">
      <c r="A1182" s="5" t="s">
        <v>2294</v>
      </c>
      <c r="B1182" s="39" t="s">
        <v>636</v>
      </c>
      <c r="C1182" s="28" t="s">
        <v>1195</v>
      </c>
      <c r="D1182" s="8" t="s">
        <v>10</v>
      </c>
      <c r="E1182" s="8"/>
      <c r="F1182" s="1"/>
      <c r="G1182" s="9"/>
      <c r="H1182" s="9"/>
    </row>
    <row r="1183">
      <c r="A1183" s="5" t="s">
        <v>2294</v>
      </c>
      <c r="B1183" s="39" t="s">
        <v>636</v>
      </c>
      <c r="C1183" s="28" t="s">
        <v>1196</v>
      </c>
      <c r="D1183" s="8" t="s">
        <v>10</v>
      </c>
      <c r="E1183" s="8"/>
      <c r="F1183" s="1"/>
      <c r="G1183" s="9"/>
      <c r="H1183" s="9"/>
    </row>
    <row r="1184">
      <c r="A1184" s="5" t="s">
        <v>2294</v>
      </c>
      <c r="B1184" s="39" t="s">
        <v>636</v>
      </c>
      <c r="C1184" s="28" t="s">
        <v>1197</v>
      </c>
      <c r="D1184" s="8" t="s">
        <v>10</v>
      </c>
      <c r="E1184" s="8"/>
      <c r="F1184" s="1"/>
      <c r="G1184" s="9"/>
      <c r="H1184" s="9"/>
    </row>
    <row r="1185">
      <c r="A1185" s="5" t="s">
        <v>2294</v>
      </c>
      <c r="B1185" s="39" t="s">
        <v>636</v>
      </c>
      <c r="C1185" s="28" t="s">
        <v>1198</v>
      </c>
      <c r="D1185" s="8" t="s">
        <v>10</v>
      </c>
      <c r="E1185" s="23"/>
      <c r="F1185" s="1"/>
      <c r="G1185" s="9"/>
      <c r="H1185" s="9"/>
    </row>
    <row r="1186">
      <c r="A1186" s="5" t="s">
        <v>2294</v>
      </c>
      <c r="B1186" s="39" t="s">
        <v>636</v>
      </c>
      <c r="C1186" s="28" t="s">
        <v>1199</v>
      </c>
      <c r="D1186" s="8" t="s">
        <v>10</v>
      </c>
      <c r="E1186" s="1"/>
      <c r="F1186" s="1"/>
      <c r="G1186" s="9"/>
      <c r="H1186" s="9"/>
    </row>
    <row r="1187">
      <c r="A1187" s="5" t="s">
        <v>2294</v>
      </c>
      <c r="B1187" s="39" t="s">
        <v>636</v>
      </c>
      <c r="C1187" s="28" t="s">
        <v>1200</v>
      </c>
      <c r="D1187" s="8" t="s">
        <v>10</v>
      </c>
      <c r="E1187" s="1"/>
      <c r="F1187" s="1"/>
      <c r="G1187" s="9"/>
      <c r="H1187" s="9"/>
    </row>
    <row r="1188">
      <c r="A1188" s="5" t="s">
        <v>2294</v>
      </c>
      <c r="B1188" s="39" t="s">
        <v>636</v>
      </c>
      <c r="C1188" s="28" t="s">
        <v>1201</v>
      </c>
      <c r="D1188" s="8" t="s">
        <v>10</v>
      </c>
      <c r="E1188" s="1"/>
      <c r="F1188" s="1"/>
      <c r="G1188" s="9"/>
      <c r="H1188" s="9"/>
    </row>
    <row r="1189">
      <c r="A1189" s="5" t="s">
        <v>2294</v>
      </c>
      <c r="B1189" s="39" t="s">
        <v>636</v>
      </c>
      <c r="C1189" s="41" t="s">
        <v>1202</v>
      </c>
      <c r="D1189" s="1"/>
      <c r="E1189" s="8" t="s">
        <v>10</v>
      </c>
      <c r="F1189" s="1"/>
      <c r="G1189" s="9"/>
      <c r="H1189" s="9"/>
    </row>
    <row r="1190">
      <c r="A1190" s="5" t="s">
        <v>2294</v>
      </c>
      <c r="B1190" s="39" t="s">
        <v>636</v>
      </c>
      <c r="C1190" s="28" t="s">
        <v>1203</v>
      </c>
      <c r="D1190" s="8" t="s">
        <v>10</v>
      </c>
      <c r="E1190" s="8"/>
      <c r="F1190" s="1"/>
      <c r="G1190" s="9"/>
      <c r="H1190" s="9"/>
    </row>
    <row r="1191">
      <c r="A1191" s="5" t="s">
        <v>2294</v>
      </c>
      <c r="B1191" s="39" t="s">
        <v>636</v>
      </c>
      <c r="C1191" s="28" t="s">
        <v>1204</v>
      </c>
      <c r="D1191" s="8" t="s">
        <v>10</v>
      </c>
      <c r="E1191" s="8"/>
      <c r="F1191" s="1"/>
      <c r="G1191" s="9"/>
      <c r="H1191" s="9"/>
    </row>
    <row r="1192">
      <c r="A1192" s="5" t="s">
        <v>2294</v>
      </c>
      <c r="B1192" s="39" t="s">
        <v>636</v>
      </c>
      <c r="C1192" s="28" t="s">
        <v>1205</v>
      </c>
      <c r="D1192" s="8" t="s">
        <v>10</v>
      </c>
      <c r="E1192" s="8"/>
      <c r="F1192" s="1"/>
      <c r="G1192" s="9"/>
      <c r="H1192" s="9"/>
    </row>
    <row r="1193">
      <c r="A1193" s="5" t="s">
        <v>2294</v>
      </c>
      <c r="B1193" s="39" t="s">
        <v>636</v>
      </c>
      <c r="C1193" s="28" t="s">
        <v>1206</v>
      </c>
      <c r="D1193" s="8" t="s">
        <v>10</v>
      </c>
      <c r="E1193" s="1"/>
      <c r="F1193" s="1"/>
      <c r="G1193" s="9"/>
      <c r="H1193" s="9"/>
    </row>
    <row r="1194">
      <c r="A1194" s="5" t="s">
        <v>2294</v>
      </c>
      <c r="B1194" s="39" t="s">
        <v>636</v>
      </c>
      <c r="C1194" s="28" t="s">
        <v>1207</v>
      </c>
      <c r="D1194" s="1"/>
      <c r="E1194" s="8" t="s">
        <v>10</v>
      </c>
      <c r="F1194" s="1"/>
      <c r="G1194" s="9"/>
      <c r="H1194" s="9"/>
    </row>
    <row r="1195">
      <c r="A1195" s="5" t="s">
        <v>2294</v>
      </c>
      <c r="B1195" s="39" t="s">
        <v>636</v>
      </c>
      <c r="C1195" s="28" t="s">
        <v>1208</v>
      </c>
      <c r="D1195" s="8" t="s">
        <v>10</v>
      </c>
      <c r="E1195" s="1"/>
      <c r="F1195" s="1"/>
      <c r="G1195" s="9"/>
      <c r="H1195" s="9"/>
    </row>
    <row r="1196">
      <c r="A1196" s="5" t="s">
        <v>2294</v>
      </c>
      <c r="B1196" s="39" t="s">
        <v>636</v>
      </c>
      <c r="C1196" s="28" t="s">
        <v>1209</v>
      </c>
      <c r="D1196" s="8" t="s">
        <v>10</v>
      </c>
      <c r="E1196" s="1"/>
      <c r="F1196" s="1"/>
      <c r="G1196" s="9"/>
      <c r="H1196" s="9"/>
    </row>
    <row r="1197">
      <c r="A1197" s="5" t="s">
        <v>2294</v>
      </c>
      <c r="B1197" s="39" t="s">
        <v>636</v>
      </c>
      <c r="C1197" s="41" t="s">
        <v>1210</v>
      </c>
      <c r="D1197" s="1"/>
      <c r="E1197" s="1"/>
      <c r="F1197" s="8" t="s">
        <v>10</v>
      </c>
      <c r="G1197" s="9"/>
      <c r="H1197" s="9"/>
    </row>
    <row r="1198">
      <c r="A1198" s="5" t="s">
        <v>2294</v>
      </c>
      <c r="B1198" s="39" t="s">
        <v>636</v>
      </c>
      <c r="C1198" s="28" t="s">
        <v>1211</v>
      </c>
      <c r="D1198" s="8" t="s">
        <v>10</v>
      </c>
      <c r="E1198" s="1"/>
      <c r="F1198" s="1"/>
      <c r="G1198" s="9"/>
      <c r="H1198" s="9"/>
    </row>
    <row r="1199">
      <c r="A1199" s="5" t="s">
        <v>2294</v>
      </c>
      <c r="B1199" s="39" t="s">
        <v>636</v>
      </c>
      <c r="C1199" s="41" t="s">
        <v>1212</v>
      </c>
      <c r="D1199" s="1"/>
      <c r="E1199" s="8" t="s">
        <v>10</v>
      </c>
      <c r="F1199" s="1"/>
      <c r="G1199" s="9"/>
      <c r="H1199" s="9"/>
    </row>
    <row r="1200">
      <c r="A1200" s="5" t="s">
        <v>2294</v>
      </c>
      <c r="B1200" s="39" t="s">
        <v>636</v>
      </c>
      <c r="C1200" s="28" t="s">
        <v>1213</v>
      </c>
      <c r="D1200" s="8" t="s">
        <v>10</v>
      </c>
      <c r="E1200" s="1"/>
      <c r="F1200" s="1"/>
      <c r="G1200" s="9"/>
      <c r="H1200" s="9"/>
    </row>
    <row r="1201">
      <c r="A1201" s="5" t="s">
        <v>2294</v>
      </c>
      <c r="B1201" s="39" t="s">
        <v>636</v>
      </c>
      <c r="C1201" s="45" t="s">
        <v>1214</v>
      </c>
      <c r="D1201" s="1"/>
      <c r="E1201" s="1"/>
      <c r="F1201" s="8" t="s">
        <v>10</v>
      </c>
      <c r="G1201" s="9"/>
      <c r="H1201" s="9"/>
    </row>
    <row r="1202">
      <c r="A1202" s="5" t="s">
        <v>2294</v>
      </c>
      <c r="B1202" s="39" t="s">
        <v>636</v>
      </c>
      <c r="C1202" s="40" t="s">
        <v>1215</v>
      </c>
      <c r="D1202" s="8" t="s">
        <v>10</v>
      </c>
      <c r="E1202" s="1"/>
      <c r="F1202" s="1"/>
      <c r="G1202" s="9"/>
      <c r="H1202" s="9"/>
    </row>
    <row r="1203">
      <c r="A1203" s="5" t="s">
        <v>2294</v>
      </c>
      <c r="B1203" s="39" t="s">
        <v>636</v>
      </c>
      <c r="C1203" s="28" t="s">
        <v>1216</v>
      </c>
      <c r="D1203" s="8" t="s">
        <v>10</v>
      </c>
      <c r="E1203" s="1"/>
      <c r="F1203" s="1"/>
      <c r="G1203" s="9"/>
      <c r="H1203" s="9"/>
    </row>
    <row r="1204">
      <c r="A1204" s="5" t="s">
        <v>2294</v>
      </c>
      <c r="B1204" s="39" t="s">
        <v>636</v>
      </c>
      <c r="C1204" s="28" t="s">
        <v>1217</v>
      </c>
      <c r="D1204" s="1"/>
      <c r="E1204" s="8" t="s">
        <v>10</v>
      </c>
      <c r="F1204" s="1"/>
      <c r="G1204" s="9"/>
      <c r="H1204" s="9"/>
    </row>
    <row r="1205">
      <c r="A1205" s="5" t="s">
        <v>2294</v>
      </c>
      <c r="B1205" s="39" t="s">
        <v>636</v>
      </c>
      <c r="C1205" s="28" t="s">
        <v>1218</v>
      </c>
      <c r="D1205" s="1"/>
      <c r="E1205" s="8" t="s">
        <v>10</v>
      </c>
      <c r="F1205" s="1"/>
      <c r="G1205" s="9"/>
      <c r="H1205" s="9"/>
    </row>
    <row r="1206">
      <c r="A1206" s="5" t="s">
        <v>2294</v>
      </c>
      <c r="B1206" s="39" t="s">
        <v>636</v>
      </c>
      <c r="C1206" s="28" t="s">
        <v>1219</v>
      </c>
      <c r="D1206" s="8" t="s">
        <v>10</v>
      </c>
      <c r="E1206" s="1"/>
      <c r="F1206" s="1"/>
      <c r="G1206" s="9"/>
      <c r="H1206" s="9"/>
    </row>
    <row r="1207">
      <c r="A1207" s="5" t="s">
        <v>2294</v>
      </c>
      <c r="B1207" s="39" t="s">
        <v>636</v>
      </c>
      <c r="C1207" s="28" t="s">
        <v>1220</v>
      </c>
      <c r="D1207" s="8" t="s">
        <v>10</v>
      </c>
      <c r="E1207" s="1"/>
      <c r="F1207" s="1"/>
      <c r="G1207" s="9"/>
      <c r="H1207" s="9"/>
    </row>
    <row r="1208">
      <c r="A1208" s="5" t="s">
        <v>2294</v>
      </c>
      <c r="B1208" s="39" t="s">
        <v>636</v>
      </c>
      <c r="C1208" s="28" t="s">
        <v>1221</v>
      </c>
      <c r="D1208" s="1"/>
      <c r="E1208" s="8" t="s">
        <v>10</v>
      </c>
      <c r="F1208" s="1"/>
      <c r="G1208" s="9"/>
      <c r="H1208" s="9"/>
    </row>
    <row r="1209">
      <c r="A1209" s="5" t="s">
        <v>2294</v>
      </c>
      <c r="B1209" s="39" t="s">
        <v>636</v>
      </c>
      <c r="C1209" s="28" t="s">
        <v>1222</v>
      </c>
      <c r="D1209" s="8" t="s">
        <v>10</v>
      </c>
      <c r="E1209" s="1"/>
      <c r="F1209" s="1"/>
      <c r="G1209" s="9"/>
      <c r="H1209" s="9"/>
    </row>
    <row r="1210">
      <c r="A1210" s="5" t="s">
        <v>2294</v>
      </c>
      <c r="B1210" s="39" t="s">
        <v>636</v>
      </c>
      <c r="C1210" s="28" t="s">
        <v>1223</v>
      </c>
      <c r="D1210" s="1"/>
      <c r="E1210" s="8" t="s">
        <v>10</v>
      </c>
      <c r="F1210" s="1"/>
      <c r="G1210" s="9"/>
      <c r="H1210" s="9"/>
    </row>
    <row r="1211">
      <c r="A1211" s="5" t="s">
        <v>2294</v>
      </c>
      <c r="B1211" s="39" t="s">
        <v>636</v>
      </c>
      <c r="C1211" s="28" t="s">
        <v>1224</v>
      </c>
      <c r="D1211" s="8" t="s">
        <v>10</v>
      </c>
      <c r="E1211" s="1"/>
      <c r="F1211" s="1"/>
      <c r="G1211" s="9"/>
      <c r="H1211" s="9"/>
    </row>
    <row r="1212">
      <c r="A1212" s="5" t="s">
        <v>2294</v>
      </c>
      <c r="B1212" s="39" t="s">
        <v>636</v>
      </c>
      <c r="C1212" s="28" t="s">
        <v>1225</v>
      </c>
      <c r="D1212" s="1"/>
      <c r="E1212" s="8" t="s">
        <v>10</v>
      </c>
      <c r="F1212" s="1"/>
      <c r="G1212" s="9"/>
      <c r="H1212" s="9"/>
    </row>
    <row r="1213">
      <c r="A1213" s="5" t="s">
        <v>2294</v>
      </c>
      <c r="B1213" s="39" t="s">
        <v>636</v>
      </c>
      <c r="C1213" s="28" t="s">
        <v>1226</v>
      </c>
      <c r="D1213" s="8" t="s">
        <v>10</v>
      </c>
      <c r="E1213" s="1"/>
      <c r="F1213" s="1"/>
      <c r="G1213" s="9"/>
      <c r="H1213" s="9"/>
    </row>
    <row r="1214">
      <c r="A1214" s="5" t="s">
        <v>2294</v>
      </c>
      <c r="B1214" s="39" t="s">
        <v>636</v>
      </c>
      <c r="C1214" s="28" t="s">
        <v>1227</v>
      </c>
      <c r="D1214" s="8" t="s">
        <v>10</v>
      </c>
      <c r="E1214" s="1"/>
      <c r="F1214" s="1"/>
      <c r="G1214" s="9"/>
      <c r="H1214" s="9"/>
    </row>
    <row r="1215">
      <c r="A1215" s="5" t="s">
        <v>2294</v>
      </c>
      <c r="B1215" s="39" t="s">
        <v>636</v>
      </c>
      <c r="C1215" s="28" t="s">
        <v>1228</v>
      </c>
      <c r="D1215" s="8" t="s">
        <v>10</v>
      </c>
      <c r="E1215" s="1"/>
      <c r="F1215" s="1"/>
      <c r="G1215" s="9"/>
      <c r="H1215" s="9"/>
    </row>
    <row r="1216">
      <c r="A1216" s="5" t="s">
        <v>2294</v>
      </c>
      <c r="B1216" s="39" t="s">
        <v>636</v>
      </c>
      <c r="C1216" s="28" t="s">
        <v>1229</v>
      </c>
      <c r="D1216" s="8" t="s">
        <v>10</v>
      </c>
      <c r="E1216" s="1"/>
      <c r="F1216" s="1"/>
      <c r="G1216" s="9"/>
      <c r="H1216" s="9"/>
    </row>
    <row r="1217">
      <c r="A1217" s="5" t="s">
        <v>2294</v>
      </c>
      <c r="B1217" s="39" t="s">
        <v>636</v>
      </c>
      <c r="C1217" s="40" t="s">
        <v>1230</v>
      </c>
      <c r="D1217" s="8" t="s">
        <v>10</v>
      </c>
      <c r="E1217" s="8"/>
      <c r="F1217" s="1"/>
      <c r="G1217" s="9"/>
      <c r="H1217" s="9"/>
    </row>
    <row r="1218">
      <c r="A1218" s="5" t="s">
        <v>2294</v>
      </c>
      <c r="B1218" s="39" t="s">
        <v>636</v>
      </c>
      <c r="C1218" s="28" t="s">
        <v>1231</v>
      </c>
      <c r="D1218" s="1"/>
      <c r="E1218" s="8" t="s">
        <v>10</v>
      </c>
      <c r="F1218" s="1"/>
      <c r="G1218" s="9"/>
      <c r="H1218" s="9"/>
    </row>
    <row r="1219">
      <c r="A1219" s="5" t="s">
        <v>2294</v>
      </c>
      <c r="B1219" s="39" t="s">
        <v>636</v>
      </c>
      <c r="C1219" s="28" t="s">
        <v>1232</v>
      </c>
      <c r="D1219" s="8" t="s">
        <v>10</v>
      </c>
      <c r="E1219" s="1"/>
      <c r="F1219" s="1"/>
      <c r="G1219" s="9"/>
      <c r="H1219" s="9"/>
    </row>
    <row r="1220">
      <c r="A1220" s="5" t="s">
        <v>2294</v>
      </c>
      <c r="B1220" s="39" t="s">
        <v>636</v>
      </c>
      <c r="C1220" s="28" t="s">
        <v>1233</v>
      </c>
      <c r="D1220" s="8" t="s">
        <v>10</v>
      </c>
      <c r="E1220" s="1"/>
      <c r="F1220" s="1"/>
      <c r="G1220" s="9"/>
      <c r="H1220" s="9"/>
    </row>
    <row r="1221">
      <c r="A1221" s="5" t="s">
        <v>2294</v>
      </c>
      <c r="B1221" s="39" t="s">
        <v>636</v>
      </c>
      <c r="C1221" s="28" t="s">
        <v>1234</v>
      </c>
      <c r="D1221" s="8" t="s">
        <v>10</v>
      </c>
      <c r="E1221" s="1"/>
      <c r="F1221" s="1"/>
      <c r="G1221" s="9"/>
      <c r="H1221" s="9"/>
    </row>
    <row r="1222">
      <c r="A1222" s="5" t="s">
        <v>2294</v>
      </c>
      <c r="B1222" s="39" t="s">
        <v>636</v>
      </c>
      <c r="C1222" s="40" t="s">
        <v>1235</v>
      </c>
      <c r="D1222" s="8" t="s">
        <v>10</v>
      </c>
      <c r="E1222" s="8"/>
      <c r="F1222" s="1"/>
      <c r="G1222" s="9"/>
      <c r="H1222" s="9"/>
    </row>
    <row r="1223">
      <c r="A1223" s="5" t="s">
        <v>2294</v>
      </c>
      <c r="B1223" s="39" t="s">
        <v>636</v>
      </c>
      <c r="C1223" s="40" t="s">
        <v>1236</v>
      </c>
      <c r="D1223" s="8" t="s">
        <v>10</v>
      </c>
      <c r="E1223" s="8"/>
      <c r="F1223" s="1"/>
      <c r="G1223" s="9"/>
      <c r="H1223" s="9"/>
    </row>
    <row r="1224">
      <c r="A1224" s="5" t="s">
        <v>2294</v>
      </c>
      <c r="B1224" s="39" t="s">
        <v>636</v>
      </c>
      <c r="C1224" s="28" t="s">
        <v>1237</v>
      </c>
      <c r="D1224" s="8" t="s">
        <v>10</v>
      </c>
      <c r="E1224" s="1"/>
      <c r="F1224" s="1"/>
      <c r="G1224" s="9"/>
      <c r="H1224" s="9"/>
    </row>
    <row r="1225">
      <c r="A1225" s="5" t="s">
        <v>2294</v>
      </c>
      <c r="B1225" s="39" t="s">
        <v>636</v>
      </c>
      <c r="C1225" s="28" t="s">
        <v>1238</v>
      </c>
      <c r="D1225" s="1"/>
      <c r="E1225" s="8" t="s">
        <v>10</v>
      </c>
      <c r="F1225" s="1"/>
      <c r="G1225" s="9"/>
      <c r="H1225" s="9"/>
    </row>
    <row r="1226">
      <c r="A1226" s="5" t="s">
        <v>2294</v>
      </c>
      <c r="B1226" s="39" t="s">
        <v>636</v>
      </c>
      <c r="C1226" s="28" t="s">
        <v>1239</v>
      </c>
      <c r="D1226" s="8" t="s">
        <v>10</v>
      </c>
      <c r="E1226" s="1"/>
      <c r="F1226" s="1"/>
      <c r="G1226" s="9"/>
      <c r="H1226" s="9"/>
    </row>
    <row r="1227">
      <c r="A1227" s="5" t="s">
        <v>2294</v>
      </c>
      <c r="B1227" s="39" t="s">
        <v>636</v>
      </c>
      <c r="C1227" s="28" t="s">
        <v>1240</v>
      </c>
      <c r="D1227" s="8" t="s">
        <v>10</v>
      </c>
      <c r="E1227" s="1"/>
      <c r="F1227" s="1"/>
      <c r="G1227" s="9"/>
      <c r="H1227" s="9"/>
    </row>
    <row r="1228">
      <c r="A1228" s="5" t="s">
        <v>2294</v>
      </c>
      <c r="B1228" s="39" t="s">
        <v>636</v>
      </c>
      <c r="C1228" s="28" t="s">
        <v>1241</v>
      </c>
      <c r="D1228" s="8" t="s">
        <v>10</v>
      </c>
      <c r="E1228" s="1"/>
      <c r="F1228" s="1"/>
      <c r="G1228" s="9"/>
      <c r="H1228" s="9"/>
    </row>
    <row r="1229">
      <c r="A1229" s="5" t="s">
        <v>2294</v>
      </c>
      <c r="B1229" s="39" t="s">
        <v>636</v>
      </c>
      <c r="C1229" s="28" t="s">
        <v>1242</v>
      </c>
      <c r="D1229" s="8" t="s">
        <v>10</v>
      </c>
      <c r="E1229" s="1"/>
      <c r="F1229" s="1"/>
      <c r="G1229" s="9"/>
      <c r="H1229" s="9"/>
    </row>
    <row r="1230">
      <c r="A1230" s="5" t="s">
        <v>2294</v>
      </c>
      <c r="B1230" s="39" t="s">
        <v>636</v>
      </c>
      <c r="C1230" s="28" t="s">
        <v>1243</v>
      </c>
      <c r="D1230" s="8" t="s">
        <v>10</v>
      </c>
      <c r="E1230" s="1"/>
      <c r="F1230" s="1"/>
      <c r="G1230" s="9"/>
      <c r="H1230" s="9"/>
    </row>
    <row r="1231">
      <c r="A1231" s="5" t="s">
        <v>2294</v>
      </c>
      <c r="B1231" s="39" t="s">
        <v>636</v>
      </c>
      <c r="C1231" s="28" t="s">
        <v>1244</v>
      </c>
      <c r="D1231" s="8" t="s">
        <v>10</v>
      </c>
      <c r="E1231" s="1"/>
      <c r="F1231" s="1"/>
      <c r="G1231" s="9"/>
      <c r="H1231" s="9"/>
    </row>
    <row r="1232">
      <c r="A1232" s="5" t="s">
        <v>2294</v>
      </c>
      <c r="B1232" s="39" t="s">
        <v>636</v>
      </c>
      <c r="C1232" s="28" t="s">
        <v>1245</v>
      </c>
      <c r="D1232" s="1"/>
      <c r="E1232" s="8" t="s">
        <v>10</v>
      </c>
      <c r="F1232" s="1"/>
      <c r="G1232" s="9"/>
      <c r="H1232" s="9"/>
    </row>
    <row r="1233">
      <c r="A1233" s="5" t="s">
        <v>2294</v>
      </c>
      <c r="B1233" s="39" t="s">
        <v>636</v>
      </c>
      <c r="C1233" s="28" t="s">
        <v>1246</v>
      </c>
      <c r="D1233" s="8" t="s">
        <v>10</v>
      </c>
      <c r="E1233" s="1"/>
      <c r="F1233" s="1"/>
      <c r="G1233" s="9"/>
      <c r="H1233" s="9"/>
    </row>
    <row r="1234">
      <c r="A1234" s="5" t="s">
        <v>2294</v>
      </c>
      <c r="B1234" s="39" t="s">
        <v>636</v>
      </c>
      <c r="C1234" s="28" t="s">
        <v>1247</v>
      </c>
      <c r="D1234" s="1"/>
      <c r="E1234" s="8" t="s">
        <v>10</v>
      </c>
      <c r="F1234" s="1"/>
      <c r="G1234" s="9"/>
      <c r="H1234" s="9"/>
    </row>
    <row r="1235">
      <c r="A1235" s="5" t="s">
        <v>2294</v>
      </c>
      <c r="B1235" s="39" t="s">
        <v>636</v>
      </c>
      <c r="C1235" s="28" t="s">
        <v>1248</v>
      </c>
      <c r="D1235" s="8" t="s">
        <v>10</v>
      </c>
      <c r="E1235" s="1"/>
      <c r="F1235" s="1"/>
      <c r="G1235" s="9"/>
      <c r="H1235" s="9"/>
    </row>
    <row r="1236">
      <c r="A1236" s="5" t="s">
        <v>2294</v>
      </c>
      <c r="B1236" s="39" t="s">
        <v>636</v>
      </c>
      <c r="C1236" s="28" t="s">
        <v>1249</v>
      </c>
      <c r="D1236" s="8" t="s">
        <v>10</v>
      </c>
      <c r="E1236" s="1"/>
      <c r="F1236" s="1"/>
      <c r="G1236" s="9"/>
      <c r="H1236" s="9"/>
    </row>
    <row r="1237">
      <c r="A1237" s="5" t="s">
        <v>2294</v>
      </c>
      <c r="B1237" s="39" t="s">
        <v>636</v>
      </c>
      <c r="C1237" s="28" t="s">
        <v>1250</v>
      </c>
      <c r="D1237" s="8" t="s">
        <v>10</v>
      </c>
      <c r="E1237" s="1"/>
      <c r="F1237" s="1"/>
      <c r="G1237" s="9"/>
      <c r="H1237" s="9"/>
    </row>
    <row r="1238">
      <c r="A1238" s="5" t="s">
        <v>2294</v>
      </c>
      <c r="B1238" s="39" t="s">
        <v>636</v>
      </c>
      <c r="C1238" s="28" t="s">
        <v>1251</v>
      </c>
      <c r="D1238" s="1"/>
      <c r="E1238" s="8" t="s">
        <v>10</v>
      </c>
      <c r="F1238" s="1"/>
      <c r="G1238" s="9"/>
      <c r="H1238" s="9"/>
    </row>
    <row r="1239">
      <c r="A1239" s="5" t="s">
        <v>2294</v>
      </c>
      <c r="B1239" s="39" t="s">
        <v>636</v>
      </c>
      <c r="C1239" s="28" t="s">
        <v>1252</v>
      </c>
      <c r="D1239" s="8" t="s">
        <v>10</v>
      </c>
      <c r="E1239" s="1"/>
      <c r="F1239" s="1"/>
      <c r="G1239" s="9"/>
      <c r="H1239" s="9"/>
    </row>
    <row r="1240">
      <c r="A1240" s="5" t="s">
        <v>2294</v>
      </c>
      <c r="B1240" s="39" t="s">
        <v>636</v>
      </c>
      <c r="C1240" s="28" t="s">
        <v>1253</v>
      </c>
      <c r="D1240" s="8" t="s">
        <v>10</v>
      </c>
      <c r="E1240" s="1"/>
      <c r="F1240" s="1"/>
      <c r="G1240" s="9"/>
      <c r="H1240" s="9"/>
    </row>
    <row r="1241">
      <c r="A1241" s="5" t="s">
        <v>2294</v>
      </c>
      <c r="B1241" s="39" t="s">
        <v>636</v>
      </c>
      <c r="C1241" s="28" t="s">
        <v>1254</v>
      </c>
      <c r="D1241" s="8" t="s">
        <v>10</v>
      </c>
      <c r="E1241" s="1"/>
      <c r="F1241" s="1"/>
      <c r="G1241" s="9"/>
      <c r="H1241" s="9"/>
    </row>
    <row r="1242">
      <c r="A1242" s="5" t="s">
        <v>2294</v>
      </c>
      <c r="B1242" s="39" t="s">
        <v>636</v>
      </c>
      <c r="C1242" s="28" t="s">
        <v>1255</v>
      </c>
      <c r="D1242" s="8" t="s">
        <v>10</v>
      </c>
      <c r="E1242" s="1"/>
      <c r="F1242" s="1"/>
      <c r="G1242" s="9"/>
      <c r="H1242" s="9"/>
    </row>
    <row r="1243">
      <c r="A1243" s="5" t="s">
        <v>2294</v>
      </c>
      <c r="B1243" s="39" t="s">
        <v>636</v>
      </c>
      <c r="C1243" s="28" t="s">
        <v>1256</v>
      </c>
      <c r="D1243" s="8" t="s">
        <v>10</v>
      </c>
      <c r="E1243" s="1"/>
      <c r="F1243" s="1"/>
      <c r="G1243" s="9"/>
      <c r="H1243" s="9"/>
    </row>
    <row r="1244">
      <c r="A1244" s="5" t="s">
        <v>2294</v>
      </c>
      <c r="B1244" s="39" t="s">
        <v>636</v>
      </c>
      <c r="C1244" s="28" t="s">
        <v>1257</v>
      </c>
      <c r="D1244" s="8" t="s">
        <v>10</v>
      </c>
      <c r="E1244" s="1"/>
      <c r="F1244" s="1"/>
      <c r="G1244" s="9"/>
      <c r="H1244" s="9"/>
    </row>
    <row r="1245">
      <c r="A1245" s="5" t="s">
        <v>2294</v>
      </c>
      <c r="B1245" s="39" t="s">
        <v>636</v>
      </c>
      <c r="C1245" s="28" t="s">
        <v>1258</v>
      </c>
      <c r="D1245" s="8" t="s">
        <v>10</v>
      </c>
      <c r="E1245" s="1"/>
      <c r="F1245" s="1"/>
      <c r="G1245" s="9"/>
      <c r="H1245" s="9"/>
    </row>
    <row r="1246">
      <c r="A1246" s="5" t="s">
        <v>2294</v>
      </c>
      <c r="B1246" s="39" t="s">
        <v>636</v>
      </c>
      <c r="C1246" s="28" t="s">
        <v>1259</v>
      </c>
      <c r="D1246" s="8" t="s">
        <v>10</v>
      </c>
      <c r="E1246" s="1"/>
      <c r="F1246" s="1"/>
      <c r="G1246" s="9"/>
      <c r="H1246" s="9"/>
    </row>
    <row r="1247">
      <c r="A1247" s="5" t="s">
        <v>2294</v>
      </c>
      <c r="B1247" s="39" t="s">
        <v>636</v>
      </c>
      <c r="C1247" s="28" t="s">
        <v>1260</v>
      </c>
      <c r="D1247" s="8" t="s">
        <v>10</v>
      </c>
      <c r="E1247" s="1"/>
      <c r="F1247" s="1"/>
      <c r="G1247" s="9"/>
      <c r="H1247" s="9"/>
    </row>
    <row r="1248">
      <c r="A1248" s="5" t="s">
        <v>2294</v>
      </c>
      <c r="B1248" s="39" t="s">
        <v>636</v>
      </c>
      <c r="C1248" s="45" t="s">
        <v>1261</v>
      </c>
      <c r="D1248" s="1"/>
      <c r="E1248" s="1"/>
      <c r="F1248" s="8" t="s">
        <v>10</v>
      </c>
      <c r="G1248" s="9"/>
      <c r="H1248" s="9"/>
    </row>
    <row r="1249">
      <c r="A1249" s="5" t="s">
        <v>2294</v>
      </c>
      <c r="B1249" s="39" t="s">
        <v>636</v>
      </c>
      <c r="C1249" s="28" t="s">
        <v>1262</v>
      </c>
      <c r="D1249" s="8" t="s">
        <v>10</v>
      </c>
      <c r="E1249" s="1"/>
      <c r="F1249" s="1"/>
      <c r="G1249" s="9"/>
      <c r="H1249" s="9"/>
    </row>
    <row r="1250">
      <c r="A1250" s="5" t="s">
        <v>2294</v>
      </c>
      <c r="B1250" s="39" t="s">
        <v>636</v>
      </c>
      <c r="C1250" s="28" t="s">
        <v>1263</v>
      </c>
      <c r="D1250" s="1"/>
      <c r="E1250" s="8" t="s">
        <v>10</v>
      </c>
      <c r="F1250" s="1"/>
      <c r="G1250" s="9"/>
      <c r="H1250" s="9"/>
    </row>
    <row r="1251">
      <c r="A1251" s="5" t="s">
        <v>2294</v>
      </c>
      <c r="B1251" s="39" t="s">
        <v>636</v>
      </c>
      <c r="C1251" s="28" t="s">
        <v>1264</v>
      </c>
      <c r="D1251" s="8" t="s">
        <v>10</v>
      </c>
      <c r="E1251" s="1"/>
      <c r="F1251" s="1"/>
      <c r="G1251" s="9"/>
      <c r="H1251" s="9"/>
    </row>
    <row r="1252">
      <c r="A1252" s="5" t="s">
        <v>2294</v>
      </c>
      <c r="B1252" s="39" t="s">
        <v>636</v>
      </c>
      <c r="C1252" s="28" t="s">
        <v>1265</v>
      </c>
      <c r="D1252" s="1"/>
      <c r="E1252" s="8" t="s">
        <v>10</v>
      </c>
      <c r="F1252" s="1"/>
      <c r="G1252" s="9"/>
      <c r="H1252" s="9"/>
    </row>
    <row r="1253">
      <c r="A1253" s="5" t="s">
        <v>2294</v>
      </c>
      <c r="B1253" s="39" t="s">
        <v>636</v>
      </c>
      <c r="C1253" s="28" t="s">
        <v>1266</v>
      </c>
      <c r="D1253" s="8" t="s">
        <v>10</v>
      </c>
      <c r="E1253" s="1"/>
      <c r="F1253" s="1"/>
      <c r="G1253" s="9"/>
      <c r="H1253" s="9"/>
    </row>
    <row r="1254">
      <c r="A1254" s="5" t="s">
        <v>2294</v>
      </c>
      <c r="B1254" s="39" t="s">
        <v>636</v>
      </c>
      <c r="C1254" s="28" t="s">
        <v>1267</v>
      </c>
      <c r="D1254" s="8" t="s">
        <v>10</v>
      </c>
      <c r="E1254" s="8"/>
      <c r="F1254" s="1"/>
      <c r="G1254" s="9"/>
      <c r="H1254" s="9"/>
    </row>
    <row r="1255">
      <c r="A1255" s="5" t="s">
        <v>2294</v>
      </c>
      <c r="B1255" s="39" t="s">
        <v>636</v>
      </c>
      <c r="C1255" s="28" t="s">
        <v>1268</v>
      </c>
      <c r="D1255" s="8" t="s">
        <v>10</v>
      </c>
      <c r="E1255" s="1"/>
      <c r="F1255" s="1"/>
      <c r="G1255" s="9"/>
      <c r="H1255" s="9"/>
    </row>
    <row r="1256">
      <c r="A1256" s="5" t="s">
        <v>2294</v>
      </c>
      <c r="B1256" s="39" t="s">
        <v>636</v>
      </c>
      <c r="C1256" s="28" t="s">
        <v>1269</v>
      </c>
      <c r="D1256" s="8" t="s">
        <v>10</v>
      </c>
      <c r="E1256" s="8"/>
      <c r="F1256" s="1"/>
      <c r="G1256" s="9"/>
      <c r="H1256" s="9"/>
    </row>
    <row r="1257">
      <c r="A1257" s="5" t="s">
        <v>2294</v>
      </c>
      <c r="B1257" s="39" t="s">
        <v>636</v>
      </c>
      <c r="C1257" s="28" t="s">
        <v>1270</v>
      </c>
      <c r="D1257" s="8" t="s">
        <v>10</v>
      </c>
      <c r="E1257" s="1"/>
      <c r="F1257" s="1"/>
      <c r="G1257" s="9"/>
      <c r="H1257" s="9"/>
    </row>
    <row r="1258">
      <c r="A1258" s="5" t="s">
        <v>2294</v>
      </c>
      <c r="B1258" s="39" t="s">
        <v>636</v>
      </c>
      <c r="C1258" s="28" t="s">
        <v>1271</v>
      </c>
      <c r="D1258" s="8" t="s">
        <v>10</v>
      </c>
      <c r="E1258" s="1"/>
      <c r="F1258" s="1"/>
      <c r="G1258" s="9"/>
      <c r="H1258" s="9"/>
    </row>
    <row r="1259">
      <c r="A1259" s="20" t="s">
        <v>2294</v>
      </c>
      <c r="B1259" s="39" t="s">
        <v>636</v>
      </c>
      <c r="C1259" s="40" t="s">
        <v>1272</v>
      </c>
      <c r="D1259" s="23" t="s">
        <v>10</v>
      </c>
      <c r="E1259" s="19"/>
      <c r="F1259" s="23"/>
      <c r="G1259" s="21"/>
      <c r="H1259" s="21"/>
      <c r="I1259" s="21"/>
    </row>
    <row r="1260">
      <c r="A1260" s="5" t="s">
        <v>2294</v>
      </c>
      <c r="B1260" s="39" t="s">
        <v>636</v>
      </c>
      <c r="C1260" s="28" t="s">
        <v>1273</v>
      </c>
      <c r="D1260" s="8" t="s">
        <v>10</v>
      </c>
      <c r="E1260" s="1"/>
      <c r="F1260" s="1"/>
      <c r="G1260" s="9"/>
      <c r="H1260" s="9"/>
      <c r="J1260" s="21"/>
      <c r="K1260" s="21"/>
      <c r="L1260" s="21"/>
      <c r="M1260" s="21"/>
      <c r="N1260" s="21"/>
      <c r="O1260" s="21"/>
      <c r="P1260" s="21"/>
      <c r="Q1260" s="21"/>
      <c r="R1260" s="21"/>
      <c r="S1260" s="21"/>
      <c r="T1260" s="21"/>
      <c r="U1260" s="21"/>
      <c r="V1260" s="21"/>
      <c r="W1260" s="21"/>
      <c r="X1260" s="21"/>
    </row>
    <row r="1261">
      <c r="A1261" s="5" t="s">
        <v>2294</v>
      </c>
      <c r="B1261" s="39" t="s">
        <v>636</v>
      </c>
      <c r="C1261" s="28" t="s">
        <v>1274</v>
      </c>
      <c r="D1261" s="8" t="s">
        <v>10</v>
      </c>
      <c r="E1261" s="1"/>
      <c r="F1261" s="1"/>
      <c r="G1261" s="9"/>
      <c r="H1261" s="9"/>
    </row>
    <row r="1262">
      <c r="A1262" s="5" t="s">
        <v>2294</v>
      </c>
      <c r="B1262" s="39" t="s">
        <v>636</v>
      </c>
      <c r="C1262" s="28" t="s">
        <v>1275</v>
      </c>
      <c r="D1262" s="8" t="s">
        <v>10</v>
      </c>
      <c r="E1262" s="1"/>
      <c r="F1262" s="1"/>
      <c r="G1262" s="9"/>
      <c r="H1262" s="9"/>
    </row>
    <row r="1263">
      <c r="A1263" s="5" t="s">
        <v>2294</v>
      </c>
      <c r="B1263" s="39" t="s">
        <v>636</v>
      </c>
      <c r="C1263" s="28" t="s">
        <v>1276</v>
      </c>
      <c r="D1263" s="8" t="s">
        <v>10</v>
      </c>
      <c r="E1263" s="1"/>
      <c r="F1263" s="1"/>
      <c r="G1263" s="9"/>
      <c r="H1263" s="9"/>
    </row>
    <row r="1264">
      <c r="A1264" s="5" t="s">
        <v>2294</v>
      </c>
      <c r="B1264" s="39" t="s">
        <v>636</v>
      </c>
      <c r="C1264" s="28" t="s">
        <v>1277</v>
      </c>
      <c r="D1264" s="8" t="s">
        <v>10</v>
      </c>
      <c r="E1264" s="1"/>
      <c r="F1264" s="1"/>
      <c r="G1264" s="9"/>
      <c r="H1264" s="9"/>
    </row>
    <row r="1265">
      <c r="A1265" s="5" t="s">
        <v>2294</v>
      </c>
      <c r="B1265" s="39" t="s">
        <v>636</v>
      </c>
      <c r="C1265" s="28" t="s">
        <v>1278</v>
      </c>
      <c r="D1265" s="8" t="s">
        <v>10</v>
      </c>
      <c r="E1265" s="8"/>
      <c r="F1265" s="1"/>
      <c r="G1265" s="9"/>
      <c r="H1265" s="9"/>
    </row>
    <row r="1266">
      <c r="A1266" s="5" t="s">
        <v>2294</v>
      </c>
      <c r="B1266" s="39" t="s">
        <v>636</v>
      </c>
      <c r="C1266" s="28" t="s">
        <v>1279</v>
      </c>
      <c r="D1266" s="8" t="s">
        <v>10</v>
      </c>
      <c r="E1266" s="1"/>
      <c r="F1266" s="1"/>
      <c r="G1266" s="9"/>
      <c r="H1266" s="9"/>
    </row>
    <row r="1267">
      <c r="A1267" s="5" t="s">
        <v>2294</v>
      </c>
      <c r="B1267" s="39" t="s">
        <v>636</v>
      </c>
      <c r="C1267" s="28" t="s">
        <v>1280</v>
      </c>
      <c r="D1267" s="8" t="s">
        <v>10</v>
      </c>
      <c r="E1267" s="1"/>
      <c r="F1267" s="1"/>
      <c r="G1267" s="9"/>
      <c r="H1267" s="9"/>
    </row>
    <row r="1268">
      <c r="A1268" s="5" t="s">
        <v>2294</v>
      </c>
      <c r="B1268" s="39" t="s">
        <v>636</v>
      </c>
      <c r="C1268" s="28" t="s">
        <v>1281</v>
      </c>
      <c r="D1268" s="8" t="s">
        <v>10</v>
      </c>
      <c r="E1268" s="1"/>
      <c r="F1268" s="1"/>
      <c r="G1268" s="9"/>
      <c r="H1268" s="9"/>
    </row>
    <row r="1269">
      <c r="A1269" s="5" t="s">
        <v>2294</v>
      </c>
      <c r="B1269" s="39" t="s">
        <v>636</v>
      </c>
      <c r="C1269" s="28" t="s">
        <v>1282</v>
      </c>
      <c r="D1269" s="1"/>
      <c r="E1269" s="8" t="s">
        <v>10</v>
      </c>
      <c r="F1269" s="1"/>
      <c r="G1269" s="9"/>
      <c r="H1269" s="9"/>
    </row>
    <row r="1270">
      <c r="A1270" s="5" t="s">
        <v>2294</v>
      </c>
      <c r="B1270" s="39" t="s">
        <v>636</v>
      </c>
      <c r="C1270" s="40" t="s">
        <v>1283</v>
      </c>
      <c r="D1270" s="1"/>
      <c r="E1270" s="8" t="s">
        <v>10</v>
      </c>
      <c r="F1270" s="1"/>
      <c r="G1270" s="9"/>
      <c r="H1270" s="9"/>
    </row>
    <row r="1271">
      <c r="A1271" s="5" t="s">
        <v>2294</v>
      </c>
      <c r="B1271" s="39" t="s">
        <v>636</v>
      </c>
      <c r="C1271" s="28" t="s">
        <v>1284</v>
      </c>
      <c r="D1271" s="8" t="s">
        <v>10</v>
      </c>
      <c r="E1271" s="1"/>
      <c r="F1271" s="1"/>
      <c r="G1271" s="9"/>
      <c r="H1271" s="9"/>
    </row>
    <row r="1272">
      <c r="A1272" s="5" t="s">
        <v>2294</v>
      </c>
      <c r="B1272" s="39" t="s">
        <v>636</v>
      </c>
      <c r="C1272" s="28" t="s">
        <v>1285</v>
      </c>
      <c r="D1272" s="8" t="s">
        <v>10</v>
      </c>
      <c r="E1272" s="1"/>
      <c r="F1272" s="1"/>
      <c r="G1272" s="9"/>
      <c r="H1272" s="9"/>
    </row>
    <row r="1273">
      <c r="A1273" s="5" t="s">
        <v>2294</v>
      </c>
      <c r="B1273" s="39" t="s">
        <v>636</v>
      </c>
      <c r="C1273" s="28" t="s">
        <v>1286</v>
      </c>
      <c r="D1273" s="8" t="s">
        <v>10</v>
      </c>
      <c r="E1273" s="1"/>
      <c r="F1273" s="1"/>
      <c r="G1273" s="9"/>
      <c r="H1273" s="9"/>
    </row>
    <row r="1274">
      <c r="A1274" s="5" t="s">
        <v>2294</v>
      </c>
      <c r="B1274" s="39" t="s">
        <v>636</v>
      </c>
      <c r="C1274" s="28" t="s">
        <v>1287</v>
      </c>
      <c r="D1274" s="8" t="s">
        <v>10</v>
      </c>
      <c r="E1274" s="1"/>
      <c r="F1274" s="1"/>
      <c r="G1274" s="9"/>
      <c r="H1274" s="9"/>
    </row>
    <row r="1275">
      <c r="A1275" s="5" t="s">
        <v>2294</v>
      </c>
      <c r="B1275" s="39" t="s">
        <v>636</v>
      </c>
      <c r="C1275" s="28" t="s">
        <v>1288</v>
      </c>
      <c r="D1275" s="8" t="s">
        <v>10</v>
      </c>
      <c r="E1275" s="1"/>
      <c r="F1275" s="1"/>
      <c r="G1275" s="9"/>
      <c r="H1275" s="9"/>
    </row>
    <row r="1276">
      <c r="A1276" s="5" t="s">
        <v>2294</v>
      </c>
      <c r="B1276" s="39" t="s">
        <v>636</v>
      </c>
      <c r="C1276" s="28" t="s">
        <v>1289</v>
      </c>
      <c r="D1276" s="8" t="s">
        <v>10</v>
      </c>
      <c r="E1276" s="1"/>
      <c r="F1276" s="1"/>
      <c r="G1276" s="9"/>
      <c r="H1276" s="9"/>
    </row>
    <row r="1277">
      <c r="A1277" s="5" t="s">
        <v>2294</v>
      </c>
      <c r="B1277" s="39" t="s">
        <v>636</v>
      </c>
      <c r="C1277" s="28" t="s">
        <v>1290</v>
      </c>
      <c r="D1277" s="8"/>
      <c r="E1277" s="1"/>
      <c r="F1277" s="1"/>
      <c r="G1277" s="5" t="s">
        <v>10</v>
      </c>
      <c r="H1277" s="9"/>
    </row>
    <row r="1278">
      <c r="A1278" s="5" t="s">
        <v>2294</v>
      </c>
      <c r="B1278" s="39" t="s">
        <v>636</v>
      </c>
      <c r="C1278" s="28" t="s">
        <v>1291</v>
      </c>
      <c r="D1278" s="8" t="s">
        <v>10</v>
      </c>
      <c r="E1278" s="1"/>
      <c r="F1278" s="1"/>
      <c r="G1278" s="9"/>
      <c r="H1278" s="9"/>
    </row>
    <row r="1279">
      <c r="A1279" s="5" t="s">
        <v>2294</v>
      </c>
      <c r="B1279" s="39" t="s">
        <v>636</v>
      </c>
      <c r="C1279" s="28" t="s">
        <v>1292</v>
      </c>
      <c r="D1279" s="8" t="s">
        <v>10</v>
      </c>
      <c r="E1279" s="1"/>
      <c r="F1279" s="1"/>
      <c r="G1279" s="9"/>
      <c r="H1279" s="9"/>
    </row>
    <row r="1280">
      <c r="A1280" s="5" t="s">
        <v>2294</v>
      </c>
      <c r="B1280" s="39" t="s">
        <v>636</v>
      </c>
      <c r="C1280" s="40" t="s">
        <v>1293</v>
      </c>
      <c r="D1280" s="8" t="s">
        <v>10</v>
      </c>
      <c r="E1280" s="1"/>
      <c r="F1280" s="1"/>
      <c r="G1280" s="9"/>
      <c r="H1280" s="9"/>
    </row>
    <row r="1281">
      <c r="A1281" s="5" t="s">
        <v>2294</v>
      </c>
      <c r="B1281" s="39" t="s">
        <v>636</v>
      </c>
      <c r="C1281" s="28" t="s">
        <v>1294</v>
      </c>
      <c r="D1281" s="8" t="s">
        <v>10</v>
      </c>
      <c r="E1281" s="1"/>
      <c r="F1281" s="1"/>
      <c r="G1281" s="9"/>
      <c r="H1281" s="9"/>
    </row>
    <row r="1282">
      <c r="A1282" s="5" t="s">
        <v>2294</v>
      </c>
      <c r="B1282" s="39" t="s">
        <v>636</v>
      </c>
      <c r="C1282" s="28" t="s">
        <v>1295</v>
      </c>
      <c r="D1282" s="8" t="s">
        <v>10</v>
      </c>
      <c r="E1282" s="1"/>
      <c r="F1282" s="1"/>
      <c r="G1282" s="9"/>
      <c r="H1282" s="9"/>
    </row>
    <row r="1283">
      <c r="A1283" s="5" t="s">
        <v>2294</v>
      </c>
      <c r="B1283" s="39" t="s">
        <v>636</v>
      </c>
      <c r="C1283" s="28" t="s">
        <v>1296</v>
      </c>
      <c r="D1283" s="8" t="s">
        <v>10</v>
      </c>
      <c r="E1283" s="1"/>
      <c r="F1283" s="1"/>
      <c r="G1283" s="9"/>
      <c r="H1283" s="9"/>
    </row>
    <row r="1284">
      <c r="A1284" s="5" t="s">
        <v>2294</v>
      </c>
      <c r="B1284" s="39" t="s">
        <v>636</v>
      </c>
      <c r="C1284" s="28" t="s">
        <v>1297</v>
      </c>
      <c r="D1284" s="8" t="s">
        <v>10</v>
      </c>
      <c r="E1284" s="1"/>
      <c r="F1284" s="1"/>
      <c r="G1284" s="9"/>
      <c r="H1284" s="9"/>
    </row>
    <row r="1285">
      <c r="A1285" s="5" t="s">
        <v>2294</v>
      </c>
      <c r="B1285" s="39" t="s">
        <v>636</v>
      </c>
      <c r="C1285" s="28" t="s">
        <v>1298</v>
      </c>
      <c r="D1285" s="8" t="s">
        <v>10</v>
      </c>
      <c r="E1285" s="1"/>
      <c r="F1285" s="1"/>
      <c r="G1285" s="9"/>
      <c r="H1285" s="9"/>
    </row>
    <row r="1286">
      <c r="A1286" s="5" t="s">
        <v>2294</v>
      </c>
      <c r="B1286" s="39" t="s">
        <v>636</v>
      </c>
      <c r="C1286" s="28" t="s">
        <v>1299</v>
      </c>
      <c r="D1286" s="8" t="s">
        <v>10</v>
      </c>
      <c r="E1286" s="1"/>
      <c r="F1286" s="1"/>
      <c r="G1286" s="9"/>
      <c r="H1286" s="9"/>
    </row>
    <row r="1287">
      <c r="A1287" s="5" t="s">
        <v>2294</v>
      </c>
      <c r="B1287" s="39" t="s">
        <v>636</v>
      </c>
      <c r="C1287" s="28" t="s">
        <v>1300</v>
      </c>
      <c r="D1287" s="8" t="s">
        <v>10</v>
      </c>
      <c r="E1287" s="1"/>
      <c r="F1287" s="1"/>
      <c r="G1287" s="9"/>
      <c r="H1287" s="9"/>
    </row>
    <row r="1288">
      <c r="A1288" s="5" t="s">
        <v>2294</v>
      </c>
      <c r="B1288" s="39" t="s">
        <v>636</v>
      </c>
      <c r="C1288" s="28" t="s">
        <v>1301</v>
      </c>
      <c r="D1288" s="8" t="s">
        <v>10</v>
      </c>
      <c r="E1288" s="1"/>
      <c r="F1288" s="1"/>
      <c r="G1288" s="9"/>
      <c r="H1288" s="9"/>
    </row>
    <row r="1289">
      <c r="A1289" s="5" t="s">
        <v>2294</v>
      </c>
      <c r="B1289" s="39" t="s">
        <v>636</v>
      </c>
      <c r="C1289" s="28" t="s">
        <v>1302</v>
      </c>
      <c r="D1289" s="8" t="s">
        <v>10</v>
      </c>
      <c r="E1289" s="1"/>
      <c r="F1289" s="1"/>
      <c r="G1289" s="9"/>
      <c r="H1289" s="9"/>
    </row>
    <row r="1290">
      <c r="A1290" s="5" t="s">
        <v>2294</v>
      </c>
      <c r="B1290" s="39" t="s">
        <v>636</v>
      </c>
      <c r="C1290" s="28" t="s">
        <v>1303</v>
      </c>
      <c r="D1290" s="8" t="s">
        <v>10</v>
      </c>
      <c r="E1290" s="1"/>
      <c r="F1290" s="1"/>
      <c r="G1290" s="9"/>
      <c r="H1290" s="9"/>
    </row>
    <row r="1291">
      <c r="A1291" s="5" t="s">
        <v>2294</v>
      </c>
      <c r="B1291" s="39" t="s">
        <v>636</v>
      </c>
      <c r="C1291" s="28" t="s">
        <v>1304</v>
      </c>
      <c r="D1291" s="8" t="s">
        <v>10</v>
      </c>
      <c r="E1291" s="1"/>
      <c r="F1291" s="1"/>
      <c r="G1291" s="9"/>
      <c r="H1291" s="9"/>
    </row>
    <row r="1292">
      <c r="A1292" s="5" t="s">
        <v>2294</v>
      </c>
      <c r="B1292" s="39" t="s">
        <v>636</v>
      </c>
      <c r="C1292" s="28" t="s">
        <v>1305</v>
      </c>
      <c r="D1292" s="8" t="s">
        <v>10</v>
      </c>
      <c r="E1292" s="1"/>
      <c r="F1292" s="1"/>
      <c r="G1292" s="9"/>
      <c r="H1292" s="9"/>
    </row>
    <row r="1293">
      <c r="A1293" s="5" t="s">
        <v>2294</v>
      </c>
      <c r="B1293" s="39" t="s">
        <v>636</v>
      </c>
      <c r="C1293" s="28" t="s">
        <v>1306</v>
      </c>
      <c r="D1293" s="8" t="s">
        <v>10</v>
      </c>
      <c r="E1293" s="1"/>
      <c r="F1293" s="1"/>
      <c r="G1293" s="9"/>
      <c r="H1293" s="9"/>
    </row>
    <row r="1294">
      <c r="A1294" s="5" t="s">
        <v>2294</v>
      </c>
      <c r="B1294" s="39" t="s">
        <v>636</v>
      </c>
      <c r="C1294" s="28" t="s">
        <v>1307</v>
      </c>
      <c r="D1294" s="8" t="s">
        <v>10</v>
      </c>
      <c r="E1294" s="1"/>
      <c r="F1294" s="1"/>
      <c r="G1294" s="9"/>
      <c r="H1294" s="9"/>
    </row>
    <row r="1295">
      <c r="A1295" s="5" t="s">
        <v>2294</v>
      </c>
      <c r="B1295" s="39" t="s">
        <v>636</v>
      </c>
      <c r="C1295" s="28" t="s">
        <v>1308</v>
      </c>
      <c r="D1295" s="8" t="s">
        <v>10</v>
      </c>
      <c r="E1295" s="1"/>
      <c r="F1295" s="1"/>
      <c r="G1295" s="9"/>
      <c r="H1295" s="9"/>
    </row>
    <row r="1296">
      <c r="A1296" s="5" t="s">
        <v>2294</v>
      </c>
      <c r="B1296" s="39" t="s">
        <v>636</v>
      </c>
      <c r="C1296" s="28" t="s">
        <v>1309</v>
      </c>
      <c r="D1296" s="8" t="s">
        <v>10</v>
      </c>
      <c r="E1296" s="1"/>
      <c r="F1296" s="1"/>
      <c r="G1296" s="9"/>
      <c r="H1296" s="9"/>
    </row>
    <row r="1297">
      <c r="A1297" s="5" t="s">
        <v>2294</v>
      </c>
      <c r="B1297" s="39" t="s">
        <v>636</v>
      </c>
      <c r="C1297" s="28" t="s">
        <v>1310</v>
      </c>
      <c r="D1297" s="8" t="s">
        <v>10</v>
      </c>
      <c r="E1297" s="1"/>
      <c r="F1297" s="1"/>
      <c r="G1297" s="9"/>
      <c r="H1297" s="9"/>
    </row>
    <row r="1298">
      <c r="A1298" s="5" t="s">
        <v>2294</v>
      </c>
      <c r="B1298" s="39" t="s">
        <v>636</v>
      </c>
      <c r="C1298" s="28" t="s">
        <v>1311</v>
      </c>
      <c r="D1298" s="8" t="s">
        <v>10</v>
      </c>
      <c r="E1298" s="1"/>
      <c r="F1298" s="1"/>
      <c r="G1298" s="9"/>
      <c r="H1298" s="9"/>
    </row>
    <row r="1299">
      <c r="A1299" s="5" t="s">
        <v>2294</v>
      </c>
      <c r="B1299" s="39" t="s">
        <v>636</v>
      </c>
      <c r="C1299" s="28" t="s">
        <v>1312</v>
      </c>
      <c r="D1299" s="8" t="s">
        <v>10</v>
      </c>
      <c r="E1299" s="1"/>
      <c r="F1299" s="1"/>
      <c r="G1299" s="9"/>
      <c r="H1299" s="9"/>
    </row>
    <row r="1300">
      <c r="A1300" s="5" t="s">
        <v>2294</v>
      </c>
      <c r="B1300" s="39" t="s">
        <v>636</v>
      </c>
      <c r="C1300" s="28" t="s">
        <v>1313</v>
      </c>
      <c r="D1300" s="8" t="s">
        <v>10</v>
      </c>
      <c r="E1300" s="1"/>
      <c r="F1300" s="1"/>
      <c r="G1300" s="9"/>
      <c r="H1300" s="9"/>
    </row>
    <row r="1301">
      <c r="A1301" s="5" t="s">
        <v>2294</v>
      </c>
      <c r="B1301" s="39" t="s">
        <v>636</v>
      </c>
      <c r="C1301" s="28" t="s">
        <v>1314</v>
      </c>
      <c r="D1301" s="8" t="s">
        <v>10</v>
      </c>
      <c r="E1301" s="1"/>
      <c r="F1301" s="1"/>
      <c r="G1301" s="9"/>
      <c r="H1301" s="9"/>
    </row>
    <row r="1302">
      <c r="A1302" s="5" t="s">
        <v>2294</v>
      </c>
      <c r="B1302" s="39" t="s">
        <v>636</v>
      </c>
      <c r="C1302" s="28" t="s">
        <v>1315</v>
      </c>
      <c r="D1302" s="8" t="s">
        <v>10</v>
      </c>
      <c r="E1302" s="1"/>
      <c r="F1302" s="1"/>
      <c r="G1302" s="9"/>
      <c r="H1302" s="9"/>
    </row>
    <row r="1303">
      <c r="A1303" s="5" t="s">
        <v>2294</v>
      </c>
      <c r="B1303" s="39" t="s">
        <v>636</v>
      </c>
      <c r="C1303" s="28" t="s">
        <v>1316</v>
      </c>
      <c r="D1303" s="8" t="s">
        <v>10</v>
      </c>
      <c r="E1303" s="1"/>
      <c r="F1303" s="1"/>
      <c r="G1303" s="9"/>
      <c r="H1303" s="9"/>
    </row>
    <row r="1304">
      <c r="A1304" s="5" t="s">
        <v>2294</v>
      </c>
      <c r="B1304" s="39" t="s">
        <v>636</v>
      </c>
      <c r="C1304" s="28" t="s">
        <v>1317</v>
      </c>
      <c r="D1304" s="8" t="s">
        <v>10</v>
      </c>
      <c r="E1304" s="1"/>
      <c r="F1304" s="1"/>
      <c r="G1304" s="9"/>
      <c r="H1304" s="9"/>
    </row>
    <row r="1305">
      <c r="A1305" s="5" t="s">
        <v>2294</v>
      </c>
      <c r="B1305" s="39" t="s">
        <v>636</v>
      </c>
      <c r="C1305" s="28" t="s">
        <v>1318</v>
      </c>
      <c r="D1305" s="8" t="s">
        <v>10</v>
      </c>
      <c r="E1305" s="1"/>
      <c r="F1305" s="1"/>
      <c r="G1305" s="9"/>
      <c r="H1305" s="9"/>
    </row>
    <row r="1306">
      <c r="A1306" s="5" t="s">
        <v>2294</v>
      </c>
      <c r="B1306" s="39" t="s">
        <v>636</v>
      </c>
      <c r="C1306" s="28" t="s">
        <v>1319</v>
      </c>
      <c r="D1306" s="8" t="s">
        <v>10</v>
      </c>
      <c r="E1306" s="1"/>
      <c r="F1306" s="1"/>
      <c r="G1306" s="9"/>
      <c r="H1306" s="9"/>
    </row>
    <row r="1307">
      <c r="A1307" s="5" t="s">
        <v>2294</v>
      </c>
      <c r="B1307" s="39" t="s">
        <v>636</v>
      </c>
      <c r="C1307" s="28" t="s">
        <v>1320</v>
      </c>
      <c r="D1307" s="8" t="s">
        <v>10</v>
      </c>
      <c r="E1307" s="1"/>
      <c r="F1307" s="1"/>
      <c r="G1307" s="9"/>
      <c r="H1307" s="9"/>
    </row>
    <row r="1308">
      <c r="A1308" s="5" t="s">
        <v>2294</v>
      </c>
      <c r="B1308" s="39" t="s">
        <v>636</v>
      </c>
      <c r="C1308" s="28" t="s">
        <v>1321</v>
      </c>
      <c r="D1308" s="8" t="s">
        <v>10</v>
      </c>
      <c r="E1308" s="1"/>
      <c r="F1308" s="1"/>
      <c r="G1308" s="9"/>
      <c r="H1308" s="9"/>
    </row>
    <row r="1309">
      <c r="A1309" s="5" t="s">
        <v>2294</v>
      </c>
      <c r="B1309" s="39" t="s">
        <v>636</v>
      </c>
      <c r="C1309" s="28" t="s">
        <v>1322</v>
      </c>
      <c r="D1309" s="8" t="s">
        <v>10</v>
      </c>
      <c r="E1309" s="1"/>
      <c r="F1309" s="1"/>
      <c r="G1309" s="9"/>
      <c r="H1309" s="9"/>
    </row>
    <row r="1310">
      <c r="A1310" s="5" t="s">
        <v>2294</v>
      </c>
      <c r="B1310" s="39" t="s">
        <v>636</v>
      </c>
      <c r="C1310" s="28" t="s">
        <v>1323</v>
      </c>
      <c r="D1310" s="8" t="s">
        <v>10</v>
      </c>
      <c r="E1310" s="1"/>
      <c r="F1310" s="1"/>
      <c r="G1310" s="9"/>
      <c r="H1310" s="9"/>
    </row>
    <row r="1311">
      <c r="A1311" s="5" t="s">
        <v>2294</v>
      </c>
      <c r="B1311" s="39" t="s">
        <v>636</v>
      </c>
      <c r="C1311" s="28" t="s">
        <v>1324</v>
      </c>
      <c r="D1311" s="8" t="s">
        <v>10</v>
      </c>
      <c r="E1311" s="1"/>
      <c r="F1311" s="1"/>
      <c r="G1311" s="9"/>
      <c r="H1311" s="9"/>
    </row>
    <row r="1312">
      <c r="A1312" s="5" t="s">
        <v>2294</v>
      </c>
      <c r="B1312" s="39" t="s">
        <v>636</v>
      </c>
      <c r="C1312" s="28" t="s">
        <v>1325</v>
      </c>
      <c r="D1312" s="8" t="s">
        <v>10</v>
      </c>
      <c r="E1312" s="1"/>
      <c r="F1312" s="1"/>
      <c r="G1312" s="9"/>
      <c r="H1312" s="9"/>
    </row>
    <row r="1313">
      <c r="A1313" s="5" t="s">
        <v>2294</v>
      </c>
      <c r="B1313" s="39" t="s">
        <v>636</v>
      </c>
      <c r="C1313" s="28" t="s">
        <v>1326</v>
      </c>
      <c r="D1313" s="8" t="s">
        <v>10</v>
      </c>
      <c r="E1313" s="1"/>
      <c r="F1313" s="1"/>
      <c r="G1313" s="9"/>
      <c r="H1313" s="9"/>
    </row>
    <row r="1314">
      <c r="A1314" s="5" t="s">
        <v>2294</v>
      </c>
      <c r="B1314" s="39" t="s">
        <v>636</v>
      </c>
      <c r="C1314" s="28" t="s">
        <v>1327</v>
      </c>
      <c r="D1314" s="8" t="s">
        <v>10</v>
      </c>
      <c r="E1314" s="1"/>
      <c r="F1314" s="1"/>
      <c r="G1314" s="9"/>
      <c r="H1314" s="9"/>
    </row>
    <row r="1315">
      <c r="A1315" s="5" t="s">
        <v>2294</v>
      </c>
      <c r="B1315" s="39" t="s">
        <v>636</v>
      </c>
      <c r="C1315" s="28" t="s">
        <v>1328</v>
      </c>
      <c r="D1315" s="8" t="s">
        <v>10</v>
      </c>
      <c r="E1315" s="1"/>
      <c r="F1315" s="1"/>
      <c r="G1315" s="9"/>
      <c r="H1315" s="9"/>
    </row>
    <row r="1316">
      <c r="A1316" s="5" t="s">
        <v>2294</v>
      </c>
      <c r="B1316" s="39" t="s">
        <v>636</v>
      </c>
      <c r="C1316" s="28" t="s">
        <v>1329</v>
      </c>
      <c r="D1316" s="8" t="s">
        <v>10</v>
      </c>
      <c r="E1316" s="1"/>
      <c r="F1316" s="1"/>
      <c r="G1316" s="9"/>
      <c r="H1316" s="9"/>
    </row>
    <row r="1317">
      <c r="A1317" s="5" t="s">
        <v>2294</v>
      </c>
      <c r="B1317" s="39" t="s">
        <v>636</v>
      </c>
      <c r="C1317" s="28" t="s">
        <v>1330</v>
      </c>
      <c r="D1317" s="8" t="s">
        <v>10</v>
      </c>
      <c r="E1317" s="1"/>
      <c r="F1317" s="1"/>
      <c r="G1317" s="9"/>
      <c r="H1317" s="9"/>
    </row>
    <row r="1318">
      <c r="A1318" s="5" t="s">
        <v>2294</v>
      </c>
      <c r="B1318" s="39" t="s">
        <v>636</v>
      </c>
      <c r="C1318" s="28" t="s">
        <v>1331</v>
      </c>
      <c r="D1318" s="8" t="s">
        <v>10</v>
      </c>
      <c r="E1318" s="1"/>
      <c r="F1318" s="1"/>
      <c r="G1318" s="9"/>
      <c r="H1318" s="9"/>
    </row>
    <row r="1319">
      <c r="A1319" s="5" t="s">
        <v>2294</v>
      </c>
      <c r="B1319" s="39" t="s">
        <v>636</v>
      </c>
      <c r="C1319" s="28" t="s">
        <v>1332</v>
      </c>
      <c r="D1319" s="8" t="s">
        <v>10</v>
      </c>
      <c r="E1319" s="1"/>
      <c r="F1319" s="1"/>
      <c r="G1319" s="9"/>
      <c r="H1319" s="9"/>
    </row>
    <row r="1320">
      <c r="A1320" s="5" t="s">
        <v>2294</v>
      </c>
      <c r="B1320" s="39" t="s">
        <v>636</v>
      </c>
      <c r="C1320" s="28" t="s">
        <v>1333</v>
      </c>
      <c r="D1320" s="8" t="s">
        <v>10</v>
      </c>
      <c r="E1320" s="1"/>
      <c r="F1320" s="1"/>
      <c r="G1320" s="9"/>
      <c r="H1320" s="9"/>
    </row>
    <row r="1321">
      <c r="A1321" s="5" t="s">
        <v>2294</v>
      </c>
      <c r="B1321" s="39" t="s">
        <v>636</v>
      </c>
      <c r="C1321" s="28" t="s">
        <v>1334</v>
      </c>
      <c r="D1321" s="8" t="s">
        <v>10</v>
      </c>
      <c r="E1321" s="1"/>
      <c r="F1321" s="1"/>
      <c r="G1321" s="9"/>
      <c r="H1321" s="9"/>
    </row>
    <row r="1322">
      <c r="A1322" s="5" t="s">
        <v>2294</v>
      </c>
      <c r="B1322" s="39" t="s">
        <v>636</v>
      </c>
      <c r="C1322" s="28" t="s">
        <v>1335</v>
      </c>
      <c r="D1322" s="8" t="s">
        <v>10</v>
      </c>
      <c r="E1322" s="1"/>
      <c r="F1322" s="1"/>
      <c r="G1322" s="9"/>
      <c r="H1322" s="9"/>
    </row>
    <row r="1323">
      <c r="A1323" s="5" t="s">
        <v>2294</v>
      </c>
      <c r="B1323" s="39" t="s">
        <v>636</v>
      </c>
      <c r="C1323" s="28" t="s">
        <v>1336</v>
      </c>
      <c r="D1323" s="8" t="s">
        <v>10</v>
      </c>
      <c r="E1323" s="1"/>
      <c r="F1323" s="1"/>
      <c r="G1323" s="9"/>
      <c r="H1323" s="9"/>
    </row>
    <row r="1324">
      <c r="A1324" s="5" t="s">
        <v>2294</v>
      </c>
      <c r="B1324" s="39" t="s">
        <v>636</v>
      </c>
      <c r="C1324" s="28" t="s">
        <v>1337</v>
      </c>
      <c r="D1324" s="8" t="s">
        <v>10</v>
      </c>
      <c r="E1324" s="1"/>
      <c r="F1324" s="1"/>
      <c r="G1324" s="9"/>
      <c r="H1324" s="9"/>
    </row>
    <row r="1325">
      <c r="A1325" s="5" t="s">
        <v>2294</v>
      </c>
      <c r="B1325" s="39" t="s">
        <v>636</v>
      </c>
      <c r="C1325" s="28" t="s">
        <v>1338</v>
      </c>
      <c r="D1325" s="8" t="s">
        <v>10</v>
      </c>
      <c r="E1325" s="1"/>
      <c r="F1325" s="1"/>
      <c r="G1325" s="9"/>
      <c r="H1325" s="9"/>
    </row>
    <row r="1326">
      <c r="A1326" s="5" t="s">
        <v>2294</v>
      </c>
      <c r="B1326" s="39" t="s">
        <v>636</v>
      </c>
      <c r="C1326" s="28" t="s">
        <v>1339</v>
      </c>
      <c r="D1326" s="8" t="s">
        <v>10</v>
      </c>
      <c r="E1326" s="1"/>
      <c r="F1326" s="1"/>
      <c r="G1326" s="9"/>
      <c r="H1326" s="9"/>
    </row>
    <row r="1327">
      <c r="A1327" s="5" t="s">
        <v>2294</v>
      </c>
      <c r="B1327" s="39" t="s">
        <v>636</v>
      </c>
      <c r="C1327" s="28" t="s">
        <v>1340</v>
      </c>
      <c r="D1327" s="8" t="s">
        <v>10</v>
      </c>
      <c r="E1327" s="1"/>
      <c r="F1327" s="1"/>
      <c r="G1327" s="9"/>
      <c r="H1327" s="9"/>
    </row>
    <row r="1328">
      <c r="A1328" s="5" t="s">
        <v>2294</v>
      </c>
      <c r="B1328" s="39" t="s">
        <v>636</v>
      </c>
      <c r="C1328" s="40" t="s">
        <v>1341</v>
      </c>
      <c r="D1328" s="8" t="s">
        <v>10</v>
      </c>
      <c r="E1328" s="8"/>
      <c r="F1328" s="1"/>
      <c r="G1328" s="9"/>
      <c r="H1328" s="9"/>
    </row>
    <row r="1329">
      <c r="A1329" s="5" t="s">
        <v>2294</v>
      </c>
      <c r="B1329" s="39" t="s">
        <v>636</v>
      </c>
      <c r="C1329" s="28" t="s">
        <v>1342</v>
      </c>
      <c r="D1329" s="8" t="s">
        <v>10</v>
      </c>
      <c r="E1329" s="1"/>
      <c r="F1329" s="1"/>
      <c r="G1329" s="9"/>
      <c r="H1329" s="9"/>
    </row>
    <row r="1330">
      <c r="A1330" s="5" t="s">
        <v>2294</v>
      </c>
      <c r="B1330" s="39" t="s">
        <v>636</v>
      </c>
      <c r="C1330" s="28" t="s">
        <v>1343</v>
      </c>
      <c r="D1330" s="8" t="s">
        <v>10</v>
      </c>
      <c r="E1330" s="1"/>
      <c r="F1330" s="1"/>
      <c r="G1330" s="9"/>
      <c r="H1330" s="9"/>
    </row>
    <row r="1331">
      <c r="A1331" s="5" t="s">
        <v>2294</v>
      </c>
      <c r="B1331" s="39" t="s">
        <v>636</v>
      </c>
      <c r="C1331" s="28" t="s">
        <v>1344</v>
      </c>
      <c r="D1331" s="8" t="s">
        <v>10</v>
      </c>
      <c r="E1331" s="1"/>
      <c r="F1331" s="1"/>
      <c r="G1331" s="9"/>
      <c r="H1331" s="9"/>
    </row>
    <row r="1332">
      <c r="A1332" s="5" t="s">
        <v>2294</v>
      </c>
      <c r="B1332" s="39" t="s">
        <v>636</v>
      </c>
      <c r="C1332" s="28" t="s">
        <v>1345</v>
      </c>
      <c r="D1332" s="8" t="s">
        <v>10</v>
      </c>
      <c r="E1332" s="1"/>
      <c r="F1332" s="1"/>
      <c r="G1332" s="9"/>
      <c r="H1332" s="9"/>
    </row>
    <row r="1333">
      <c r="A1333" s="5" t="s">
        <v>2294</v>
      </c>
      <c r="B1333" s="39" t="s">
        <v>636</v>
      </c>
      <c r="C1333" s="28" t="s">
        <v>1346</v>
      </c>
      <c r="D1333" s="8" t="s">
        <v>10</v>
      </c>
      <c r="E1333" s="1"/>
      <c r="F1333" s="1"/>
      <c r="G1333" s="9"/>
      <c r="H1333" s="9"/>
    </row>
    <row r="1334">
      <c r="A1334" s="5" t="s">
        <v>2294</v>
      </c>
      <c r="B1334" s="39" t="s">
        <v>636</v>
      </c>
      <c r="C1334" s="28" t="s">
        <v>1347</v>
      </c>
      <c r="D1334" s="8" t="s">
        <v>10</v>
      </c>
      <c r="E1334" s="1"/>
      <c r="F1334" s="1"/>
      <c r="G1334" s="9"/>
      <c r="H1334" s="9"/>
    </row>
    <row r="1335">
      <c r="A1335" s="5" t="s">
        <v>2294</v>
      </c>
      <c r="B1335" s="39" t="s">
        <v>636</v>
      </c>
      <c r="C1335" s="28" t="s">
        <v>1348</v>
      </c>
      <c r="D1335" s="8" t="s">
        <v>10</v>
      </c>
      <c r="E1335" s="1"/>
      <c r="F1335" s="1"/>
      <c r="G1335" s="9"/>
      <c r="H1335" s="9"/>
    </row>
    <row r="1336">
      <c r="A1336" s="5" t="s">
        <v>2294</v>
      </c>
      <c r="B1336" s="39" t="s">
        <v>636</v>
      </c>
      <c r="C1336" s="28" t="s">
        <v>1349</v>
      </c>
      <c r="D1336" s="8" t="s">
        <v>10</v>
      </c>
      <c r="E1336" s="1"/>
      <c r="F1336" s="1"/>
      <c r="G1336" s="9"/>
      <c r="H1336" s="9"/>
    </row>
    <row r="1337">
      <c r="A1337" s="5" t="s">
        <v>2294</v>
      </c>
      <c r="B1337" s="39" t="s">
        <v>636</v>
      </c>
      <c r="C1337" s="28" t="s">
        <v>1350</v>
      </c>
      <c r="D1337" s="8" t="s">
        <v>10</v>
      </c>
      <c r="E1337" s="8"/>
      <c r="F1337" s="1"/>
      <c r="G1337" s="9"/>
      <c r="H1337" s="9"/>
    </row>
    <row r="1338">
      <c r="A1338" s="5" t="s">
        <v>2294</v>
      </c>
      <c r="B1338" s="39" t="s">
        <v>636</v>
      </c>
      <c r="C1338" s="28" t="s">
        <v>1351</v>
      </c>
      <c r="D1338" s="1"/>
      <c r="E1338" s="8" t="s">
        <v>10</v>
      </c>
      <c r="F1338" s="1"/>
      <c r="G1338" s="9"/>
      <c r="H1338" s="9"/>
    </row>
    <row r="1339">
      <c r="A1339" s="5" t="s">
        <v>2294</v>
      </c>
      <c r="B1339" s="39" t="s">
        <v>636</v>
      </c>
      <c r="C1339" s="41" t="s">
        <v>1352</v>
      </c>
      <c r="D1339" s="1"/>
      <c r="E1339" s="8" t="s">
        <v>10</v>
      </c>
      <c r="F1339" s="1"/>
      <c r="G1339" s="9"/>
      <c r="H1339" s="9"/>
    </row>
    <row r="1340">
      <c r="A1340" s="5" t="s">
        <v>2294</v>
      </c>
      <c r="B1340" s="39" t="s">
        <v>636</v>
      </c>
      <c r="C1340" s="28" t="s">
        <v>1353</v>
      </c>
      <c r="D1340" s="8" t="s">
        <v>10</v>
      </c>
      <c r="E1340" s="1"/>
      <c r="F1340" s="1"/>
      <c r="G1340" s="9"/>
      <c r="H1340" s="9"/>
    </row>
    <row r="1341">
      <c r="A1341" s="5" t="s">
        <v>2294</v>
      </c>
      <c r="B1341" s="39" t="s">
        <v>636</v>
      </c>
      <c r="C1341" s="28" t="s">
        <v>1354</v>
      </c>
      <c r="D1341" s="8" t="s">
        <v>10</v>
      </c>
      <c r="E1341" s="1"/>
      <c r="F1341" s="1"/>
      <c r="G1341" s="9"/>
      <c r="H1341" s="9"/>
    </row>
    <row r="1342">
      <c r="A1342" s="5" t="s">
        <v>2294</v>
      </c>
      <c r="B1342" s="39" t="s">
        <v>636</v>
      </c>
      <c r="C1342" s="28" t="s">
        <v>1355</v>
      </c>
      <c r="D1342" s="1"/>
      <c r="E1342" s="8" t="s">
        <v>10</v>
      </c>
      <c r="F1342" s="1"/>
      <c r="G1342" s="9"/>
      <c r="H1342" s="9"/>
    </row>
    <row r="1343">
      <c r="A1343" s="5" t="s">
        <v>2294</v>
      </c>
      <c r="B1343" s="39" t="s">
        <v>636</v>
      </c>
      <c r="C1343" s="28" t="s">
        <v>1356</v>
      </c>
      <c r="D1343" s="8" t="s">
        <v>10</v>
      </c>
      <c r="E1343" s="1"/>
      <c r="F1343" s="1"/>
      <c r="G1343" s="9"/>
      <c r="H1343" s="9"/>
    </row>
    <row r="1344">
      <c r="A1344" s="5" t="s">
        <v>2294</v>
      </c>
      <c r="B1344" s="39" t="s">
        <v>636</v>
      </c>
      <c r="C1344" s="28" t="s">
        <v>1357</v>
      </c>
      <c r="D1344" s="8" t="s">
        <v>10</v>
      </c>
      <c r="E1344" s="1"/>
      <c r="F1344" s="1"/>
      <c r="G1344" s="9"/>
      <c r="H1344" s="9"/>
    </row>
    <row r="1345">
      <c r="A1345" s="5" t="s">
        <v>2294</v>
      </c>
      <c r="B1345" s="39" t="s">
        <v>636</v>
      </c>
      <c r="C1345" s="28" t="s">
        <v>1358</v>
      </c>
      <c r="D1345" s="8" t="s">
        <v>10</v>
      </c>
      <c r="E1345" s="1"/>
      <c r="F1345" s="1"/>
      <c r="G1345" s="9"/>
      <c r="H1345" s="9"/>
    </row>
    <row r="1346">
      <c r="A1346" s="5" t="s">
        <v>2294</v>
      </c>
      <c r="B1346" s="39" t="s">
        <v>636</v>
      </c>
      <c r="C1346" s="28" t="s">
        <v>1359</v>
      </c>
      <c r="D1346" s="8" t="s">
        <v>10</v>
      </c>
      <c r="E1346" s="1"/>
      <c r="F1346" s="1"/>
      <c r="G1346" s="9"/>
      <c r="H1346" s="9"/>
    </row>
    <row r="1347">
      <c r="A1347" s="5" t="s">
        <v>2294</v>
      </c>
      <c r="B1347" s="39" t="s">
        <v>636</v>
      </c>
      <c r="C1347" s="28" t="s">
        <v>1360</v>
      </c>
      <c r="D1347" s="8" t="s">
        <v>10</v>
      </c>
      <c r="E1347" s="1"/>
      <c r="F1347" s="1"/>
      <c r="G1347" s="9"/>
      <c r="H1347" s="9"/>
    </row>
    <row r="1348">
      <c r="A1348" s="5" t="s">
        <v>2294</v>
      </c>
      <c r="B1348" s="39" t="s">
        <v>636</v>
      </c>
      <c r="C1348" s="28" t="s">
        <v>1361</v>
      </c>
      <c r="D1348" s="8" t="s">
        <v>10</v>
      </c>
      <c r="E1348" s="1"/>
      <c r="F1348" s="1"/>
      <c r="G1348" s="9"/>
      <c r="H1348" s="9"/>
    </row>
    <row r="1349">
      <c r="A1349" s="5" t="s">
        <v>2294</v>
      </c>
      <c r="B1349" s="39" t="s">
        <v>636</v>
      </c>
      <c r="C1349" s="28" t="s">
        <v>1362</v>
      </c>
      <c r="D1349" s="8" t="s">
        <v>10</v>
      </c>
      <c r="E1349" s="1"/>
      <c r="F1349" s="1"/>
      <c r="G1349" s="9"/>
      <c r="H1349" s="9"/>
    </row>
    <row r="1350">
      <c r="A1350" s="5" t="s">
        <v>2294</v>
      </c>
      <c r="B1350" s="39" t="s">
        <v>636</v>
      </c>
      <c r="C1350" s="28" t="s">
        <v>1363</v>
      </c>
      <c r="D1350" s="8" t="s">
        <v>10</v>
      </c>
      <c r="E1350" s="1"/>
      <c r="F1350" s="1"/>
      <c r="G1350" s="9"/>
      <c r="H1350" s="9"/>
    </row>
    <row r="1351">
      <c r="A1351" s="5" t="s">
        <v>2294</v>
      </c>
      <c r="B1351" s="39" t="s">
        <v>636</v>
      </c>
      <c r="C1351" s="28" t="s">
        <v>1364</v>
      </c>
      <c r="D1351" s="8" t="s">
        <v>10</v>
      </c>
      <c r="E1351" s="1"/>
      <c r="F1351" s="1"/>
      <c r="G1351" s="9"/>
      <c r="H1351" s="9"/>
    </row>
    <row r="1352">
      <c r="A1352" s="5" t="s">
        <v>2294</v>
      </c>
      <c r="B1352" s="39" t="s">
        <v>636</v>
      </c>
      <c r="C1352" s="28" t="s">
        <v>1365</v>
      </c>
      <c r="D1352" s="8" t="s">
        <v>10</v>
      </c>
      <c r="E1352" s="1"/>
      <c r="F1352" s="1"/>
      <c r="G1352" s="9"/>
      <c r="H1352" s="9"/>
    </row>
    <row r="1353">
      <c r="A1353" s="5" t="s">
        <v>2294</v>
      </c>
      <c r="B1353" s="39" t="s">
        <v>636</v>
      </c>
      <c r="C1353" s="28" t="s">
        <v>1366</v>
      </c>
      <c r="D1353" s="8" t="s">
        <v>10</v>
      </c>
      <c r="E1353" s="8"/>
      <c r="F1353" s="1"/>
      <c r="G1353" s="9"/>
      <c r="H1353" s="9"/>
    </row>
    <row r="1354">
      <c r="A1354" s="5" t="s">
        <v>2294</v>
      </c>
      <c r="B1354" s="39" t="s">
        <v>636</v>
      </c>
      <c r="C1354" s="28" t="s">
        <v>1367</v>
      </c>
      <c r="D1354" s="1"/>
      <c r="E1354" s="8" t="s">
        <v>10</v>
      </c>
      <c r="F1354" s="1"/>
      <c r="G1354" s="9"/>
      <c r="H1354" s="9"/>
    </row>
    <row r="1355">
      <c r="A1355" s="5" t="s">
        <v>2294</v>
      </c>
      <c r="B1355" s="39" t="s">
        <v>636</v>
      </c>
      <c r="C1355" s="28" t="s">
        <v>1368</v>
      </c>
      <c r="D1355" s="8" t="s">
        <v>10</v>
      </c>
      <c r="E1355" s="1"/>
      <c r="F1355" s="1"/>
      <c r="G1355" s="9"/>
      <c r="H1355" s="9"/>
    </row>
    <row r="1356">
      <c r="A1356" s="5" t="s">
        <v>2294</v>
      </c>
      <c r="B1356" s="39" t="s">
        <v>636</v>
      </c>
      <c r="C1356" s="28" t="s">
        <v>1369</v>
      </c>
      <c r="D1356" s="8" t="s">
        <v>10</v>
      </c>
      <c r="E1356" s="1"/>
      <c r="F1356" s="1"/>
      <c r="G1356" s="9"/>
      <c r="H1356" s="9"/>
    </row>
    <row r="1357">
      <c r="A1357" s="5" t="s">
        <v>2294</v>
      </c>
      <c r="B1357" s="39" t="s">
        <v>636</v>
      </c>
      <c r="C1357" s="28" t="s">
        <v>1370</v>
      </c>
      <c r="D1357" s="8" t="s">
        <v>10</v>
      </c>
      <c r="E1357" s="1"/>
      <c r="F1357" s="1"/>
      <c r="G1357" s="9"/>
      <c r="H1357" s="9"/>
    </row>
    <row r="1358">
      <c r="A1358" s="5" t="s">
        <v>2294</v>
      </c>
      <c r="B1358" s="39" t="s">
        <v>636</v>
      </c>
      <c r="C1358" s="28" t="s">
        <v>1371</v>
      </c>
      <c r="D1358" s="8" t="s">
        <v>10</v>
      </c>
      <c r="E1358" s="1"/>
      <c r="F1358" s="1"/>
      <c r="G1358" s="9"/>
      <c r="H1358" s="9"/>
    </row>
    <row r="1359">
      <c r="A1359" s="5" t="s">
        <v>2294</v>
      </c>
      <c r="B1359" s="39" t="s">
        <v>636</v>
      </c>
      <c r="C1359" s="28" t="s">
        <v>1372</v>
      </c>
      <c r="D1359" s="8" t="s">
        <v>10</v>
      </c>
      <c r="E1359" s="1"/>
      <c r="F1359" s="1"/>
      <c r="G1359" s="9"/>
      <c r="H1359" s="9"/>
    </row>
    <row r="1360">
      <c r="A1360" s="5" t="s">
        <v>2294</v>
      </c>
      <c r="B1360" s="39" t="s">
        <v>636</v>
      </c>
      <c r="C1360" s="28" t="s">
        <v>1373</v>
      </c>
      <c r="D1360" s="8" t="s">
        <v>10</v>
      </c>
      <c r="E1360" s="1"/>
      <c r="F1360" s="1"/>
      <c r="G1360" s="9"/>
      <c r="H1360" s="9"/>
    </row>
    <row r="1361">
      <c r="A1361" s="5" t="s">
        <v>2294</v>
      </c>
      <c r="B1361" s="39" t="s">
        <v>636</v>
      </c>
      <c r="C1361" s="28" t="s">
        <v>1374</v>
      </c>
      <c r="D1361" s="8" t="s">
        <v>10</v>
      </c>
      <c r="E1361" s="1"/>
      <c r="F1361" s="1"/>
      <c r="G1361" s="9"/>
      <c r="H1361" s="9"/>
    </row>
    <row r="1362">
      <c r="A1362" s="5" t="s">
        <v>2294</v>
      </c>
      <c r="B1362" s="39" t="s">
        <v>636</v>
      </c>
      <c r="C1362" s="28" t="s">
        <v>1375</v>
      </c>
      <c r="D1362" s="8" t="s">
        <v>10</v>
      </c>
      <c r="E1362" s="1"/>
      <c r="F1362" s="1"/>
      <c r="G1362" s="9"/>
      <c r="H1362" s="9"/>
    </row>
    <row r="1363">
      <c r="A1363" s="5" t="s">
        <v>2294</v>
      </c>
      <c r="B1363" s="39" t="s">
        <v>636</v>
      </c>
      <c r="C1363" s="28" t="s">
        <v>1376</v>
      </c>
      <c r="D1363" s="8" t="s">
        <v>10</v>
      </c>
      <c r="E1363" s="1"/>
      <c r="F1363" s="1"/>
      <c r="G1363" s="9"/>
      <c r="H1363" s="9"/>
    </row>
    <row r="1364">
      <c r="A1364" s="5" t="s">
        <v>2294</v>
      </c>
      <c r="B1364" s="39" t="s">
        <v>636</v>
      </c>
      <c r="C1364" s="28" t="s">
        <v>1377</v>
      </c>
      <c r="D1364" s="8" t="s">
        <v>10</v>
      </c>
      <c r="E1364" s="1"/>
      <c r="F1364" s="1"/>
      <c r="G1364" s="9"/>
      <c r="H1364" s="9"/>
    </row>
    <row r="1365">
      <c r="A1365" s="5" t="s">
        <v>2294</v>
      </c>
      <c r="B1365" s="39" t="s">
        <v>636</v>
      </c>
      <c r="C1365" s="41" t="s">
        <v>1378</v>
      </c>
      <c r="D1365" s="1"/>
      <c r="E1365" s="1"/>
      <c r="F1365" s="8" t="s">
        <v>10</v>
      </c>
      <c r="G1365" s="9"/>
      <c r="H1365" s="9"/>
    </row>
    <row r="1366">
      <c r="A1366" s="5" t="s">
        <v>2294</v>
      </c>
      <c r="B1366" s="39" t="s">
        <v>636</v>
      </c>
      <c r="C1366" s="28" t="s">
        <v>1379</v>
      </c>
      <c r="D1366" s="8"/>
      <c r="E1366" s="8" t="s">
        <v>10</v>
      </c>
      <c r="F1366" s="1"/>
      <c r="G1366" s="9"/>
      <c r="H1366" s="9"/>
    </row>
    <row r="1367">
      <c r="A1367" s="5" t="s">
        <v>2294</v>
      </c>
      <c r="B1367" s="39" t="s">
        <v>636</v>
      </c>
      <c r="C1367" s="28" t="s">
        <v>1380</v>
      </c>
      <c r="D1367" s="1"/>
      <c r="E1367" s="8" t="s">
        <v>10</v>
      </c>
      <c r="F1367" s="1"/>
      <c r="G1367" s="9"/>
      <c r="H1367" s="9"/>
    </row>
    <row r="1368">
      <c r="A1368" s="5" t="s">
        <v>2294</v>
      </c>
      <c r="B1368" s="39" t="s">
        <v>636</v>
      </c>
      <c r="C1368" s="28" t="s">
        <v>1381</v>
      </c>
      <c r="D1368" s="8" t="s">
        <v>10</v>
      </c>
      <c r="E1368" s="1"/>
      <c r="F1368" s="1"/>
      <c r="G1368" s="9"/>
      <c r="H1368" s="9"/>
    </row>
    <row r="1369">
      <c r="A1369" s="5" t="s">
        <v>2294</v>
      </c>
      <c r="B1369" s="39" t="s">
        <v>636</v>
      </c>
      <c r="C1369" s="28" t="s">
        <v>1382</v>
      </c>
      <c r="D1369" s="8" t="s">
        <v>10</v>
      </c>
      <c r="E1369" s="1"/>
      <c r="F1369" s="1"/>
      <c r="G1369" s="9"/>
      <c r="H1369" s="9"/>
    </row>
    <row r="1370">
      <c r="A1370" s="5" t="s">
        <v>2294</v>
      </c>
      <c r="B1370" s="39" t="s">
        <v>636</v>
      </c>
      <c r="C1370" s="28" t="s">
        <v>1383</v>
      </c>
      <c r="D1370" s="8" t="s">
        <v>10</v>
      </c>
      <c r="E1370" s="1"/>
      <c r="F1370" s="1"/>
      <c r="G1370" s="9"/>
      <c r="H1370" s="9"/>
    </row>
    <row r="1371">
      <c r="A1371" s="5" t="s">
        <v>2294</v>
      </c>
      <c r="B1371" s="39" t="s">
        <v>636</v>
      </c>
      <c r="C1371" s="28" t="s">
        <v>1384</v>
      </c>
      <c r="D1371" s="8" t="s">
        <v>10</v>
      </c>
      <c r="E1371" s="1"/>
      <c r="F1371" s="1"/>
      <c r="G1371" s="9"/>
      <c r="H1371" s="9"/>
    </row>
    <row r="1372">
      <c r="A1372" s="5" t="s">
        <v>2294</v>
      </c>
      <c r="B1372" s="39" t="s">
        <v>636</v>
      </c>
      <c r="C1372" s="28" t="s">
        <v>1385</v>
      </c>
      <c r="D1372" s="8" t="s">
        <v>10</v>
      </c>
      <c r="E1372" s="1"/>
      <c r="F1372" s="1"/>
      <c r="G1372" s="9"/>
      <c r="H1372" s="9"/>
    </row>
    <row r="1373">
      <c r="A1373" s="5" t="s">
        <v>2294</v>
      </c>
      <c r="B1373" s="39" t="s">
        <v>636</v>
      </c>
      <c r="C1373" s="28" t="s">
        <v>1386</v>
      </c>
      <c r="D1373" s="8" t="s">
        <v>10</v>
      </c>
      <c r="E1373" s="1"/>
      <c r="F1373" s="1"/>
      <c r="G1373" s="9"/>
      <c r="H1373" s="9"/>
    </row>
    <row r="1374">
      <c r="A1374" s="5" t="s">
        <v>2294</v>
      </c>
      <c r="B1374" s="39" t="s">
        <v>636</v>
      </c>
      <c r="C1374" s="28" t="s">
        <v>1387</v>
      </c>
      <c r="D1374" s="8" t="s">
        <v>10</v>
      </c>
      <c r="E1374" s="1"/>
      <c r="F1374" s="1"/>
      <c r="G1374" s="9"/>
      <c r="H1374" s="9"/>
    </row>
    <row r="1375">
      <c r="A1375" s="5" t="s">
        <v>2294</v>
      </c>
      <c r="B1375" s="39" t="s">
        <v>636</v>
      </c>
      <c r="C1375" s="28" t="s">
        <v>1388</v>
      </c>
      <c r="D1375" s="8" t="s">
        <v>10</v>
      </c>
      <c r="E1375" s="1"/>
      <c r="F1375" s="1"/>
      <c r="G1375" s="9"/>
      <c r="H1375" s="9"/>
    </row>
    <row r="1376">
      <c r="A1376" s="5" t="s">
        <v>2294</v>
      </c>
      <c r="B1376" s="39" t="s">
        <v>636</v>
      </c>
      <c r="C1376" s="28" t="s">
        <v>1389</v>
      </c>
      <c r="D1376" s="8" t="s">
        <v>10</v>
      </c>
      <c r="E1376" s="1"/>
      <c r="F1376" s="1"/>
      <c r="G1376" s="9"/>
      <c r="H1376" s="9"/>
    </row>
    <row r="1377">
      <c r="A1377" s="5" t="s">
        <v>2294</v>
      </c>
      <c r="B1377" s="39" t="s">
        <v>636</v>
      </c>
      <c r="C1377" s="28" t="s">
        <v>1390</v>
      </c>
      <c r="D1377" s="8" t="s">
        <v>10</v>
      </c>
      <c r="E1377" s="1"/>
      <c r="F1377" s="1"/>
      <c r="G1377" s="9"/>
      <c r="H1377" s="9"/>
    </row>
    <row r="1378">
      <c r="A1378" s="5" t="s">
        <v>2294</v>
      </c>
      <c r="B1378" s="39" t="s">
        <v>636</v>
      </c>
      <c r="C1378" s="28" t="s">
        <v>1391</v>
      </c>
      <c r="D1378" s="8" t="s">
        <v>10</v>
      </c>
      <c r="E1378" s="1"/>
      <c r="F1378" s="1"/>
      <c r="G1378" s="9"/>
      <c r="H1378" s="9"/>
    </row>
    <row r="1379">
      <c r="A1379" s="5" t="s">
        <v>2294</v>
      </c>
      <c r="B1379" s="39" t="s">
        <v>636</v>
      </c>
      <c r="C1379" s="28" t="s">
        <v>1392</v>
      </c>
      <c r="D1379" s="1"/>
      <c r="E1379" s="8" t="s">
        <v>10</v>
      </c>
      <c r="F1379" s="1"/>
      <c r="G1379" s="9"/>
      <c r="H1379" s="9"/>
    </row>
    <row r="1380">
      <c r="A1380" s="5" t="s">
        <v>2294</v>
      </c>
      <c r="B1380" s="39" t="s">
        <v>636</v>
      </c>
      <c r="C1380" s="28" t="s">
        <v>1393</v>
      </c>
      <c r="D1380" s="8" t="s">
        <v>10</v>
      </c>
      <c r="E1380" s="1"/>
      <c r="F1380" s="1"/>
      <c r="G1380" s="9"/>
      <c r="H1380" s="9"/>
    </row>
    <row r="1381">
      <c r="A1381" s="5" t="s">
        <v>2294</v>
      </c>
      <c r="B1381" s="39" t="s">
        <v>636</v>
      </c>
      <c r="C1381" s="28" t="s">
        <v>1394</v>
      </c>
      <c r="D1381" s="8" t="s">
        <v>10</v>
      </c>
      <c r="E1381" s="1"/>
      <c r="F1381" s="1"/>
      <c r="G1381" s="9"/>
      <c r="H1381" s="9"/>
    </row>
    <row r="1382">
      <c r="A1382" s="5" t="s">
        <v>2294</v>
      </c>
      <c r="B1382" s="39" t="s">
        <v>636</v>
      </c>
      <c r="C1382" s="41" t="s">
        <v>1395</v>
      </c>
      <c r="D1382" s="1"/>
      <c r="E1382" s="8" t="s">
        <v>10</v>
      </c>
      <c r="F1382" s="1"/>
      <c r="G1382" s="9"/>
      <c r="H1382" s="9"/>
    </row>
    <row r="1383">
      <c r="A1383" s="5" t="s">
        <v>2294</v>
      </c>
      <c r="B1383" s="39" t="s">
        <v>636</v>
      </c>
      <c r="C1383" s="28" t="s">
        <v>1396</v>
      </c>
      <c r="D1383" s="8" t="s">
        <v>10</v>
      </c>
      <c r="E1383" s="1"/>
      <c r="F1383" s="1"/>
      <c r="G1383" s="9"/>
      <c r="H1383" s="9"/>
    </row>
    <row r="1384">
      <c r="A1384" s="5" t="s">
        <v>2294</v>
      </c>
      <c r="B1384" s="39" t="s">
        <v>636</v>
      </c>
      <c r="C1384" s="28" t="s">
        <v>1397</v>
      </c>
      <c r="D1384" s="8" t="s">
        <v>10</v>
      </c>
      <c r="E1384" s="1"/>
      <c r="F1384" s="1"/>
      <c r="G1384" s="9"/>
      <c r="H1384" s="9"/>
    </row>
    <row r="1385">
      <c r="A1385" s="5" t="s">
        <v>2294</v>
      </c>
      <c r="B1385" s="39" t="s">
        <v>636</v>
      </c>
      <c r="C1385" s="28" t="s">
        <v>1398</v>
      </c>
      <c r="D1385" s="8" t="s">
        <v>10</v>
      </c>
      <c r="E1385" s="1"/>
      <c r="F1385" s="1"/>
      <c r="G1385" s="9"/>
      <c r="H1385" s="9"/>
    </row>
    <row r="1386">
      <c r="A1386" s="5" t="s">
        <v>2294</v>
      </c>
      <c r="B1386" s="39" t="s">
        <v>636</v>
      </c>
      <c r="C1386" s="28" t="s">
        <v>1399</v>
      </c>
      <c r="D1386" s="8" t="s">
        <v>10</v>
      </c>
      <c r="E1386" s="1"/>
      <c r="F1386" s="1"/>
      <c r="G1386" s="9"/>
      <c r="H1386" s="9"/>
    </row>
    <row r="1387">
      <c r="A1387" s="5" t="s">
        <v>2294</v>
      </c>
      <c r="B1387" s="39" t="s">
        <v>636</v>
      </c>
      <c r="C1387" s="40" t="s">
        <v>1400</v>
      </c>
      <c r="D1387" s="8" t="s">
        <v>10</v>
      </c>
      <c r="E1387" s="1"/>
      <c r="F1387" s="1"/>
      <c r="G1387" s="9"/>
      <c r="H1387" s="9"/>
    </row>
    <row r="1388">
      <c r="A1388" s="5" t="s">
        <v>2294</v>
      </c>
      <c r="B1388" s="39" t="s">
        <v>636</v>
      </c>
      <c r="C1388" s="28" t="s">
        <v>1401</v>
      </c>
      <c r="D1388" s="8" t="s">
        <v>10</v>
      </c>
      <c r="E1388" s="1"/>
      <c r="F1388" s="1"/>
      <c r="G1388" s="9"/>
      <c r="H1388" s="9"/>
    </row>
    <row r="1389">
      <c r="A1389" s="5" t="s">
        <v>2294</v>
      </c>
      <c r="B1389" s="39" t="s">
        <v>636</v>
      </c>
      <c r="C1389" s="28" t="s">
        <v>1402</v>
      </c>
      <c r="D1389" s="8" t="s">
        <v>10</v>
      </c>
      <c r="E1389" s="1"/>
      <c r="F1389" s="1"/>
      <c r="G1389" s="9"/>
      <c r="H1389" s="9"/>
    </row>
    <row r="1390">
      <c r="A1390" s="5" t="s">
        <v>2294</v>
      </c>
      <c r="B1390" s="39" t="s">
        <v>636</v>
      </c>
      <c r="C1390" s="28" t="s">
        <v>1403</v>
      </c>
      <c r="D1390" s="8" t="s">
        <v>10</v>
      </c>
      <c r="E1390" s="1"/>
      <c r="F1390" s="1"/>
      <c r="G1390" s="9"/>
      <c r="H1390" s="9"/>
    </row>
    <row r="1391">
      <c r="A1391" s="5" t="s">
        <v>2294</v>
      </c>
      <c r="B1391" s="39" t="s">
        <v>636</v>
      </c>
      <c r="C1391" s="28" t="s">
        <v>1404</v>
      </c>
      <c r="D1391" s="8" t="s">
        <v>10</v>
      </c>
      <c r="E1391" s="1"/>
      <c r="F1391" s="1"/>
      <c r="G1391" s="9"/>
      <c r="H1391" s="9"/>
    </row>
    <row r="1392">
      <c r="A1392" s="5" t="s">
        <v>2294</v>
      </c>
      <c r="B1392" s="39" t="s">
        <v>636</v>
      </c>
      <c r="C1392" s="28" t="s">
        <v>1405</v>
      </c>
      <c r="D1392" s="8" t="s">
        <v>10</v>
      </c>
      <c r="E1392" s="1"/>
      <c r="F1392" s="1"/>
      <c r="G1392" s="9"/>
      <c r="H1392" s="9"/>
    </row>
    <row r="1393">
      <c r="A1393" s="5" t="s">
        <v>2294</v>
      </c>
      <c r="B1393" s="39" t="s">
        <v>636</v>
      </c>
      <c r="C1393" s="28" t="s">
        <v>1406</v>
      </c>
      <c r="D1393" s="1"/>
      <c r="E1393" s="8" t="s">
        <v>10</v>
      </c>
      <c r="F1393" s="1"/>
      <c r="G1393" s="9"/>
      <c r="H1393" s="9"/>
    </row>
    <row r="1394">
      <c r="A1394" s="5" t="s">
        <v>2294</v>
      </c>
      <c r="B1394" s="39" t="s">
        <v>636</v>
      </c>
      <c r="C1394" s="28" t="s">
        <v>1407</v>
      </c>
      <c r="D1394" s="8"/>
      <c r="E1394" s="8" t="s">
        <v>10</v>
      </c>
      <c r="F1394" s="1"/>
      <c r="G1394" s="9"/>
      <c r="H1394" s="9"/>
    </row>
    <row r="1395">
      <c r="A1395" s="5" t="s">
        <v>2294</v>
      </c>
      <c r="B1395" s="39" t="s">
        <v>636</v>
      </c>
      <c r="C1395" s="28" t="s">
        <v>1408</v>
      </c>
      <c r="D1395" s="8" t="s">
        <v>10</v>
      </c>
      <c r="E1395" s="1"/>
      <c r="F1395" s="1"/>
      <c r="G1395" s="9"/>
      <c r="H1395" s="9"/>
    </row>
    <row r="1396">
      <c r="A1396" s="5" t="s">
        <v>2294</v>
      </c>
      <c r="B1396" s="39" t="s">
        <v>636</v>
      </c>
      <c r="C1396" s="28" t="s">
        <v>1409</v>
      </c>
      <c r="D1396" s="8" t="s">
        <v>10</v>
      </c>
      <c r="E1396" s="1"/>
      <c r="F1396" s="1"/>
      <c r="G1396" s="9"/>
      <c r="H1396" s="9"/>
    </row>
    <row r="1397">
      <c r="A1397" s="5" t="s">
        <v>2294</v>
      </c>
      <c r="B1397" s="39" t="s">
        <v>636</v>
      </c>
      <c r="C1397" s="28" t="s">
        <v>1410</v>
      </c>
      <c r="D1397" s="8" t="s">
        <v>10</v>
      </c>
      <c r="E1397" s="1"/>
      <c r="F1397" s="1"/>
      <c r="G1397" s="9"/>
      <c r="H1397" s="9"/>
    </row>
    <row r="1398">
      <c r="A1398" s="5" t="s">
        <v>2294</v>
      </c>
      <c r="B1398" s="39" t="s">
        <v>636</v>
      </c>
      <c r="C1398" s="28" t="s">
        <v>1411</v>
      </c>
      <c r="D1398" s="8" t="s">
        <v>10</v>
      </c>
      <c r="E1398" s="1"/>
      <c r="F1398" s="1"/>
      <c r="G1398" s="9"/>
      <c r="H1398" s="9"/>
    </row>
    <row r="1399">
      <c r="A1399" s="5" t="s">
        <v>2294</v>
      </c>
      <c r="B1399" s="39" t="s">
        <v>636</v>
      </c>
      <c r="C1399" s="28" t="s">
        <v>1412</v>
      </c>
      <c r="D1399" s="8" t="s">
        <v>10</v>
      </c>
      <c r="E1399" s="1"/>
      <c r="F1399" s="1"/>
      <c r="G1399" s="9"/>
      <c r="H1399" s="9"/>
    </row>
    <row r="1400">
      <c r="A1400" s="5" t="s">
        <v>2294</v>
      </c>
      <c r="B1400" s="39" t="s">
        <v>636</v>
      </c>
      <c r="C1400" s="28" t="s">
        <v>1413</v>
      </c>
      <c r="D1400" s="8" t="s">
        <v>10</v>
      </c>
      <c r="E1400" s="1"/>
      <c r="F1400" s="1"/>
      <c r="G1400" s="9"/>
      <c r="H1400" s="9"/>
    </row>
    <row r="1401">
      <c r="A1401" s="5" t="s">
        <v>2294</v>
      </c>
      <c r="B1401" s="39" t="s">
        <v>636</v>
      </c>
      <c r="C1401" s="28" t="s">
        <v>1414</v>
      </c>
      <c r="D1401" s="1"/>
      <c r="E1401" s="8" t="s">
        <v>10</v>
      </c>
      <c r="F1401" s="1"/>
      <c r="G1401" s="9"/>
      <c r="H1401" s="9"/>
    </row>
    <row r="1402">
      <c r="A1402" s="5" t="s">
        <v>2294</v>
      </c>
      <c r="B1402" s="39" t="s">
        <v>636</v>
      </c>
      <c r="C1402" s="41" t="s">
        <v>1415</v>
      </c>
      <c r="D1402" s="1"/>
      <c r="E1402" s="8" t="s">
        <v>10</v>
      </c>
      <c r="F1402" s="1"/>
      <c r="G1402" s="9"/>
      <c r="H1402" s="9"/>
    </row>
    <row r="1403">
      <c r="A1403" s="5" t="s">
        <v>2294</v>
      </c>
      <c r="B1403" s="39" t="s">
        <v>636</v>
      </c>
      <c r="C1403" s="40" t="s">
        <v>1416</v>
      </c>
      <c r="D1403" s="8" t="s">
        <v>10</v>
      </c>
      <c r="E1403" s="1"/>
      <c r="F1403" s="1"/>
      <c r="G1403" s="9"/>
      <c r="H1403" s="9"/>
    </row>
    <row r="1404">
      <c r="A1404" s="5" t="s">
        <v>2294</v>
      </c>
      <c r="B1404" s="39" t="s">
        <v>636</v>
      </c>
      <c r="C1404" s="28" t="s">
        <v>1417</v>
      </c>
      <c r="D1404" s="8"/>
      <c r="E1404" s="8" t="s">
        <v>10</v>
      </c>
      <c r="F1404" s="1"/>
      <c r="G1404" s="9"/>
      <c r="H1404" s="9"/>
    </row>
    <row r="1405">
      <c r="A1405" s="5" t="s">
        <v>2294</v>
      </c>
      <c r="B1405" s="39" t="s">
        <v>636</v>
      </c>
      <c r="C1405" s="28" t="s">
        <v>1418</v>
      </c>
      <c r="D1405" s="8" t="s">
        <v>10</v>
      </c>
      <c r="E1405" s="1"/>
      <c r="F1405" s="1"/>
      <c r="G1405" s="9"/>
      <c r="H1405" s="9"/>
    </row>
    <row r="1406">
      <c r="A1406" s="5" t="s">
        <v>2294</v>
      </c>
      <c r="B1406" s="39" t="s">
        <v>636</v>
      </c>
      <c r="C1406" s="40" t="s">
        <v>1419</v>
      </c>
      <c r="D1406" s="8" t="s">
        <v>10</v>
      </c>
      <c r="E1406" s="8"/>
      <c r="F1406" s="1"/>
      <c r="G1406" s="9"/>
      <c r="H1406" s="9"/>
    </row>
    <row r="1407">
      <c r="A1407" s="5" t="s">
        <v>2294</v>
      </c>
      <c r="B1407" s="39" t="s">
        <v>636</v>
      </c>
      <c r="C1407" s="28" t="s">
        <v>1420</v>
      </c>
      <c r="D1407" s="8" t="s">
        <v>10</v>
      </c>
      <c r="E1407" s="1"/>
      <c r="F1407" s="1"/>
      <c r="G1407" s="9"/>
      <c r="H1407" s="9"/>
    </row>
    <row r="1408">
      <c r="A1408" s="5" t="s">
        <v>2294</v>
      </c>
      <c r="B1408" s="39" t="s">
        <v>636</v>
      </c>
      <c r="C1408" s="28" t="s">
        <v>1421</v>
      </c>
      <c r="D1408" s="8" t="s">
        <v>10</v>
      </c>
      <c r="E1408" s="1"/>
      <c r="F1408" s="1"/>
      <c r="G1408" s="9"/>
      <c r="H1408" s="9"/>
    </row>
    <row r="1409">
      <c r="A1409" s="5" t="s">
        <v>2294</v>
      </c>
      <c r="B1409" s="39" t="s">
        <v>636</v>
      </c>
      <c r="C1409" s="28" t="s">
        <v>1422</v>
      </c>
      <c r="D1409" s="8" t="s">
        <v>10</v>
      </c>
      <c r="E1409" s="1"/>
      <c r="F1409" s="1"/>
      <c r="G1409" s="9"/>
      <c r="H1409" s="9"/>
    </row>
    <row r="1410">
      <c r="A1410" s="5" t="s">
        <v>2294</v>
      </c>
      <c r="B1410" s="39" t="s">
        <v>636</v>
      </c>
      <c r="C1410" s="28" t="s">
        <v>1423</v>
      </c>
      <c r="D1410" s="8" t="s">
        <v>10</v>
      </c>
      <c r="E1410" s="1"/>
      <c r="F1410" s="1"/>
      <c r="G1410" s="9"/>
      <c r="H1410" s="9"/>
    </row>
    <row r="1411">
      <c r="A1411" s="5" t="s">
        <v>2294</v>
      </c>
      <c r="B1411" s="39" t="s">
        <v>636</v>
      </c>
      <c r="C1411" s="28" t="s">
        <v>1424</v>
      </c>
      <c r="D1411" s="8" t="s">
        <v>10</v>
      </c>
      <c r="E1411" s="1"/>
      <c r="F1411" s="1"/>
      <c r="G1411" s="9"/>
      <c r="H1411" s="9"/>
    </row>
    <row r="1412">
      <c r="A1412" s="5" t="s">
        <v>2294</v>
      </c>
      <c r="B1412" s="39" t="s">
        <v>636</v>
      </c>
      <c r="C1412" s="28" t="s">
        <v>1425</v>
      </c>
      <c r="D1412" s="8" t="s">
        <v>10</v>
      </c>
      <c r="E1412" s="1"/>
      <c r="F1412" s="1"/>
      <c r="G1412" s="9"/>
      <c r="H1412" s="9"/>
    </row>
    <row r="1413">
      <c r="A1413" s="5" t="s">
        <v>2294</v>
      </c>
      <c r="B1413" s="39" t="s">
        <v>636</v>
      </c>
      <c r="C1413" s="41" t="s">
        <v>1426</v>
      </c>
      <c r="D1413" s="1"/>
      <c r="E1413" s="8" t="s">
        <v>10</v>
      </c>
      <c r="F1413" s="1"/>
      <c r="G1413" s="9"/>
      <c r="H1413" s="9"/>
    </row>
    <row r="1414">
      <c r="A1414" s="5" t="s">
        <v>2294</v>
      </c>
      <c r="B1414" s="39" t="s">
        <v>636</v>
      </c>
      <c r="C1414" s="28" t="s">
        <v>1427</v>
      </c>
      <c r="D1414" s="8" t="s">
        <v>10</v>
      </c>
      <c r="E1414" s="1"/>
      <c r="F1414" s="1"/>
      <c r="G1414" s="9"/>
      <c r="H1414" s="9"/>
    </row>
    <row r="1415">
      <c r="A1415" s="5" t="s">
        <v>2294</v>
      </c>
      <c r="B1415" s="39" t="s">
        <v>636</v>
      </c>
      <c r="C1415" s="28" t="s">
        <v>1428</v>
      </c>
      <c r="D1415" s="8" t="s">
        <v>10</v>
      </c>
      <c r="E1415" s="1"/>
      <c r="F1415" s="1"/>
      <c r="G1415" s="9"/>
      <c r="H1415" s="9"/>
    </row>
    <row r="1416">
      <c r="A1416" s="5" t="s">
        <v>2294</v>
      </c>
      <c r="B1416" s="39" t="s">
        <v>636</v>
      </c>
      <c r="C1416" s="28" t="s">
        <v>1429</v>
      </c>
      <c r="D1416" s="8" t="s">
        <v>10</v>
      </c>
      <c r="E1416" s="1"/>
      <c r="F1416" s="1"/>
      <c r="G1416" s="9"/>
      <c r="H1416" s="9"/>
    </row>
    <row r="1417">
      <c r="A1417" s="5" t="s">
        <v>2294</v>
      </c>
      <c r="B1417" s="39" t="s">
        <v>636</v>
      </c>
      <c r="C1417" s="28" t="s">
        <v>1430</v>
      </c>
      <c r="D1417" s="8" t="s">
        <v>10</v>
      </c>
      <c r="E1417" s="1"/>
      <c r="F1417" s="1"/>
      <c r="G1417" s="9"/>
      <c r="H1417" s="9"/>
    </row>
    <row r="1418">
      <c r="A1418" s="5" t="s">
        <v>2294</v>
      </c>
      <c r="B1418" s="39" t="s">
        <v>636</v>
      </c>
      <c r="C1418" s="28" t="s">
        <v>1431</v>
      </c>
      <c r="D1418" s="8" t="s">
        <v>10</v>
      </c>
      <c r="E1418" s="1"/>
      <c r="F1418" s="1"/>
      <c r="G1418" s="9"/>
      <c r="H1418" s="9"/>
    </row>
    <row r="1419">
      <c r="A1419" s="5" t="s">
        <v>2294</v>
      </c>
      <c r="B1419" s="39" t="s">
        <v>636</v>
      </c>
      <c r="C1419" s="45" t="s">
        <v>1432</v>
      </c>
      <c r="D1419" s="8"/>
      <c r="E1419" s="8" t="s">
        <v>10</v>
      </c>
      <c r="F1419" s="1"/>
      <c r="G1419" s="9"/>
      <c r="H1419" s="9"/>
    </row>
    <row r="1420">
      <c r="A1420" s="5" t="s">
        <v>2294</v>
      </c>
      <c r="B1420" s="39" t="s">
        <v>636</v>
      </c>
      <c r="C1420" s="28" t="s">
        <v>1433</v>
      </c>
      <c r="D1420" s="1"/>
      <c r="E1420" s="8" t="s">
        <v>10</v>
      </c>
      <c r="F1420" s="1"/>
      <c r="G1420" s="9"/>
      <c r="H1420" s="9"/>
    </row>
    <row r="1421">
      <c r="A1421" s="5" t="s">
        <v>2294</v>
      </c>
      <c r="B1421" s="39" t="s">
        <v>636</v>
      </c>
      <c r="C1421" s="28" t="s">
        <v>1434</v>
      </c>
      <c r="D1421" s="8" t="s">
        <v>10</v>
      </c>
      <c r="E1421" s="1"/>
      <c r="F1421" s="1"/>
      <c r="G1421" s="9"/>
      <c r="H1421" s="9"/>
    </row>
    <row r="1422">
      <c r="A1422" s="5" t="s">
        <v>2294</v>
      </c>
      <c r="B1422" s="39" t="s">
        <v>636</v>
      </c>
      <c r="C1422" s="28" t="s">
        <v>1435</v>
      </c>
      <c r="D1422" s="8" t="s">
        <v>10</v>
      </c>
      <c r="E1422" s="1"/>
      <c r="F1422" s="1"/>
      <c r="G1422" s="9"/>
      <c r="H1422" s="9"/>
    </row>
    <row r="1423">
      <c r="A1423" s="5" t="s">
        <v>2294</v>
      </c>
      <c r="B1423" s="39" t="s">
        <v>636</v>
      </c>
      <c r="C1423" s="28" t="s">
        <v>1436</v>
      </c>
      <c r="D1423" s="8" t="s">
        <v>10</v>
      </c>
      <c r="E1423" s="1"/>
      <c r="F1423" s="1"/>
      <c r="G1423" s="9"/>
      <c r="H1423" s="9"/>
    </row>
    <row r="1424">
      <c r="A1424" s="5" t="s">
        <v>2294</v>
      </c>
      <c r="B1424" s="39" t="s">
        <v>636</v>
      </c>
      <c r="C1424" s="28" t="s">
        <v>1437</v>
      </c>
      <c r="D1424" s="1"/>
      <c r="E1424" s="8" t="s">
        <v>10</v>
      </c>
      <c r="F1424" s="1"/>
      <c r="G1424" s="9"/>
      <c r="H1424" s="9"/>
    </row>
    <row r="1425">
      <c r="A1425" s="5" t="s">
        <v>2294</v>
      </c>
      <c r="B1425" s="39" t="s">
        <v>636</v>
      </c>
      <c r="C1425" s="45" t="s">
        <v>1438</v>
      </c>
      <c r="D1425" s="1"/>
      <c r="E1425" s="1"/>
      <c r="F1425" s="1"/>
      <c r="G1425" s="5" t="s">
        <v>10</v>
      </c>
      <c r="H1425" s="9"/>
    </row>
    <row r="1426">
      <c r="A1426" s="5" t="s">
        <v>2294</v>
      </c>
      <c r="B1426" s="39" t="s">
        <v>636</v>
      </c>
      <c r="C1426" s="28" t="s">
        <v>1439</v>
      </c>
      <c r="D1426" s="8" t="s">
        <v>10</v>
      </c>
      <c r="E1426" s="8"/>
      <c r="F1426" s="1"/>
      <c r="G1426" s="9"/>
      <c r="H1426" s="9"/>
    </row>
    <row r="1427">
      <c r="A1427" s="5" t="s">
        <v>2294</v>
      </c>
      <c r="B1427" s="39" t="s">
        <v>636</v>
      </c>
      <c r="C1427" s="28" t="s">
        <v>1440</v>
      </c>
      <c r="D1427" s="8" t="s">
        <v>10</v>
      </c>
      <c r="E1427" s="1"/>
      <c r="F1427" s="1"/>
      <c r="G1427" s="9"/>
      <c r="H1427" s="9"/>
    </row>
    <row r="1428">
      <c r="A1428" s="5" t="s">
        <v>2294</v>
      </c>
      <c r="B1428" s="39" t="s">
        <v>636</v>
      </c>
      <c r="C1428" s="28" t="s">
        <v>1441</v>
      </c>
      <c r="D1428" s="8" t="s">
        <v>10</v>
      </c>
      <c r="E1428" s="1"/>
      <c r="F1428" s="1"/>
      <c r="G1428" s="9"/>
      <c r="H1428" s="9"/>
    </row>
    <row r="1429">
      <c r="A1429" s="5" t="s">
        <v>2294</v>
      </c>
      <c r="B1429" s="39" t="s">
        <v>636</v>
      </c>
      <c r="C1429" s="28" t="s">
        <v>1442</v>
      </c>
      <c r="D1429" s="1"/>
      <c r="E1429" s="8" t="s">
        <v>10</v>
      </c>
      <c r="F1429" s="1"/>
      <c r="G1429" s="9"/>
      <c r="H1429" s="9"/>
    </row>
    <row r="1430">
      <c r="A1430" s="5" t="s">
        <v>2294</v>
      </c>
      <c r="B1430" s="39" t="s">
        <v>636</v>
      </c>
      <c r="C1430" s="28" t="s">
        <v>1443</v>
      </c>
      <c r="D1430" s="8" t="s">
        <v>10</v>
      </c>
      <c r="E1430" s="1"/>
      <c r="F1430" s="1"/>
      <c r="G1430" s="9"/>
      <c r="H1430" s="9"/>
    </row>
    <row r="1431">
      <c r="A1431" s="5" t="s">
        <v>2294</v>
      </c>
      <c r="B1431" s="39" t="s">
        <v>636</v>
      </c>
      <c r="C1431" s="28" t="s">
        <v>1444</v>
      </c>
      <c r="D1431" s="8" t="s">
        <v>10</v>
      </c>
      <c r="E1431" s="1"/>
      <c r="F1431" s="1"/>
      <c r="G1431" s="9"/>
      <c r="H1431" s="9"/>
    </row>
    <row r="1432">
      <c r="A1432" s="5" t="s">
        <v>2294</v>
      </c>
      <c r="B1432" s="39" t="s">
        <v>636</v>
      </c>
      <c r="C1432" s="28" t="s">
        <v>1445</v>
      </c>
      <c r="D1432" s="8" t="s">
        <v>10</v>
      </c>
      <c r="E1432" s="1"/>
      <c r="F1432" s="1"/>
      <c r="G1432" s="9"/>
      <c r="H1432" s="9"/>
    </row>
    <row r="1433">
      <c r="A1433" s="5" t="s">
        <v>2294</v>
      </c>
      <c r="B1433" s="39" t="s">
        <v>636</v>
      </c>
      <c r="C1433" s="28" t="s">
        <v>1446</v>
      </c>
      <c r="D1433" s="1"/>
      <c r="E1433" s="8" t="s">
        <v>10</v>
      </c>
      <c r="F1433" s="1"/>
      <c r="G1433" s="9"/>
      <c r="H1433" s="9"/>
    </row>
    <row r="1434">
      <c r="A1434" s="5" t="s">
        <v>2294</v>
      </c>
      <c r="B1434" s="39" t="s">
        <v>636</v>
      </c>
      <c r="C1434" s="28" t="s">
        <v>1447</v>
      </c>
      <c r="D1434" s="1"/>
      <c r="E1434" s="8" t="s">
        <v>10</v>
      </c>
      <c r="F1434" s="1"/>
      <c r="G1434" s="9"/>
      <c r="H1434" s="9"/>
    </row>
    <row r="1435">
      <c r="A1435" s="5" t="s">
        <v>2294</v>
      </c>
      <c r="B1435" s="39" t="s">
        <v>636</v>
      </c>
      <c r="C1435" s="28" t="s">
        <v>1448</v>
      </c>
      <c r="D1435" s="8" t="s">
        <v>10</v>
      </c>
      <c r="E1435" s="1"/>
      <c r="F1435" s="1"/>
      <c r="G1435" s="9"/>
      <c r="H1435" s="9"/>
    </row>
    <row r="1436">
      <c r="A1436" s="5" t="s">
        <v>2294</v>
      </c>
      <c r="B1436" s="39" t="s">
        <v>636</v>
      </c>
      <c r="C1436" s="28" t="s">
        <v>1449</v>
      </c>
      <c r="D1436" s="1"/>
      <c r="E1436" s="8" t="s">
        <v>10</v>
      </c>
      <c r="F1436" s="1"/>
      <c r="G1436" s="9"/>
      <c r="H1436" s="9"/>
    </row>
    <row r="1437">
      <c r="A1437" s="5" t="s">
        <v>2294</v>
      </c>
      <c r="B1437" s="39" t="s">
        <v>636</v>
      </c>
      <c r="C1437" s="28" t="s">
        <v>1450</v>
      </c>
      <c r="D1437" s="8" t="s">
        <v>10</v>
      </c>
      <c r="E1437" s="1"/>
      <c r="F1437" s="1"/>
      <c r="G1437" s="9"/>
      <c r="H1437" s="9"/>
    </row>
    <row r="1438">
      <c r="A1438" s="5" t="s">
        <v>2294</v>
      </c>
      <c r="B1438" s="39" t="s">
        <v>636</v>
      </c>
      <c r="C1438" s="28" t="s">
        <v>1451</v>
      </c>
      <c r="D1438" s="8" t="s">
        <v>10</v>
      </c>
      <c r="E1438" s="1"/>
      <c r="F1438" s="1"/>
      <c r="G1438" s="9"/>
      <c r="H1438" s="9"/>
    </row>
    <row r="1439">
      <c r="A1439" s="5" t="s">
        <v>2294</v>
      </c>
      <c r="B1439" s="39" t="s">
        <v>636</v>
      </c>
      <c r="C1439" s="28" t="s">
        <v>1452</v>
      </c>
      <c r="D1439" s="1"/>
      <c r="E1439" s="8" t="s">
        <v>10</v>
      </c>
      <c r="F1439" s="1"/>
      <c r="G1439" s="9"/>
      <c r="H1439" s="9"/>
    </row>
    <row r="1440">
      <c r="A1440" s="5" t="s">
        <v>2294</v>
      </c>
      <c r="B1440" s="39" t="s">
        <v>636</v>
      </c>
      <c r="C1440" s="28" t="s">
        <v>1453</v>
      </c>
      <c r="D1440" s="1"/>
      <c r="E1440" s="8" t="s">
        <v>10</v>
      </c>
      <c r="F1440" s="1"/>
      <c r="G1440" s="9"/>
      <c r="H1440" s="9"/>
    </row>
    <row r="1441">
      <c r="A1441" s="5" t="s">
        <v>2294</v>
      </c>
      <c r="B1441" s="39" t="s">
        <v>636</v>
      </c>
      <c r="C1441" s="28" t="s">
        <v>1454</v>
      </c>
      <c r="D1441" s="8" t="s">
        <v>10</v>
      </c>
      <c r="E1441" s="8"/>
      <c r="F1441" s="1"/>
      <c r="G1441" s="9"/>
      <c r="H1441" s="9"/>
    </row>
    <row r="1442">
      <c r="A1442" s="5" t="s">
        <v>2294</v>
      </c>
      <c r="B1442" s="39" t="s">
        <v>636</v>
      </c>
      <c r="C1442" s="45" t="s">
        <v>1455</v>
      </c>
      <c r="D1442" s="1"/>
      <c r="E1442" s="8" t="s">
        <v>10</v>
      </c>
      <c r="F1442" s="1"/>
      <c r="G1442" s="9"/>
      <c r="H1442" s="9"/>
    </row>
    <row r="1443">
      <c r="A1443" s="5" t="s">
        <v>2294</v>
      </c>
      <c r="B1443" s="39" t="s">
        <v>636</v>
      </c>
      <c r="C1443" s="28" t="s">
        <v>1456</v>
      </c>
      <c r="D1443" s="1"/>
      <c r="E1443" s="8" t="s">
        <v>10</v>
      </c>
      <c r="F1443" s="1"/>
      <c r="G1443" s="9"/>
      <c r="H1443" s="9"/>
    </row>
    <row r="1444">
      <c r="A1444" s="5" t="s">
        <v>2294</v>
      </c>
      <c r="B1444" s="39" t="s">
        <v>636</v>
      </c>
      <c r="C1444" s="28" t="s">
        <v>1457</v>
      </c>
      <c r="D1444" s="8" t="s">
        <v>10</v>
      </c>
      <c r="E1444" s="1"/>
      <c r="F1444" s="1"/>
      <c r="G1444" s="9"/>
      <c r="H1444" s="9"/>
    </row>
    <row r="1445">
      <c r="A1445" s="5" t="s">
        <v>2294</v>
      </c>
      <c r="B1445" s="39" t="s">
        <v>636</v>
      </c>
      <c r="C1445" s="28" t="s">
        <v>1458</v>
      </c>
      <c r="D1445" s="8" t="s">
        <v>10</v>
      </c>
      <c r="E1445" s="8"/>
      <c r="F1445" s="1"/>
      <c r="G1445" s="9"/>
      <c r="H1445" s="9"/>
    </row>
    <row r="1446">
      <c r="A1446" s="5" t="s">
        <v>2294</v>
      </c>
      <c r="B1446" s="39" t="s">
        <v>636</v>
      </c>
      <c r="C1446" s="28" t="s">
        <v>1459</v>
      </c>
      <c r="D1446" s="1"/>
      <c r="E1446" s="8" t="s">
        <v>10</v>
      </c>
      <c r="F1446" s="1"/>
      <c r="G1446" s="9"/>
      <c r="H1446" s="9"/>
    </row>
    <row r="1447">
      <c r="A1447" s="5" t="s">
        <v>2294</v>
      </c>
      <c r="B1447" s="39" t="s">
        <v>636</v>
      </c>
      <c r="C1447" s="28" t="s">
        <v>1460</v>
      </c>
      <c r="D1447" s="8" t="s">
        <v>10</v>
      </c>
      <c r="E1447" s="8"/>
      <c r="F1447" s="1"/>
      <c r="G1447" s="9"/>
      <c r="H1447" s="9"/>
    </row>
    <row r="1448">
      <c r="A1448" s="5" t="s">
        <v>2294</v>
      </c>
      <c r="B1448" s="39" t="s">
        <v>636</v>
      </c>
      <c r="C1448" s="28" t="s">
        <v>1461</v>
      </c>
      <c r="D1448" s="8" t="s">
        <v>10</v>
      </c>
      <c r="E1448" s="1"/>
      <c r="F1448" s="1"/>
      <c r="G1448" s="9"/>
      <c r="H1448" s="9"/>
    </row>
    <row r="1449">
      <c r="A1449" s="5" t="s">
        <v>2294</v>
      </c>
      <c r="B1449" s="39" t="s">
        <v>636</v>
      </c>
      <c r="C1449" s="28" t="s">
        <v>1462</v>
      </c>
      <c r="D1449" s="1"/>
      <c r="E1449" s="8" t="s">
        <v>10</v>
      </c>
      <c r="F1449" s="1"/>
      <c r="G1449" s="9"/>
      <c r="H1449" s="9"/>
    </row>
    <row r="1450">
      <c r="A1450" s="5" t="s">
        <v>2294</v>
      </c>
      <c r="B1450" s="39" t="s">
        <v>636</v>
      </c>
      <c r="C1450" s="28" t="s">
        <v>1463</v>
      </c>
      <c r="D1450" s="1"/>
      <c r="E1450" s="8" t="s">
        <v>10</v>
      </c>
      <c r="F1450" s="1"/>
      <c r="G1450" s="9"/>
      <c r="H1450" s="9"/>
    </row>
    <row r="1451">
      <c r="A1451" s="5" t="s">
        <v>2294</v>
      </c>
      <c r="B1451" s="39" t="s">
        <v>636</v>
      </c>
      <c r="C1451" s="28" t="s">
        <v>1464</v>
      </c>
      <c r="D1451" s="1"/>
      <c r="E1451" s="8" t="s">
        <v>10</v>
      </c>
      <c r="F1451" s="1"/>
      <c r="G1451" s="9"/>
      <c r="H1451" s="9"/>
    </row>
    <row r="1452">
      <c r="A1452" s="5" t="s">
        <v>2294</v>
      </c>
      <c r="B1452" s="39" t="s">
        <v>636</v>
      </c>
      <c r="C1452" s="28" t="s">
        <v>1465</v>
      </c>
      <c r="D1452" s="1"/>
      <c r="E1452" s="8" t="s">
        <v>10</v>
      </c>
      <c r="F1452" s="1"/>
      <c r="G1452" s="9"/>
      <c r="H1452" s="9"/>
    </row>
    <row r="1453">
      <c r="A1453" s="5" t="s">
        <v>2294</v>
      </c>
      <c r="B1453" s="39" t="s">
        <v>636</v>
      </c>
      <c r="C1453" s="28" t="s">
        <v>1466</v>
      </c>
      <c r="D1453" s="8" t="s">
        <v>10</v>
      </c>
      <c r="E1453" s="8"/>
      <c r="F1453" s="1"/>
      <c r="G1453" s="9"/>
      <c r="H1453" s="9"/>
    </row>
    <row r="1454">
      <c r="A1454" s="5" t="s">
        <v>2294</v>
      </c>
      <c r="B1454" s="39" t="s">
        <v>636</v>
      </c>
      <c r="C1454" s="28" t="s">
        <v>1467</v>
      </c>
      <c r="D1454" s="8" t="s">
        <v>10</v>
      </c>
      <c r="E1454" s="8"/>
      <c r="F1454" s="1"/>
      <c r="G1454" s="9"/>
      <c r="H1454" s="9"/>
    </row>
    <row r="1455">
      <c r="A1455" s="5" t="s">
        <v>2294</v>
      </c>
      <c r="B1455" s="39" t="s">
        <v>636</v>
      </c>
      <c r="C1455" s="28" t="s">
        <v>1468</v>
      </c>
      <c r="D1455" s="1"/>
      <c r="E1455" s="8" t="s">
        <v>10</v>
      </c>
      <c r="F1455" s="1"/>
      <c r="G1455" s="9"/>
      <c r="H1455" s="9"/>
    </row>
    <row r="1456">
      <c r="A1456" s="5" t="s">
        <v>2294</v>
      </c>
      <c r="B1456" s="39" t="s">
        <v>636</v>
      </c>
      <c r="C1456" s="28" t="s">
        <v>1469</v>
      </c>
      <c r="D1456" s="8" t="s">
        <v>10</v>
      </c>
      <c r="E1456" s="1"/>
      <c r="F1456" s="1"/>
      <c r="G1456" s="9"/>
      <c r="H1456" s="9"/>
    </row>
    <row r="1457">
      <c r="A1457" s="5" t="s">
        <v>2294</v>
      </c>
      <c r="B1457" s="39" t="s">
        <v>636</v>
      </c>
      <c r="C1457" s="28" t="s">
        <v>1470</v>
      </c>
      <c r="D1457" s="8" t="s">
        <v>10</v>
      </c>
      <c r="E1457" s="1"/>
      <c r="F1457" s="1"/>
      <c r="G1457" s="9"/>
      <c r="H1457" s="9"/>
    </row>
    <row r="1458">
      <c r="A1458" s="5" t="s">
        <v>2294</v>
      </c>
      <c r="B1458" s="39" t="s">
        <v>636</v>
      </c>
      <c r="C1458" s="28" t="s">
        <v>1471</v>
      </c>
      <c r="D1458" s="1"/>
      <c r="E1458" s="8" t="s">
        <v>10</v>
      </c>
      <c r="F1458" s="1"/>
      <c r="G1458" s="9"/>
      <c r="H1458" s="9"/>
    </row>
    <row r="1459">
      <c r="A1459" s="5" t="s">
        <v>2294</v>
      </c>
      <c r="B1459" s="39" t="s">
        <v>636</v>
      </c>
      <c r="C1459" s="28" t="s">
        <v>1472</v>
      </c>
      <c r="D1459" s="8" t="s">
        <v>10</v>
      </c>
      <c r="E1459" s="1"/>
      <c r="F1459" s="1"/>
      <c r="G1459" s="9"/>
      <c r="H1459" s="9"/>
    </row>
    <row r="1460">
      <c r="A1460" s="5" t="s">
        <v>2294</v>
      </c>
      <c r="B1460" s="39" t="s">
        <v>636</v>
      </c>
      <c r="C1460" s="28" t="s">
        <v>1473</v>
      </c>
      <c r="D1460" s="8" t="s">
        <v>10</v>
      </c>
      <c r="E1460" s="1"/>
      <c r="F1460" s="1"/>
      <c r="G1460" s="9"/>
      <c r="H1460" s="9"/>
    </row>
    <row r="1461">
      <c r="A1461" s="5" t="s">
        <v>2294</v>
      </c>
      <c r="B1461" s="39" t="s">
        <v>636</v>
      </c>
      <c r="C1461" s="41" t="s">
        <v>1474</v>
      </c>
      <c r="D1461" s="1"/>
      <c r="E1461" s="8" t="s">
        <v>10</v>
      </c>
      <c r="F1461" s="1"/>
      <c r="G1461" s="9"/>
      <c r="H1461" s="9"/>
    </row>
    <row r="1462">
      <c r="A1462" s="5" t="s">
        <v>2294</v>
      </c>
      <c r="B1462" s="39" t="s">
        <v>636</v>
      </c>
      <c r="C1462" s="28" t="s">
        <v>1475</v>
      </c>
      <c r="D1462" s="8" t="s">
        <v>10</v>
      </c>
      <c r="E1462" s="1"/>
      <c r="F1462" s="1"/>
      <c r="G1462" s="9"/>
      <c r="H1462" s="9"/>
    </row>
    <row r="1463">
      <c r="A1463" s="5" t="s">
        <v>2294</v>
      </c>
      <c r="B1463" s="39" t="s">
        <v>636</v>
      </c>
      <c r="C1463" s="28" t="s">
        <v>1476</v>
      </c>
      <c r="D1463" s="1"/>
      <c r="E1463" s="1"/>
      <c r="F1463" s="8" t="s">
        <v>10</v>
      </c>
      <c r="G1463" s="9"/>
      <c r="H1463" s="9"/>
    </row>
    <row r="1464">
      <c r="A1464" s="5" t="s">
        <v>2294</v>
      </c>
      <c r="B1464" s="39" t="s">
        <v>636</v>
      </c>
      <c r="C1464" s="28" t="s">
        <v>1477</v>
      </c>
      <c r="D1464" s="8" t="s">
        <v>10</v>
      </c>
      <c r="E1464" s="1"/>
      <c r="F1464" s="1"/>
      <c r="G1464" s="9"/>
      <c r="H1464" s="9"/>
    </row>
    <row r="1465">
      <c r="A1465" s="5" t="s">
        <v>2294</v>
      </c>
      <c r="B1465" s="39" t="s">
        <v>636</v>
      </c>
      <c r="C1465" s="28" t="s">
        <v>1478</v>
      </c>
      <c r="D1465" s="1"/>
      <c r="E1465" s="8" t="s">
        <v>10</v>
      </c>
      <c r="F1465" s="1"/>
      <c r="G1465" s="9"/>
      <c r="H1465" s="9"/>
    </row>
    <row r="1466">
      <c r="A1466" s="5" t="s">
        <v>2294</v>
      </c>
      <c r="B1466" s="39" t="s">
        <v>636</v>
      </c>
      <c r="C1466" s="41" t="s">
        <v>1479</v>
      </c>
      <c r="D1466" s="1"/>
      <c r="E1466" s="1"/>
      <c r="F1466" s="1"/>
      <c r="G1466" s="9"/>
      <c r="H1466" s="9"/>
    </row>
    <row r="1467">
      <c r="A1467" s="5" t="s">
        <v>2294</v>
      </c>
      <c r="B1467" s="39" t="s">
        <v>636</v>
      </c>
      <c r="C1467" s="28" t="s">
        <v>1480</v>
      </c>
      <c r="D1467" s="1"/>
      <c r="E1467" s="8" t="s">
        <v>10</v>
      </c>
      <c r="F1467" s="1"/>
      <c r="G1467" s="9"/>
      <c r="H1467" s="9"/>
    </row>
    <row r="1468">
      <c r="A1468" s="5" t="s">
        <v>2294</v>
      </c>
      <c r="B1468" s="39" t="s">
        <v>636</v>
      </c>
      <c r="C1468" s="28" t="s">
        <v>1481</v>
      </c>
      <c r="D1468" s="8" t="s">
        <v>10</v>
      </c>
      <c r="E1468" s="1"/>
      <c r="F1468" s="1"/>
      <c r="G1468" s="9"/>
      <c r="H1468" s="9"/>
    </row>
    <row r="1469">
      <c r="A1469" s="5" t="s">
        <v>2294</v>
      </c>
      <c r="B1469" s="39" t="s">
        <v>636</v>
      </c>
      <c r="C1469" s="40" t="s">
        <v>1482</v>
      </c>
      <c r="D1469" s="8" t="s">
        <v>10</v>
      </c>
      <c r="E1469" s="8"/>
      <c r="F1469" s="1"/>
      <c r="G1469" s="9"/>
      <c r="H1469" s="9"/>
    </row>
    <row r="1470">
      <c r="A1470" s="5" t="s">
        <v>2294</v>
      </c>
      <c r="B1470" s="39" t="s">
        <v>636</v>
      </c>
      <c r="C1470" s="28" t="s">
        <v>1483</v>
      </c>
      <c r="D1470" s="1"/>
      <c r="E1470" s="8" t="s">
        <v>10</v>
      </c>
      <c r="F1470" s="1"/>
      <c r="G1470" s="9"/>
      <c r="H1470" s="9"/>
    </row>
    <row r="1471">
      <c r="A1471" s="5" t="s">
        <v>2294</v>
      </c>
      <c r="B1471" s="39" t="s">
        <v>636</v>
      </c>
      <c r="C1471" s="28" t="s">
        <v>1484</v>
      </c>
      <c r="D1471" s="1"/>
      <c r="E1471" s="8" t="s">
        <v>10</v>
      </c>
      <c r="F1471" s="1"/>
      <c r="G1471" s="9"/>
      <c r="H1471" s="9"/>
    </row>
    <row r="1472">
      <c r="A1472" s="5" t="s">
        <v>2294</v>
      </c>
      <c r="B1472" s="39" t="s">
        <v>636</v>
      </c>
      <c r="C1472" s="40" t="s">
        <v>1485</v>
      </c>
      <c r="D1472" s="8" t="s">
        <v>10</v>
      </c>
      <c r="E1472" s="1"/>
      <c r="F1472" s="1"/>
      <c r="G1472" s="9"/>
      <c r="H1472" s="9"/>
    </row>
    <row r="1473">
      <c r="A1473" s="5" t="s">
        <v>2294</v>
      </c>
      <c r="B1473" s="39" t="s">
        <v>636</v>
      </c>
      <c r="C1473" s="28" t="s">
        <v>1486</v>
      </c>
      <c r="D1473" s="1"/>
      <c r="E1473" s="8" t="s">
        <v>10</v>
      </c>
      <c r="F1473" s="1"/>
      <c r="G1473" s="9"/>
      <c r="H1473" s="9"/>
    </row>
    <row r="1474">
      <c r="A1474" s="5" t="s">
        <v>2294</v>
      </c>
      <c r="B1474" s="39" t="s">
        <v>636</v>
      </c>
      <c r="C1474" s="28" t="s">
        <v>1487</v>
      </c>
      <c r="D1474" s="8" t="s">
        <v>10</v>
      </c>
      <c r="E1474" s="1"/>
      <c r="F1474" s="1"/>
      <c r="G1474" s="9"/>
      <c r="H1474" s="9"/>
    </row>
    <row r="1475">
      <c r="A1475" s="5" t="s">
        <v>2294</v>
      </c>
      <c r="B1475" s="39" t="s">
        <v>636</v>
      </c>
      <c r="C1475" s="28" t="s">
        <v>1488</v>
      </c>
      <c r="D1475" s="8" t="s">
        <v>10</v>
      </c>
      <c r="E1475" s="1"/>
      <c r="F1475" s="1"/>
      <c r="G1475" s="9"/>
      <c r="H1475" s="9"/>
    </row>
    <row r="1476">
      <c r="A1476" s="5" t="s">
        <v>2294</v>
      </c>
      <c r="B1476" s="39" t="s">
        <v>636</v>
      </c>
      <c r="C1476" s="28" t="s">
        <v>1489</v>
      </c>
      <c r="D1476" s="8" t="s">
        <v>10</v>
      </c>
      <c r="E1476" s="1"/>
      <c r="F1476" s="1"/>
      <c r="G1476" s="9"/>
      <c r="H1476" s="9"/>
    </row>
    <row r="1477">
      <c r="A1477" s="5" t="s">
        <v>2294</v>
      </c>
      <c r="B1477" s="39" t="s">
        <v>636</v>
      </c>
      <c r="C1477" s="28" t="s">
        <v>1490</v>
      </c>
      <c r="D1477" s="8" t="s">
        <v>10</v>
      </c>
      <c r="E1477" s="1"/>
      <c r="F1477" s="1"/>
      <c r="G1477" s="9"/>
      <c r="H1477" s="9"/>
    </row>
    <row r="1478">
      <c r="A1478" s="5" t="s">
        <v>2294</v>
      </c>
      <c r="B1478" s="39" t="s">
        <v>636</v>
      </c>
      <c r="C1478" s="40" t="s">
        <v>1491</v>
      </c>
      <c r="D1478" s="8" t="s">
        <v>10</v>
      </c>
      <c r="E1478" s="1"/>
      <c r="F1478" s="1"/>
      <c r="G1478" s="9"/>
      <c r="H1478" s="9"/>
    </row>
    <row r="1479">
      <c r="A1479" s="5" t="s">
        <v>2294</v>
      </c>
      <c r="B1479" s="39" t="s">
        <v>636</v>
      </c>
      <c r="C1479" s="28" t="s">
        <v>1492</v>
      </c>
      <c r="D1479" s="8" t="s">
        <v>10</v>
      </c>
      <c r="E1479" s="1"/>
      <c r="F1479" s="1"/>
      <c r="G1479" s="9"/>
      <c r="H1479" s="9"/>
    </row>
    <row r="1480">
      <c r="A1480" s="5" t="s">
        <v>2294</v>
      </c>
      <c r="B1480" s="39" t="s">
        <v>636</v>
      </c>
      <c r="C1480" s="28" t="s">
        <v>1493</v>
      </c>
      <c r="D1480" s="1"/>
      <c r="E1480" s="8" t="s">
        <v>10</v>
      </c>
      <c r="F1480" s="1"/>
      <c r="G1480" s="9"/>
      <c r="H1480" s="9"/>
    </row>
    <row r="1481">
      <c r="A1481" s="5" t="s">
        <v>2294</v>
      </c>
      <c r="B1481" s="39" t="s">
        <v>636</v>
      </c>
      <c r="C1481" s="40" t="s">
        <v>1494</v>
      </c>
      <c r="D1481" s="8" t="s">
        <v>10</v>
      </c>
      <c r="E1481" s="8"/>
      <c r="F1481" s="1"/>
      <c r="G1481" s="9"/>
      <c r="H1481" s="9"/>
    </row>
    <row r="1482">
      <c r="A1482" s="5" t="s">
        <v>2294</v>
      </c>
      <c r="B1482" s="39" t="s">
        <v>636</v>
      </c>
      <c r="C1482" s="28" t="s">
        <v>1495</v>
      </c>
      <c r="D1482" s="8" t="s">
        <v>10</v>
      </c>
      <c r="E1482" s="8"/>
      <c r="F1482" s="1"/>
      <c r="G1482" s="9"/>
      <c r="H1482" s="9"/>
    </row>
    <row r="1483">
      <c r="A1483" s="5" t="s">
        <v>2294</v>
      </c>
      <c r="B1483" s="39" t="s">
        <v>636</v>
      </c>
      <c r="C1483" s="28" t="s">
        <v>1496</v>
      </c>
      <c r="D1483" s="8" t="s">
        <v>10</v>
      </c>
      <c r="E1483" s="1"/>
      <c r="F1483" s="1"/>
      <c r="G1483" s="9"/>
      <c r="H1483" s="9"/>
    </row>
    <row r="1484">
      <c r="A1484" s="5" t="s">
        <v>2294</v>
      </c>
      <c r="B1484" s="39" t="s">
        <v>636</v>
      </c>
      <c r="C1484" s="45" t="s">
        <v>1497</v>
      </c>
      <c r="D1484" s="1"/>
      <c r="E1484" s="1"/>
      <c r="F1484" s="1"/>
      <c r="G1484" s="5" t="s">
        <v>10</v>
      </c>
      <c r="H1484" s="9"/>
    </row>
    <row r="1485">
      <c r="A1485" s="5" t="s">
        <v>2294</v>
      </c>
      <c r="B1485" s="39" t="s">
        <v>636</v>
      </c>
      <c r="C1485" s="41" t="s">
        <v>1498</v>
      </c>
      <c r="D1485" s="8" t="s">
        <v>10</v>
      </c>
      <c r="E1485" s="1"/>
      <c r="F1485" s="1"/>
      <c r="G1485" s="9"/>
      <c r="H1485" s="9"/>
    </row>
    <row r="1486">
      <c r="A1486" s="5" t="s">
        <v>2294</v>
      </c>
      <c r="B1486" s="39" t="s">
        <v>636</v>
      </c>
      <c r="C1486" s="28" t="s">
        <v>1499</v>
      </c>
      <c r="D1486" s="8" t="s">
        <v>10</v>
      </c>
      <c r="E1486" s="1"/>
      <c r="F1486" s="1"/>
      <c r="G1486" s="9"/>
      <c r="H1486" s="9"/>
    </row>
    <row r="1487">
      <c r="A1487" s="5" t="s">
        <v>2294</v>
      </c>
      <c r="B1487" s="39" t="s">
        <v>636</v>
      </c>
      <c r="C1487" s="28" t="s">
        <v>1500</v>
      </c>
      <c r="D1487" s="8" t="s">
        <v>10</v>
      </c>
      <c r="E1487" s="1"/>
      <c r="F1487" s="1"/>
      <c r="G1487" s="9"/>
      <c r="H1487" s="9"/>
    </row>
    <row r="1488">
      <c r="A1488" s="5" t="s">
        <v>2294</v>
      </c>
      <c r="B1488" s="39" t="s">
        <v>636</v>
      </c>
      <c r="C1488" s="28" t="s">
        <v>1501</v>
      </c>
      <c r="D1488" s="8" t="s">
        <v>10</v>
      </c>
      <c r="E1488" s="1"/>
      <c r="F1488" s="1"/>
      <c r="G1488" s="9"/>
      <c r="H1488" s="9"/>
    </row>
    <row r="1489">
      <c r="A1489" s="5" t="s">
        <v>2294</v>
      </c>
      <c r="B1489" s="39" t="s">
        <v>636</v>
      </c>
      <c r="C1489" s="28" t="s">
        <v>1502</v>
      </c>
      <c r="D1489" s="8" t="s">
        <v>10</v>
      </c>
      <c r="E1489" s="1"/>
      <c r="F1489" s="1"/>
      <c r="G1489" s="9"/>
      <c r="H1489" s="9"/>
    </row>
    <row r="1490">
      <c r="A1490" s="5" t="s">
        <v>2294</v>
      </c>
      <c r="B1490" s="39" t="s">
        <v>636</v>
      </c>
      <c r="C1490" s="28" t="s">
        <v>1503</v>
      </c>
      <c r="D1490" s="8" t="s">
        <v>10</v>
      </c>
      <c r="E1490" s="8"/>
      <c r="F1490" s="1"/>
      <c r="G1490" s="9"/>
      <c r="H1490" s="9"/>
    </row>
    <row r="1491">
      <c r="A1491" s="5" t="s">
        <v>2294</v>
      </c>
      <c r="B1491" s="39" t="s">
        <v>636</v>
      </c>
      <c r="C1491" s="28" t="s">
        <v>1504</v>
      </c>
      <c r="D1491" s="1"/>
      <c r="E1491" s="8" t="s">
        <v>10</v>
      </c>
      <c r="F1491" s="1"/>
      <c r="G1491" s="9"/>
      <c r="H1491" s="9"/>
    </row>
    <row r="1492">
      <c r="A1492" s="5" t="s">
        <v>2294</v>
      </c>
      <c r="B1492" s="39" t="s">
        <v>636</v>
      </c>
      <c r="C1492" s="28" t="s">
        <v>1505</v>
      </c>
      <c r="D1492" s="8" t="s">
        <v>10</v>
      </c>
      <c r="E1492" s="1"/>
      <c r="F1492" s="1"/>
      <c r="G1492" s="9"/>
      <c r="H1492" s="9"/>
    </row>
    <row r="1493">
      <c r="A1493" s="5" t="s">
        <v>2294</v>
      </c>
      <c r="B1493" s="39" t="s">
        <v>636</v>
      </c>
      <c r="C1493" s="28" t="s">
        <v>1506</v>
      </c>
      <c r="D1493" s="8" t="s">
        <v>10</v>
      </c>
      <c r="E1493" s="1"/>
      <c r="F1493" s="1"/>
      <c r="G1493" s="9"/>
      <c r="H1493" s="9"/>
    </row>
    <row r="1494">
      <c r="A1494" s="5" t="s">
        <v>2294</v>
      </c>
      <c r="B1494" s="39" t="s">
        <v>636</v>
      </c>
      <c r="C1494" s="28" t="s">
        <v>1507</v>
      </c>
      <c r="D1494" s="8" t="s">
        <v>10</v>
      </c>
      <c r="E1494" s="1"/>
      <c r="F1494" s="1"/>
      <c r="G1494" s="9"/>
      <c r="H1494" s="9"/>
    </row>
    <row r="1495">
      <c r="A1495" s="5" t="s">
        <v>2294</v>
      </c>
      <c r="B1495" s="39" t="s">
        <v>636</v>
      </c>
      <c r="C1495" s="28" t="s">
        <v>1508</v>
      </c>
      <c r="D1495" s="8" t="s">
        <v>10</v>
      </c>
      <c r="E1495" s="1"/>
      <c r="F1495" s="1"/>
      <c r="G1495" s="9"/>
      <c r="H1495" s="9"/>
    </row>
    <row r="1496">
      <c r="A1496" s="5" t="s">
        <v>2294</v>
      </c>
      <c r="B1496" s="39" t="s">
        <v>636</v>
      </c>
      <c r="C1496" s="28" t="s">
        <v>1509</v>
      </c>
      <c r="D1496" s="8" t="s">
        <v>10</v>
      </c>
      <c r="E1496" s="1"/>
      <c r="F1496" s="1"/>
      <c r="G1496" s="9"/>
      <c r="H1496" s="9"/>
    </row>
    <row r="1497">
      <c r="A1497" s="5" t="s">
        <v>2294</v>
      </c>
      <c r="B1497" s="39" t="s">
        <v>636</v>
      </c>
      <c r="C1497" s="28" t="s">
        <v>1510</v>
      </c>
      <c r="D1497" s="8" t="s">
        <v>10</v>
      </c>
      <c r="E1497" s="1"/>
      <c r="F1497" s="1"/>
      <c r="G1497" s="9"/>
      <c r="H1497" s="9"/>
    </row>
    <row r="1498">
      <c r="A1498" s="5" t="s">
        <v>2294</v>
      </c>
      <c r="B1498" s="39" t="s">
        <v>636</v>
      </c>
      <c r="C1498" s="28" t="s">
        <v>1511</v>
      </c>
      <c r="D1498" s="8" t="s">
        <v>10</v>
      </c>
      <c r="E1498" s="1"/>
      <c r="F1498" s="1"/>
      <c r="G1498" s="9"/>
      <c r="H1498" s="9"/>
    </row>
    <row r="1499">
      <c r="A1499" s="5" t="s">
        <v>2294</v>
      </c>
      <c r="B1499" s="39" t="s">
        <v>636</v>
      </c>
      <c r="C1499" s="28" t="s">
        <v>1512</v>
      </c>
      <c r="D1499" s="8" t="s">
        <v>10</v>
      </c>
      <c r="E1499" s="1"/>
      <c r="F1499" s="1"/>
      <c r="G1499" s="9"/>
      <c r="H1499" s="9"/>
    </row>
    <row r="1500">
      <c r="A1500" s="5" t="s">
        <v>2294</v>
      </c>
      <c r="B1500" s="39" t="s">
        <v>636</v>
      </c>
      <c r="C1500" s="40" t="s">
        <v>1513</v>
      </c>
      <c r="D1500" s="8" t="s">
        <v>10</v>
      </c>
      <c r="E1500" s="1"/>
      <c r="F1500" s="1"/>
      <c r="G1500" s="9"/>
      <c r="H1500" s="9"/>
    </row>
    <row r="1501">
      <c r="A1501" s="5" t="s">
        <v>2294</v>
      </c>
      <c r="B1501" s="39" t="s">
        <v>636</v>
      </c>
      <c r="C1501" s="28" t="s">
        <v>1514</v>
      </c>
      <c r="D1501" s="8" t="s">
        <v>10</v>
      </c>
      <c r="E1501" s="8"/>
      <c r="F1501" s="1"/>
      <c r="G1501" s="9"/>
      <c r="H1501" s="9"/>
    </row>
    <row r="1502">
      <c r="A1502" s="5" t="s">
        <v>2294</v>
      </c>
      <c r="B1502" s="39" t="s">
        <v>636</v>
      </c>
      <c r="C1502" s="28" t="s">
        <v>1515</v>
      </c>
      <c r="D1502" s="8" t="s">
        <v>10</v>
      </c>
      <c r="E1502" s="1"/>
      <c r="F1502" s="1"/>
      <c r="G1502" s="9"/>
      <c r="H1502" s="9"/>
    </row>
    <row r="1503">
      <c r="A1503" s="5" t="s">
        <v>2294</v>
      </c>
      <c r="B1503" s="39" t="s">
        <v>636</v>
      </c>
      <c r="C1503" s="28" t="s">
        <v>1516</v>
      </c>
      <c r="D1503" s="8" t="s">
        <v>10</v>
      </c>
      <c r="E1503" s="1"/>
      <c r="F1503" s="1"/>
      <c r="G1503" s="9"/>
      <c r="H1503" s="9"/>
    </row>
    <row r="1504">
      <c r="A1504" s="5" t="s">
        <v>2294</v>
      </c>
      <c r="B1504" s="39" t="s">
        <v>636</v>
      </c>
      <c r="C1504" s="28" t="s">
        <v>1517</v>
      </c>
      <c r="D1504" s="1"/>
      <c r="E1504" s="8" t="s">
        <v>10</v>
      </c>
      <c r="F1504" s="1"/>
      <c r="G1504" s="9"/>
      <c r="H1504" s="9"/>
    </row>
    <row r="1505">
      <c r="A1505" s="5" t="s">
        <v>2294</v>
      </c>
      <c r="B1505" s="39" t="s">
        <v>636</v>
      </c>
      <c r="C1505" s="28" t="s">
        <v>1518</v>
      </c>
      <c r="D1505" s="8" t="s">
        <v>10</v>
      </c>
      <c r="E1505" s="1"/>
      <c r="F1505" s="1"/>
      <c r="G1505" s="9"/>
      <c r="H1505" s="9"/>
    </row>
    <row r="1506">
      <c r="A1506" s="5" t="s">
        <v>2294</v>
      </c>
      <c r="B1506" s="39" t="s">
        <v>636</v>
      </c>
      <c r="C1506" s="41" t="s">
        <v>1519</v>
      </c>
      <c r="D1506" s="8"/>
      <c r="E1506" s="1"/>
      <c r="F1506" s="1"/>
      <c r="G1506" s="9"/>
      <c r="H1506" s="9"/>
    </row>
    <row r="1507">
      <c r="A1507" s="5" t="s">
        <v>2294</v>
      </c>
      <c r="B1507" s="39" t="s">
        <v>636</v>
      </c>
      <c r="C1507" s="28" t="s">
        <v>1520</v>
      </c>
      <c r="D1507" s="8" t="s">
        <v>10</v>
      </c>
      <c r="E1507" s="1"/>
      <c r="F1507" s="1"/>
      <c r="G1507" s="9"/>
      <c r="H1507" s="9"/>
    </row>
    <row r="1508">
      <c r="A1508" s="5" t="s">
        <v>2294</v>
      </c>
      <c r="B1508" s="39" t="s">
        <v>636</v>
      </c>
      <c r="C1508" s="28" t="s">
        <v>1521</v>
      </c>
      <c r="D1508" s="8" t="s">
        <v>10</v>
      </c>
      <c r="E1508" s="1"/>
      <c r="F1508" s="1"/>
      <c r="G1508" s="9"/>
      <c r="H1508" s="9"/>
    </row>
    <row r="1509">
      <c r="A1509" s="5" t="s">
        <v>2294</v>
      </c>
      <c r="B1509" s="39" t="s">
        <v>636</v>
      </c>
      <c r="C1509" s="28" t="s">
        <v>1522</v>
      </c>
      <c r="D1509" s="8" t="s">
        <v>10</v>
      </c>
      <c r="E1509" s="1"/>
      <c r="F1509" s="1"/>
      <c r="G1509" s="9"/>
      <c r="H1509" s="9"/>
    </row>
    <row r="1510">
      <c r="A1510" s="5" t="s">
        <v>2294</v>
      </c>
      <c r="B1510" s="39" t="s">
        <v>636</v>
      </c>
      <c r="C1510" s="28" t="s">
        <v>1523</v>
      </c>
      <c r="D1510" s="1"/>
      <c r="E1510" s="8" t="s">
        <v>10</v>
      </c>
      <c r="F1510" s="1"/>
      <c r="G1510" s="9"/>
      <c r="H1510" s="9"/>
    </row>
    <row r="1511">
      <c r="A1511" s="5" t="s">
        <v>2294</v>
      </c>
      <c r="B1511" s="39" t="s">
        <v>636</v>
      </c>
      <c r="C1511" s="28" t="s">
        <v>1524</v>
      </c>
      <c r="D1511" s="8" t="s">
        <v>10</v>
      </c>
      <c r="E1511" s="1"/>
      <c r="F1511" s="1"/>
      <c r="G1511" s="9"/>
      <c r="H1511" s="9"/>
    </row>
    <row r="1512">
      <c r="A1512" s="5" t="s">
        <v>2294</v>
      </c>
      <c r="B1512" s="39" t="s">
        <v>636</v>
      </c>
      <c r="C1512" s="28" t="s">
        <v>1525</v>
      </c>
      <c r="D1512" s="8" t="s">
        <v>10</v>
      </c>
      <c r="E1512" s="1"/>
      <c r="F1512" s="1"/>
      <c r="G1512" s="9"/>
      <c r="H1512" s="9"/>
    </row>
    <row r="1513">
      <c r="A1513" s="5" t="s">
        <v>2294</v>
      </c>
      <c r="B1513" s="39" t="s">
        <v>636</v>
      </c>
      <c r="C1513" s="40" t="s">
        <v>1526</v>
      </c>
      <c r="D1513" s="8" t="s">
        <v>10</v>
      </c>
      <c r="E1513" s="8"/>
      <c r="F1513" s="1"/>
      <c r="G1513" s="9"/>
      <c r="H1513" s="9"/>
    </row>
    <row r="1514">
      <c r="A1514" s="5" t="s">
        <v>2294</v>
      </c>
      <c r="B1514" s="39" t="s">
        <v>636</v>
      </c>
      <c r="C1514" s="28" t="s">
        <v>1527</v>
      </c>
      <c r="D1514" s="8" t="s">
        <v>10</v>
      </c>
      <c r="E1514" s="1"/>
      <c r="F1514" s="1"/>
      <c r="G1514" s="9"/>
      <c r="H1514" s="9"/>
    </row>
    <row r="1515">
      <c r="A1515" s="5" t="s">
        <v>2294</v>
      </c>
      <c r="B1515" s="39" t="s">
        <v>636</v>
      </c>
      <c r="C1515" s="28" t="s">
        <v>1528</v>
      </c>
      <c r="D1515" s="8" t="s">
        <v>10</v>
      </c>
      <c r="E1515" s="8"/>
      <c r="F1515" s="1"/>
      <c r="G1515" s="9"/>
      <c r="H1515" s="9"/>
    </row>
    <row r="1516">
      <c r="A1516" s="5" t="s">
        <v>2294</v>
      </c>
      <c r="B1516" s="39" t="s">
        <v>636</v>
      </c>
      <c r="C1516" s="28" t="s">
        <v>1529</v>
      </c>
      <c r="D1516" s="1"/>
      <c r="E1516" s="8" t="s">
        <v>10</v>
      </c>
      <c r="F1516" s="1"/>
      <c r="G1516" s="9"/>
      <c r="H1516" s="9"/>
    </row>
    <row r="1517">
      <c r="A1517" s="5" t="s">
        <v>2294</v>
      </c>
      <c r="B1517" s="39" t="s">
        <v>636</v>
      </c>
      <c r="C1517" s="28" t="s">
        <v>1530</v>
      </c>
      <c r="D1517" s="8" t="s">
        <v>10</v>
      </c>
      <c r="E1517" s="1"/>
      <c r="F1517" s="1"/>
      <c r="G1517" s="9"/>
      <c r="H1517" s="9"/>
    </row>
    <row r="1518">
      <c r="A1518" s="5" t="s">
        <v>2294</v>
      </c>
      <c r="B1518" s="39" t="s">
        <v>636</v>
      </c>
      <c r="C1518" s="28" t="s">
        <v>1531</v>
      </c>
      <c r="D1518" s="8" t="s">
        <v>10</v>
      </c>
      <c r="E1518" s="1"/>
      <c r="F1518" s="1"/>
      <c r="G1518" s="9"/>
      <c r="H1518" s="9"/>
    </row>
    <row r="1519">
      <c r="A1519" s="5" t="s">
        <v>2294</v>
      </c>
      <c r="B1519" s="39" t="s">
        <v>636</v>
      </c>
      <c r="C1519" s="28" t="s">
        <v>1532</v>
      </c>
      <c r="D1519" s="8" t="s">
        <v>10</v>
      </c>
      <c r="E1519" s="1"/>
      <c r="F1519" s="1"/>
      <c r="G1519" s="9"/>
      <c r="H1519" s="9"/>
    </row>
    <row r="1520">
      <c r="A1520" s="5" t="s">
        <v>2294</v>
      </c>
      <c r="B1520" s="39" t="s">
        <v>636</v>
      </c>
      <c r="C1520" s="28" t="s">
        <v>1533</v>
      </c>
      <c r="D1520" s="1"/>
      <c r="E1520" s="8" t="s">
        <v>10</v>
      </c>
      <c r="F1520" s="1"/>
      <c r="G1520" s="9"/>
      <c r="H1520" s="9"/>
    </row>
    <row r="1521">
      <c r="A1521" s="5" t="s">
        <v>2294</v>
      </c>
      <c r="B1521" s="39" t="s">
        <v>636</v>
      </c>
      <c r="C1521" s="28" t="s">
        <v>1534</v>
      </c>
      <c r="D1521" s="1"/>
      <c r="E1521" s="8" t="s">
        <v>10</v>
      </c>
      <c r="F1521" s="1"/>
      <c r="G1521" s="9"/>
      <c r="H1521" s="9"/>
    </row>
    <row r="1522">
      <c r="A1522" s="5" t="s">
        <v>2294</v>
      </c>
      <c r="B1522" s="39" t="s">
        <v>636</v>
      </c>
      <c r="C1522" s="28" t="s">
        <v>1535</v>
      </c>
      <c r="D1522" s="8" t="s">
        <v>10</v>
      </c>
      <c r="E1522" s="1"/>
      <c r="F1522" s="1"/>
      <c r="G1522" s="9"/>
      <c r="H1522" s="9"/>
    </row>
    <row r="1523">
      <c r="A1523" s="5" t="s">
        <v>2294</v>
      </c>
      <c r="B1523" s="39" t="s">
        <v>636</v>
      </c>
      <c r="C1523" s="28" t="s">
        <v>1536</v>
      </c>
      <c r="D1523" s="8" t="s">
        <v>10</v>
      </c>
      <c r="E1523" s="1"/>
      <c r="F1523" s="1"/>
      <c r="G1523" s="9"/>
      <c r="H1523" s="9"/>
    </row>
    <row r="1524">
      <c r="A1524" s="5" t="s">
        <v>2294</v>
      </c>
      <c r="B1524" s="39" t="s">
        <v>636</v>
      </c>
      <c r="C1524" s="28" t="s">
        <v>1537</v>
      </c>
      <c r="D1524" s="1"/>
      <c r="E1524" s="8" t="s">
        <v>10</v>
      </c>
      <c r="F1524" s="1"/>
      <c r="G1524" s="9"/>
      <c r="H1524" s="9"/>
    </row>
    <row r="1525">
      <c r="A1525" s="5" t="s">
        <v>2294</v>
      </c>
      <c r="B1525" s="39" t="s">
        <v>636</v>
      </c>
      <c r="C1525" s="28" t="s">
        <v>1538</v>
      </c>
      <c r="D1525" s="8" t="s">
        <v>10</v>
      </c>
      <c r="E1525" s="1"/>
      <c r="F1525" s="1"/>
      <c r="G1525" s="9"/>
      <c r="H1525" s="9"/>
    </row>
    <row r="1526">
      <c r="A1526" s="5" t="s">
        <v>2294</v>
      </c>
      <c r="B1526" s="39" t="s">
        <v>636</v>
      </c>
      <c r="C1526" s="28" t="s">
        <v>1539</v>
      </c>
      <c r="D1526" s="8" t="s">
        <v>10</v>
      </c>
      <c r="E1526" s="1"/>
      <c r="F1526" s="1"/>
      <c r="G1526" s="9"/>
      <c r="H1526" s="9"/>
    </row>
    <row r="1527">
      <c r="A1527" s="5" t="s">
        <v>2294</v>
      </c>
      <c r="B1527" s="39" t="s">
        <v>636</v>
      </c>
      <c r="C1527" s="28" t="s">
        <v>1540</v>
      </c>
      <c r="D1527" s="8" t="s">
        <v>10</v>
      </c>
      <c r="E1527" s="1"/>
      <c r="F1527" s="1"/>
      <c r="G1527" s="9"/>
      <c r="H1527" s="9"/>
    </row>
    <row r="1528">
      <c r="A1528" s="5" t="s">
        <v>2294</v>
      </c>
      <c r="B1528" s="39" t="s">
        <v>636</v>
      </c>
      <c r="C1528" s="28" t="s">
        <v>1541</v>
      </c>
      <c r="D1528" s="8" t="s">
        <v>10</v>
      </c>
      <c r="E1528" s="1"/>
      <c r="F1528" s="1"/>
      <c r="G1528" s="9"/>
      <c r="H1528" s="9"/>
    </row>
    <row r="1529">
      <c r="A1529" s="5" t="s">
        <v>2294</v>
      </c>
      <c r="B1529" s="39" t="s">
        <v>636</v>
      </c>
      <c r="C1529" s="28" t="s">
        <v>1542</v>
      </c>
      <c r="D1529" s="8" t="s">
        <v>10</v>
      </c>
      <c r="E1529" s="1"/>
      <c r="F1529" s="1"/>
      <c r="G1529" s="9"/>
      <c r="H1529" s="9"/>
    </row>
    <row r="1530">
      <c r="A1530" s="5" t="s">
        <v>2294</v>
      </c>
      <c r="B1530" s="39" t="s">
        <v>636</v>
      </c>
      <c r="C1530" s="28" t="s">
        <v>1543</v>
      </c>
      <c r="D1530" s="8" t="s">
        <v>10</v>
      </c>
      <c r="E1530" s="1"/>
      <c r="F1530" s="1"/>
      <c r="G1530" s="9"/>
      <c r="H1530" s="9"/>
    </row>
    <row r="1531">
      <c r="A1531" s="5" t="s">
        <v>2294</v>
      </c>
      <c r="B1531" s="39" t="s">
        <v>636</v>
      </c>
      <c r="C1531" s="40" t="s">
        <v>1544</v>
      </c>
      <c r="D1531" s="1"/>
      <c r="E1531" s="1"/>
      <c r="F1531" s="1"/>
      <c r="G1531" s="5" t="s">
        <v>10</v>
      </c>
      <c r="H1531" s="9"/>
    </row>
    <row r="1532">
      <c r="A1532" s="5" t="s">
        <v>2294</v>
      </c>
      <c r="B1532" s="39" t="s">
        <v>636</v>
      </c>
      <c r="C1532" s="28" t="s">
        <v>1545</v>
      </c>
      <c r="D1532" s="8"/>
      <c r="E1532" s="8" t="s">
        <v>10</v>
      </c>
      <c r="F1532" s="1"/>
      <c r="G1532" s="9"/>
      <c r="H1532" s="9"/>
    </row>
    <row r="1533">
      <c r="A1533" s="5" t="s">
        <v>2294</v>
      </c>
      <c r="B1533" s="39" t="s">
        <v>636</v>
      </c>
      <c r="C1533" s="28" t="s">
        <v>1546</v>
      </c>
      <c r="D1533" s="8" t="s">
        <v>10</v>
      </c>
      <c r="E1533" s="1"/>
      <c r="F1533" s="1"/>
      <c r="G1533" s="9"/>
      <c r="H1533" s="9"/>
    </row>
    <row r="1534">
      <c r="A1534" s="5" t="s">
        <v>2294</v>
      </c>
      <c r="B1534" s="39" t="s">
        <v>636</v>
      </c>
      <c r="C1534" s="28" t="s">
        <v>1547</v>
      </c>
      <c r="D1534" s="8" t="s">
        <v>10</v>
      </c>
      <c r="E1534" s="1"/>
      <c r="F1534" s="1"/>
      <c r="G1534" s="9"/>
      <c r="H1534" s="9"/>
    </row>
    <row r="1535">
      <c r="A1535" s="5" t="s">
        <v>2294</v>
      </c>
      <c r="B1535" s="39" t="s">
        <v>636</v>
      </c>
      <c r="C1535" s="28" t="s">
        <v>1548</v>
      </c>
      <c r="D1535" s="8" t="s">
        <v>10</v>
      </c>
      <c r="E1535" s="1"/>
      <c r="F1535" s="1"/>
      <c r="G1535" s="9"/>
      <c r="H1535" s="9"/>
    </row>
    <row r="1536">
      <c r="A1536" s="5" t="s">
        <v>2294</v>
      </c>
      <c r="B1536" s="39" t="s">
        <v>636</v>
      </c>
      <c r="C1536" s="28" t="s">
        <v>1549</v>
      </c>
      <c r="D1536" s="8" t="s">
        <v>10</v>
      </c>
      <c r="E1536" s="1"/>
      <c r="F1536" s="1"/>
      <c r="G1536" s="9"/>
      <c r="H1536" s="9"/>
    </row>
    <row r="1537">
      <c r="A1537" s="5" t="s">
        <v>2294</v>
      </c>
      <c r="B1537" s="39" t="s">
        <v>636</v>
      </c>
      <c r="C1537" s="28" t="s">
        <v>1550</v>
      </c>
      <c r="D1537" s="8" t="s">
        <v>10</v>
      </c>
      <c r="E1537" s="1"/>
      <c r="F1537" s="1"/>
      <c r="G1537" s="9"/>
      <c r="H1537" s="9"/>
    </row>
    <row r="1538">
      <c r="A1538" s="5" t="s">
        <v>2294</v>
      </c>
      <c r="B1538" s="39" t="s">
        <v>636</v>
      </c>
      <c r="C1538" s="28" t="s">
        <v>1551</v>
      </c>
      <c r="D1538" s="8" t="s">
        <v>10</v>
      </c>
      <c r="E1538" s="1"/>
      <c r="F1538" s="1"/>
      <c r="G1538" s="9"/>
      <c r="H1538" s="9"/>
    </row>
    <row r="1539">
      <c r="A1539" s="5" t="s">
        <v>2294</v>
      </c>
      <c r="B1539" s="39" t="s">
        <v>636</v>
      </c>
      <c r="C1539" s="28" t="s">
        <v>1552</v>
      </c>
      <c r="D1539" s="8" t="s">
        <v>10</v>
      </c>
      <c r="E1539" s="1"/>
      <c r="F1539" s="1"/>
      <c r="G1539" s="9"/>
      <c r="H1539" s="9"/>
    </row>
    <row r="1540">
      <c r="A1540" s="5" t="s">
        <v>2294</v>
      </c>
      <c r="B1540" s="39" t="s">
        <v>636</v>
      </c>
      <c r="C1540" s="28" t="s">
        <v>1553</v>
      </c>
      <c r="D1540" s="8" t="s">
        <v>10</v>
      </c>
      <c r="E1540" s="1"/>
      <c r="F1540" s="1"/>
      <c r="G1540" s="9"/>
      <c r="H1540" s="9"/>
    </row>
    <row r="1541">
      <c r="A1541" s="5" t="s">
        <v>2294</v>
      </c>
      <c r="B1541" s="39" t="s">
        <v>636</v>
      </c>
      <c r="C1541" s="28" t="s">
        <v>1554</v>
      </c>
      <c r="D1541" s="8" t="s">
        <v>10</v>
      </c>
      <c r="E1541" s="1"/>
      <c r="F1541" s="1"/>
      <c r="G1541" s="9"/>
      <c r="H1541" s="9"/>
    </row>
    <row r="1542">
      <c r="A1542" s="5" t="s">
        <v>2294</v>
      </c>
      <c r="B1542" s="39" t="s">
        <v>636</v>
      </c>
      <c r="C1542" s="28" t="s">
        <v>1555</v>
      </c>
      <c r="D1542" s="8" t="s">
        <v>10</v>
      </c>
      <c r="E1542" s="1"/>
      <c r="F1542" s="1"/>
      <c r="G1542" s="9"/>
      <c r="H1542" s="9"/>
    </row>
    <row r="1543">
      <c r="A1543" s="5" t="s">
        <v>2294</v>
      </c>
      <c r="B1543" s="39" t="s">
        <v>636</v>
      </c>
      <c r="C1543" s="28" t="s">
        <v>1556</v>
      </c>
      <c r="D1543" s="8" t="s">
        <v>10</v>
      </c>
      <c r="E1543" s="1"/>
      <c r="F1543" s="1"/>
      <c r="G1543" s="9"/>
      <c r="H1543" s="9"/>
    </row>
    <row r="1544">
      <c r="A1544" s="5" t="s">
        <v>2294</v>
      </c>
      <c r="B1544" s="39" t="s">
        <v>636</v>
      </c>
      <c r="C1544" s="28" t="s">
        <v>1557</v>
      </c>
      <c r="D1544" s="8" t="s">
        <v>10</v>
      </c>
      <c r="E1544" s="1"/>
      <c r="F1544" s="1"/>
      <c r="G1544" s="9"/>
      <c r="H1544" s="9"/>
    </row>
    <row r="1545">
      <c r="A1545" s="5" t="s">
        <v>2294</v>
      </c>
      <c r="B1545" s="39" t="s">
        <v>636</v>
      </c>
      <c r="C1545" s="28" t="s">
        <v>1558</v>
      </c>
      <c r="D1545" s="8" t="s">
        <v>10</v>
      </c>
      <c r="E1545" s="1"/>
      <c r="F1545" s="1"/>
      <c r="G1545" s="9"/>
      <c r="H1545" s="9"/>
    </row>
    <row r="1546">
      <c r="A1546" s="5" t="s">
        <v>2294</v>
      </c>
      <c r="B1546" s="39" t="s">
        <v>636</v>
      </c>
      <c r="C1546" s="28" t="s">
        <v>1559</v>
      </c>
      <c r="D1546" s="8" t="s">
        <v>10</v>
      </c>
      <c r="E1546" s="1"/>
      <c r="F1546" s="1"/>
      <c r="G1546" s="9"/>
      <c r="H1546" s="9"/>
    </row>
    <row r="1547">
      <c r="A1547" s="5" t="s">
        <v>2294</v>
      </c>
      <c r="B1547" s="39" t="s">
        <v>636</v>
      </c>
      <c r="C1547" s="28" t="s">
        <v>1560</v>
      </c>
      <c r="D1547" s="8" t="s">
        <v>10</v>
      </c>
      <c r="E1547" s="1"/>
      <c r="F1547" s="1"/>
      <c r="G1547" s="9"/>
      <c r="H1547" s="9"/>
    </row>
    <row r="1548">
      <c r="A1548" s="5" t="s">
        <v>2294</v>
      </c>
      <c r="B1548" s="39" t="s">
        <v>636</v>
      </c>
      <c r="C1548" s="28" t="s">
        <v>1561</v>
      </c>
      <c r="D1548" s="8" t="s">
        <v>10</v>
      </c>
      <c r="E1548" s="1"/>
      <c r="F1548" s="1"/>
      <c r="G1548" s="9"/>
      <c r="H1548" s="9"/>
    </row>
    <row r="1549">
      <c r="A1549" s="5" t="s">
        <v>2294</v>
      </c>
      <c r="B1549" s="39" t="s">
        <v>636</v>
      </c>
      <c r="C1549" s="28" t="s">
        <v>1562</v>
      </c>
      <c r="D1549" s="8" t="s">
        <v>10</v>
      </c>
      <c r="E1549" s="1"/>
      <c r="F1549" s="1"/>
      <c r="G1549" s="9"/>
      <c r="H1549" s="9"/>
    </row>
    <row r="1550">
      <c r="A1550" s="5" t="s">
        <v>2294</v>
      </c>
      <c r="B1550" s="39" t="s">
        <v>636</v>
      </c>
      <c r="C1550" s="28" t="s">
        <v>1563</v>
      </c>
      <c r="D1550" s="8" t="s">
        <v>10</v>
      </c>
      <c r="E1550" s="1"/>
      <c r="F1550" s="1"/>
      <c r="G1550" s="9"/>
      <c r="H1550" s="9"/>
    </row>
    <row r="1551">
      <c r="A1551" s="5" t="s">
        <v>2294</v>
      </c>
      <c r="B1551" s="39" t="s">
        <v>636</v>
      </c>
      <c r="C1551" s="28" t="s">
        <v>1564</v>
      </c>
      <c r="D1551" s="8" t="s">
        <v>10</v>
      </c>
      <c r="E1551" s="1"/>
      <c r="F1551" s="1"/>
      <c r="G1551" s="9"/>
      <c r="H1551" s="9"/>
    </row>
    <row r="1552">
      <c r="A1552" s="5" t="s">
        <v>2294</v>
      </c>
      <c r="B1552" s="39" t="s">
        <v>636</v>
      </c>
      <c r="C1552" s="28" t="s">
        <v>1565</v>
      </c>
      <c r="D1552" s="8" t="s">
        <v>10</v>
      </c>
      <c r="E1552" s="1"/>
      <c r="F1552" s="1"/>
      <c r="G1552" s="9"/>
      <c r="H1552" s="9"/>
    </row>
    <row r="1553">
      <c r="A1553" s="5" t="s">
        <v>2294</v>
      </c>
      <c r="B1553" s="39" t="s">
        <v>636</v>
      </c>
      <c r="C1553" s="28" t="s">
        <v>1566</v>
      </c>
      <c r="D1553" s="8" t="s">
        <v>10</v>
      </c>
      <c r="E1553" s="1"/>
      <c r="F1553" s="1"/>
      <c r="G1553" s="9"/>
      <c r="H1553" s="9"/>
    </row>
    <row r="1554">
      <c r="A1554" s="5" t="s">
        <v>2294</v>
      </c>
      <c r="B1554" s="39" t="s">
        <v>636</v>
      </c>
      <c r="C1554" s="28" t="s">
        <v>1567</v>
      </c>
      <c r="D1554" s="8" t="s">
        <v>10</v>
      </c>
      <c r="E1554" s="1"/>
      <c r="F1554" s="1"/>
      <c r="G1554" s="9"/>
      <c r="H1554" s="9"/>
    </row>
    <row r="1555">
      <c r="A1555" s="5" t="s">
        <v>2294</v>
      </c>
      <c r="B1555" s="39" t="s">
        <v>636</v>
      </c>
      <c r="C1555" s="28" t="s">
        <v>1568</v>
      </c>
      <c r="D1555" s="8" t="s">
        <v>10</v>
      </c>
      <c r="E1555" s="1"/>
      <c r="F1555" s="1"/>
      <c r="G1555" s="9"/>
      <c r="H1555" s="9"/>
    </row>
    <row r="1556">
      <c r="A1556" s="5" t="s">
        <v>2294</v>
      </c>
      <c r="B1556" s="39" t="s">
        <v>636</v>
      </c>
      <c r="C1556" s="28" t="s">
        <v>1569</v>
      </c>
      <c r="D1556" s="8" t="s">
        <v>10</v>
      </c>
      <c r="E1556" s="1"/>
      <c r="F1556" s="1"/>
      <c r="G1556" s="9"/>
      <c r="H1556" s="9"/>
    </row>
    <row r="1557">
      <c r="A1557" s="5" t="s">
        <v>2294</v>
      </c>
      <c r="B1557" s="39" t="s">
        <v>636</v>
      </c>
      <c r="C1557" s="28" t="s">
        <v>1570</v>
      </c>
      <c r="D1557" s="8" t="s">
        <v>10</v>
      </c>
      <c r="E1557" s="1"/>
      <c r="F1557" s="1"/>
      <c r="G1557" s="9"/>
      <c r="H1557" s="9"/>
    </row>
    <row r="1558">
      <c r="A1558" s="5" t="s">
        <v>2294</v>
      </c>
      <c r="B1558" s="39" t="s">
        <v>636</v>
      </c>
      <c r="C1558" s="28" t="s">
        <v>1571</v>
      </c>
      <c r="D1558" s="8" t="s">
        <v>10</v>
      </c>
      <c r="E1558" s="1"/>
      <c r="F1558" s="1"/>
      <c r="G1558" s="9"/>
      <c r="H1558" s="9"/>
    </row>
    <row r="1559">
      <c r="A1559" s="5" t="s">
        <v>2294</v>
      </c>
      <c r="B1559" s="39" t="s">
        <v>636</v>
      </c>
      <c r="C1559" s="28" t="s">
        <v>1572</v>
      </c>
      <c r="D1559" s="8" t="s">
        <v>10</v>
      </c>
      <c r="E1559" s="8"/>
      <c r="F1559" s="1"/>
      <c r="G1559" s="9"/>
      <c r="H1559" s="9"/>
    </row>
    <row r="1560">
      <c r="A1560" s="5" t="s">
        <v>2294</v>
      </c>
      <c r="B1560" s="39" t="s">
        <v>636</v>
      </c>
      <c r="C1560" s="28" t="s">
        <v>1573</v>
      </c>
      <c r="D1560" s="8" t="s">
        <v>10</v>
      </c>
      <c r="E1560" s="1"/>
      <c r="F1560" s="1"/>
      <c r="G1560" s="9"/>
      <c r="H1560" s="9"/>
    </row>
    <row r="1561">
      <c r="A1561" s="5" t="s">
        <v>2294</v>
      </c>
      <c r="B1561" s="39" t="s">
        <v>636</v>
      </c>
      <c r="C1561" s="28" t="s">
        <v>1574</v>
      </c>
      <c r="D1561" s="8" t="s">
        <v>10</v>
      </c>
      <c r="E1561" s="1"/>
      <c r="F1561" s="1"/>
      <c r="G1561" s="9"/>
      <c r="H1561" s="9"/>
    </row>
    <row r="1562">
      <c r="A1562" s="5" t="s">
        <v>2294</v>
      </c>
      <c r="B1562" s="39" t="s">
        <v>636</v>
      </c>
      <c r="C1562" s="28" t="s">
        <v>1575</v>
      </c>
      <c r="D1562" s="8" t="s">
        <v>10</v>
      </c>
      <c r="E1562" s="1"/>
      <c r="F1562" s="1"/>
      <c r="G1562" s="9"/>
      <c r="H1562" s="9"/>
    </row>
    <row r="1563">
      <c r="A1563" s="5" t="s">
        <v>2294</v>
      </c>
      <c r="B1563" s="39" t="s">
        <v>636</v>
      </c>
      <c r="C1563" s="28" t="s">
        <v>1576</v>
      </c>
      <c r="D1563" s="8" t="s">
        <v>10</v>
      </c>
      <c r="E1563" s="1"/>
      <c r="F1563" s="1"/>
      <c r="G1563" s="9"/>
      <c r="H1563" s="9"/>
    </row>
    <row r="1564">
      <c r="A1564" s="5" t="s">
        <v>2294</v>
      </c>
      <c r="B1564" s="39" t="s">
        <v>636</v>
      </c>
      <c r="C1564" s="28" t="s">
        <v>1577</v>
      </c>
      <c r="D1564" s="8" t="s">
        <v>10</v>
      </c>
      <c r="E1564" s="1"/>
      <c r="F1564" s="1"/>
      <c r="G1564" s="9"/>
      <c r="H1564" s="9"/>
    </row>
    <row r="1565">
      <c r="A1565" s="5" t="s">
        <v>2294</v>
      </c>
      <c r="B1565" s="39" t="s">
        <v>636</v>
      </c>
      <c r="C1565" s="28" t="s">
        <v>1578</v>
      </c>
      <c r="D1565" s="8" t="s">
        <v>10</v>
      </c>
      <c r="E1565" s="8"/>
      <c r="F1565" s="1"/>
      <c r="G1565" s="9"/>
      <c r="H1565" s="9"/>
    </row>
    <row r="1566">
      <c r="A1566" s="5" t="s">
        <v>2294</v>
      </c>
      <c r="B1566" s="39" t="s">
        <v>636</v>
      </c>
      <c r="C1566" s="28" t="s">
        <v>875</v>
      </c>
      <c r="D1566" s="1"/>
      <c r="E1566" s="8" t="s">
        <v>10</v>
      </c>
      <c r="F1566" s="1"/>
      <c r="G1566" s="9"/>
      <c r="H1566" s="9"/>
    </row>
    <row r="1567">
      <c r="A1567" s="5" t="s">
        <v>2294</v>
      </c>
      <c r="B1567" s="39" t="s">
        <v>636</v>
      </c>
      <c r="C1567" s="28" t="s">
        <v>878</v>
      </c>
      <c r="D1567" s="1"/>
      <c r="E1567" s="8" t="s">
        <v>10</v>
      </c>
      <c r="F1567" s="1"/>
      <c r="G1567" s="9"/>
      <c r="H1567" s="9"/>
    </row>
    <row r="1568">
      <c r="A1568" s="5" t="s">
        <v>2294</v>
      </c>
      <c r="B1568" s="39" t="s">
        <v>636</v>
      </c>
      <c r="C1568" s="41" t="s">
        <v>1579</v>
      </c>
      <c r="D1568" s="1"/>
      <c r="E1568" s="1"/>
      <c r="F1568" s="1"/>
      <c r="G1568" s="9"/>
      <c r="H1568" s="9"/>
    </row>
    <row r="1569">
      <c r="A1569" s="5" t="s">
        <v>2294</v>
      </c>
      <c r="B1569" s="39" t="s">
        <v>636</v>
      </c>
      <c r="C1569" s="28" t="s">
        <v>1580</v>
      </c>
      <c r="D1569" s="1"/>
      <c r="E1569" s="8" t="s">
        <v>10</v>
      </c>
      <c r="F1569" s="1"/>
      <c r="G1569" s="9"/>
      <c r="H1569" s="9"/>
    </row>
    <row r="1570">
      <c r="A1570" s="5" t="s">
        <v>2294</v>
      </c>
      <c r="B1570" s="39" t="s">
        <v>636</v>
      </c>
      <c r="C1570" s="28" t="s">
        <v>1581</v>
      </c>
      <c r="D1570" s="1"/>
      <c r="E1570" s="1"/>
      <c r="F1570" s="8" t="s">
        <v>10</v>
      </c>
      <c r="G1570" s="9"/>
      <c r="H1570" s="9"/>
    </row>
    <row r="1571">
      <c r="A1571" s="5" t="s">
        <v>2294</v>
      </c>
      <c r="B1571" s="39" t="s">
        <v>636</v>
      </c>
      <c r="C1571" s="28" t="s">
        <v>1078</v>
      </c>
      <c r="D1571" s="8" t="s">
        <v>10</v>
      </c>
      <c r="E1571" s="1"/>
      <c r="F1571" s="1"/>
      <c r="G1571" s="9"/>
      <c r="H1571" s="9"/>
    </row>
    <row r="1572">
      <c r="A1572" s="5" t="s">
        <v>2294</v>
      </c>
      <c r="B1572" s="39" t="s">
        <v>636</v>
      </c>
      <c r="C1572" s="28" t="s">
        <v>1582</v>
      </c>
      <c r="D1572" s="8" t="s">
        <v>10</v>
      </c>
      <c r="E1572" s="1"/>
      <c r="F1572" s="1"/>
      <c r="G1572" s="9"/>
      <c r="H1572" s="9"/>
    </row>
    <row r="1573">
      <c r="A1573" s="5" t="s">
        <v>2294</v>
      </c>
      <c r="B1573" s="39" t="s">
        <v>636</v>
      </c>
      <c r="C1573" s="28" t="s">
        <v>1583</v>
      </c>
      <c r="D1573" s="8" t="s">
        <v>10</v>
      </c>
      <c r="E1573" s="1"/>
      <c r="F1573" s="1"/>
      <c r="G1573" s="9"/>
      <c r="H1573" s="9"/>
    </row>
    <row r="1574">
      <c r="A1574" s="5" t="s">
        <v>2294</v>
      </c>
      <c r="B1574" s="39" t="s">
        <v>636</v>
      </c>
      <c r="C1574" s="28" t="s">
        <v>1584</v>
      </c>
      <c r="D1574" s="1"/>
      <c r="E1574" s="8" t="s">
        <v>10</v>
      </c>
      <c r="F1574" s="1"/>
      <c r="G1574" s="9"/>
      <c r="H1574" s="9"/>
    </row>
    <row r="1575">
      <c r="A1575" s="5" t="s">
        <v>2294</v>
      </c>
      <c r="B1575" s="39" t="s">
        <v>636</v>
      </c>
      <c r="C1575" s="28" t="s">
        <v>1303</v>
      </c>
      <c r="D1575" s="8" t="s">
        <v>10</v>
      </c>
      <c r="E1575" s="1"/>
      <c r="F1575" s="1"/>
      <c r="G1575" s="9"/>
      <c r="H1575" s="9"/>
    </row>
    <row r="1576">
      <c r="A1576" s="5" t="s">
        <v>2294</v>
      </c>
      <c r="B1576" s="39" t="s">
        <v>636</v>
      </c>
      <c r="C1576" s="28" t="s">
        <v>1304</v>
      </c>
      <c r="D1576" s="8" t="s">
        <v>10</v>
      </c>
      <c r="E1576" s="1"/>
      <c r="F1576" s="1"/>
      <c r="G1576" s="9"/>
      <c r="H1576" s="9"/>
    </row>
    <row r="1577">
      <c r="A1577" s="5" t="s">
        <v>2294</v>
      </c>
      <c r="B1577" s="39" t="s">
        <v>636</v>
      </c>
      <c r="C1577" s="28" t="s">
        <v>801</v>
      </c>
      <c r="D1577" s="8" t="s">
        <v>10</v>
      </c>
      <c r="E1577" s="1"/>
      <c r="F1577" s="1"/>
      <c r="G1577" s="9"/>
      <c r="H1577" s="9"/>
    </row>
    <row r="1578">
      <c r="A1578" s="5" t="s">
        <v>2294</v>
      </c>
      <c r="B1578" s="39" t="s">
        <v>636</v>
      </c>
      <c r="C1578" s="28" t="s">
        <v>805</v>
      </c>
      <c r="D1578" s="8" t="s">
        <v>10</v>
      </c>
      <c r="E1578" s="1"/>
      <c r="F1578" s="1"/>
      <c r="G1578" s="9"/>
      <c r="H1578" s="9"/>
    </row>
    <row r="1579">
      <c r="A1579" s="5" t="s">
        <v>2294</v>
      </c>
      <c r="B1579" s="39" t="s">
        <v>636</v>
      </c>
      <c r="C1579" s="28" t="s">
        <v>1585</v>
      </c>
      <c r="D1579" s="8" t="s">
        <v>10</v>
      </c>
      <c r="E1579" s="1"/>
      <c r="F1579" s="1"/>
      <c r="G1579" s="9"/>
      <c r="H1579" s="9"/>
    </row>
    <row r="1580">
      <c r="A1580" s="5" t="s">
        <v>2294</v>
      </c>
      <c r="B1580" s="39" t="s">
        <v>636</v>
      </c>
      <c r="C1580" s="28" t="s">
        <v>1586</v>
      </c>
      <c r="D1580" s="8" t="s">
        <v>10</v>
      </c>
      <c r="E1580" s="1"/>
      <c r="F1580" s="1"/>
      <c r="G1580" s="9"/>
      <c r="H1580" s="9"/>
    </row>
    <row r="1581">
      <c r="A1581" s="5" t="s">
        <v>2294</v>
      </c>
      <c r="B1581" s="39" t="s">
        <v>636</v>
      </c>
      <c r="C1581" s="28" t="s">
        <v>1587</v>
      </c>
      <c r="D1581" s="1"/>
      <c r="E1581" s="8" t="s">
        <v>10</v>
      </c>
      <c r="F1581" s="1"/>
      <c r="G1581" s="9"/>
      <c r="H1581" s="9"/>
    </row>
    <row r="1582">
      <c r="A1582" s="5" t="s">
        <v>2294</v>
      </c>
      <c r="B1582" s="39" t="s">
        <v>636</v>
      </c>
      <c r="C1582" s="28" t="s">
        <v>1588</v>
      </c>
      <c r="D1582" s="8" t="s">
        <v>10</v>
      </c>
      <c r="E1582" s="1"/>
      <c r="F1582" s="1"/>
      <c r="G1582" s="9"/>
      <c r="H1582" s="9"/>
    </row>
    <row r="1583">
      <c r="A1583" s="5" t="s">
        <v>2294</v>
      </c>
      <c r="B1583" s="39" t="s">
        <v>636</v>
      </c>
      <c r="C1583" s="28" t="s">
        <v>1589</v>
      </c>
      <c r="D1583" s="8" t="s">
        <v>10</v>
      </c>
      <c r="E1583" s="1"/>
      <c r="F1583" s="1"/>
      <c r="G1583" s="9"/>
      <c r="H1583" s="9"/>
    </row>
    <row r="1584">
      <c r="A1584" s="5" t="s">
        <v>2294</v>
      </c>
      <c r="B1584" s="39" t="s">
        <v>636</v>
      </c>
      <c r="C1584" s="28" t="s">
        <v>1590</v>
      </c>
      <c r="D1584" s="8"/>
      <c r="E1584" s="8" t="s">
        <v>10</v>
      </c>
      <c r="F1584" s="1"/>
      <c r="G1584" s="9"/>
      <c r="H1584" s="9"/>
    </row>
    <row r="1585">
      <c r="A1585" s="5" t="s">
        <v>2294</v>
      </c>
      <c r="B1585" s="39" t="s">
        <v>636</v>
      </c>
      <c r="C1585" s="28" t="s">
        <v>1591</v>
      </c>
      <c r="D1585" s="1"/>
      <c r="E1585" s="1"/>
      <c r="F1585" s="1"/>
      <c r="G1585" s="9"/>
      <c r="H1585" s="5" t="s">
        <v>10</v>
      </c>
    </row>
    <row r="1586">
      <c r="A1586" s="5" t="s">
        <v>2294</v>
      </c>
      <c r="B1586" s="39" t="s">
        <v>636</v>
      </c>
      <c r="C1586" s="28" t="s">
        <v>1592</v>
      </c>
      <c r="D1586" s="8"/>
      <c r="E1586" s="8" t="s">
        <v>10</v>
      </c>
      <c r="F1586" s="1"/>
      <c r="G1586" s="9"/>
      <c r="H1586" s="9"/>
    </row>
    <row r="1587">
      <c r="A1587" s="5" t="s">
        <v>2294</v>
      </c>
      <c r="B1587" s="39" t="s">
        <v>636</v>
      </c>
      <c r="C1587" s="28" t="s">
        <v>1593</v>
      </c>
      <c r="D1587" s="8" t="s">
        <v>10</v>
      </c>
      <c r="E1587" s="1"/>
      <c r="F1587" s="1"/>
      <c r="G1587" s="9"/>
      <c r="H1587" s="9"/>
    </row>
    <row r="1588">
      <c r="A1588" s="5" t="s">
        <v>2294</v>
      </c>
      <c r="B1588" s="39" t="s">
        <v>636</v>
      </c>
      <c r="C1588" s="28" t="s">
        <v>1594</v>
      </c>
      <c r="D1588" s="1"/>
      <c r="E1588" s="8" t="s">
        <v>10</v>
      </c>
      <c r="F1588" s="1"/>
      <c r="G1588" s="9"/>
      <c r="H1588" s="9"/>
    </row>
    <row r="1589">
      <c r="A1589" s="5" t="s">
        <v>2294</v>
      </c>
      <c r="B1589" s="39" t="s">
        <v>636</v>
      </c>
      <c r="C1589" s="47" t="s">
        <v>878</v>
      </c>
      <c r="D1589" s="1"/>
      <c r="E1589" s="8" t="s">
        <v>10</v>
      </c>
      <c r="F1589" s="1"/>
      <c r="G1589" s="9"/>
      <c r="H1589" s="9"/>
    </row>
    <row r="1590">
      <c r="A1590" s="5" t="s">
        <v>2294</v>
      </c>
      <c r="B1590" s="39" t="s">
        <v>636</v>
      </c>
      <c r="C1590" s="40" t="s">
        <v>1595</v>
      </c>
      <c r="D1590" s="8" t="s">
        <v>10</v>
      </c>
      <c r="E1590" s="8"/>
      <c r="F1590" s="1"/>
      <c r="G1590" s="9"/>
      <c r="H1590" s="9"/>
    </row>
    <row r="1591">
      <c r="A1591" s="5" t="s">
        <v>2294</v>
      </c>
      <c r="B1591" s="39" t="s">
        <v>636</v>
      </c>
      <c r="C1591" s="28" t="s">
        <v>1596</v>
      </c>
      <c r="D1591" s="8" t="s">
        <v>10</v>
      </c>
      <c r="E1591" s="1"/>
      <c r="F1591" s="1"/>
      <c r="G1591" s="9"/>
      <c r="H1591" s="9"/>
    </row>
    <row r="1592">
      <c r="A1592" s="5" t="s">
        <v>2294</v>
      </c>
      <c r="B1592" s="39" t="s">
        <v>636</v>
      </c>
      <c r="C1592" s="28" t="s">
        <v>1597</v>
      </c>
      <c r="D1592" s="8" t="s">
        <v>10</v>
      </c>
      <c r="E1592" s="1"/>
      <c r="F1592" s="1"/>
      <c r="G1592" s="9"/>
      <c r="H1592" s="9"/>
    </row>
    <row r="1593">
      <c r="A1593" s="5" t="s">
        <v>2294</v>
      </c>
      <c r="B1593" s="39" t="s">
        <v>636</v>
      </c>
      <c r="C1593" s="28" t="s">
        <v>1598</v>
      </c>
      <c r="D1593" s="1"/>
      <c r="E1593" s="8" t="s">
        <v>10</v>
      </c>
      <c r="F1593" s="1"/>
      <c r="G1593" s="9"/>
      <c r="H1593" s="9"/>
    </row>
    <row r="1594">
      <c r="A1594" s="5" t="s">
        <v>2294</v>
      </c>
      <c r="B1594" s="39" t="s">
        <v>636</v>
      </c>
      <c r="C1594" s="28" t="s">
        <v>1599</v>
      </c>
      <c r="D1594" s="8" t="s">
        <v>10</v>
      </c>
      <c r="E1594" s="1"/>
      <c r="F1594" s="1"/>
      <c r="G1594" s="9"/>
      <c r="H1594" s="9"/>
    </row>
    <row r="1595">
      <c r="A1595" s="5" t="s">
        <v>2294</v>
      </c>
      <c r="B1595" s="39" t="s">
        <v>636</v>
      </c>
      <c r="C1595" s="28" t="s">
        <v>1600</v>
      </c>
      <c r="D1595" s="8" t="s">
        <v>10</v>
      </c>
      <c r="E1595" s="8"/>
      <c r="F1595" s="1"/>
      <c r="G1595" s="9"/>
      <c r="H1595" s="9"/>
    </row>
    <row r="1596">
      <c r="A1596" s="5" t="s">
        <v>2294</v>
      </c>
      <c r="B1596" s="39" t="s">
        <v>636</v>
      </c>
      <c r="C1596" s="28" t="s">
        <v>1601</v>
      </c>
      <c r="D1596" s="8" t="s">
        <v>10</v>
      </c>
      <c r="E1596" s="1"/>
      <c r="F1596" s="1"/>
      <c r="G1596" s="9"/>
      <c r="H1596" s="9"/>
    </row>
    <row r="1597">
      <c r="A1597" s="5" t="s">
        <v>2294</v>
      </c>
      <c r="B1597" s="39" t="s">
        <v>636</v>
      </c>
      <c r="C1597" s="28" t="s">
        <v>1602</v>
      </c>
      <c r="D1597" s="8" t="s">
        <v>10</v>
      </c>
      <c r="E1597" s="1"/>
      <c r="F1597" s="1"/>
      <c r="G1597" s="9"/>
      <c r="H1597" s="9"/>
    </row>
    <row r="1598">
      <c r="A1598" s="5" t="s">
        <v>2294</v>
      </c>
      <c r="B1598" s="39" t="s">
        <v>636</v>
      </c>
      <c r="C1598" s="28" t="s">
        <v>1603</v>
      </c>
      <c r="D1598" s="1"/>
      <c r="E1598" s="8" t="s">
        <v>10</v>
      </c>
      <c r="F1598" s="1"/>
      <c r="G1598" s="9"/>
      <c r="H1598" s="9"/>
    </row>
    <row r="1599">
      <c r="A1599" s="5" t="s">
        <v>2294</v>
      </c>
      <c r="B1599" s="39" t="s">
        <v>636</v>
      </c>
      <c r="C1599" s="28" t="s">
        <v>1604</v>
      </c>
      <c r="D1599" s="8" t="s">
        <v>10</v>
      </c>
      <c r="E1599" s="1"/>
      <c r="F1599" s="1"/>
      <c r="G1599" s="9"/>
      <c r="H1599" s="9"/>
    </row>
    <row r="1600">
      <c r="A1600" s="5" t="s">
        <v>2294</v>
      </c>
      <c r="B1600" s="39" t="s">
        <v>636</v>
      </c>
      <c r="C1600" s="28" t="s">
        <v>1605</v>
      </c>
      <c r="D1600" s="8" t="s">
        <v>10</v>
      </c>
      <c r="E1600" s="1"/>
      <c r="F1600" s="1"/>
      <c r="G1600" s="9"/>
      <c r="H1600" s="9"/>
    </row>
    <row r="1601">
      <c r="A1601" s="5" t="s">
        <v>2294</v>
      </c>
      <c r="B1601" s="39" t="s">
        <v>636</v>
      </c>
      <c r="C1601" s="28" t="s">
        <v>1606</v>
      </c>
      <c r="D1601" s="8" t="s">
        <v>10</v>
      </c>
      <c r="E1601" s="1"/>
      <c r="F1601" s="1"/>
      <c r="G1601" s="9"/>
      <c r="H1601" s="9"/>
    </row>
    <row r="1602">
      <c r="A1602" s="5" t="s">
        <v>2294</v>
      </c>
      <c r="B1602" s="39" t="s">
        <v>636</v>
      </c>
      <c r="C1602" s="28" t="s">
        <v>1607</v>
      </c>
      <c r="D1602" s="1"/>
      <c r="E1602" s="8" t="s">
        <v>10</v>
      </c>
      <c r="F1602" s="1"/>
      <c r="G1602" s="9"/>
      <c r="H1602" s="9"/>
    </row>
    <row r="1603">
      <c r="A1603" s="5" t="s">
        <v>2294</v>
      </c>
      <c r="B1603" s="39" t="s">
        <v>636</v>
      </c>
      <c r="C1603" s="40" t="s">
        <v>1608</v>
      </c>
      <c r="D1603" s="1"/>
      <c r="E1603" s="8" t="s">
        <v>10</v>
      </c>
      <c r="F1603" s="1"/>
      <c r="G1603" s="9"/>
      <c r="H1603" s="9"/>
    </row>
    <row r="1604">
      <c r="A1604" s="5" t="s">
        <v>2294</v>
      </c>
      <c r="B1604" s="39" t="s">
        <v>636</v>
      </c>
      <c r="C1604" s="28" t="s">
        <v>1609</v>
      </c>
      <c r="D1604" s="8" t="s">
        <v>10</v>
      </c>
      <c r="E1604" s="1"/>
      <c r="F1604" s="1"/>
      <c r="G1604" s="9"/>
      <c r="H1604" s="9"/>
    </row>
    <row r="1605">
      <c r="A1605" s="5" t="s">
        <v>2294</v>
      </c>
      <c r="B1605" s="39" t="s">
        <v>636</v>
      </c>
      <c r="C1605" s="28" t="s">
        <v>1610</v>
      </c>
      <c r="D1605" s="8" t="s">
        <v>10</v>
      </c>
      <c r="E1605" s="1"/>
      <c r="F1605" s="1"/>
      <c r="G1605" s="9"/>
      <c r="H1605" s="9"/>
    </row>
    <row r="1606">
      <c r="A1606" s="5" t="s">
        <v>2294</v>
      </c>
      <c r="B1606" s="39" t="s">
        <v>636</v>
      </c>
      <c r="C1606" s="28" t="s">
        <v>1611</v>
      </c>
      <c r="D1606" s="8" t="s">
        <v>10</v>
      </c>
      <c r="E1606" s="1"/>
      <c r="F1606" s="1"/>
      <c r="G1606" s="9"/>
      <c r="H1606" s="9"/>
    </row>
    <row r="1607">
      <c r="A1607" s="5" t="s">
        <v>2294</v>
      </c>
      <c r="B1607" s="39" t="s">
        <v>636</v>
      </c>
      <c r="C1607" s="28" t="s">
        <v>1584</v>
      </c>
      <c r="D1607" s="1"/>
      <c r="E1607" s="8" t="s">
        <v>10</v>
      </c>
      <c r="F1607" s="1"/>
      <c r="G1607" s="9"/>
      <c r="H1607" s="9"/>
    </row>
    <row r="1608">
      <c r="A1608" s="5" t="s">
        <v>2294</v>
      </c>
      <c r="B1608" s="39" t="s">
        <v>636</v>
      </c>
      <c r="C1608" s="28" t="s">
        <v>767</v>
      </c>
      <c r="D1608" s="8" t="s">
        <v>10</v>
      </c>
      <c r="E1608" s="1"/>
      <c r="F1608" s="1"/>
      <c r="G1608" s="9"/>
      <c r="H1608" s="9"/>
    </row>
    <row r="1609">
      <c r="A1609" s="5" t="s">
        <v>2294</v>
      </c>
      <c r="B1609" s="39" t="s">
        <v>636</v>
      </c>
      <c r="C1609" s="28" t="s">
        <v>801</v>
      </c>
      <c r="D1609" s="8" t="s">
        <v>10</v>
      </c>
      <c r="E1609" s="1"/>
      <c r="F1609" s="1"/>
      <c r="G1609" s="9"/>
      <c r="H1609" s="9"/>
    </row>
    <row r="1610">
      <c r="A1610" s="5" t="s">
        <v>2294</v>
      </c>
      <c r="B1610" s="39" t="s">
        <v>636</v>
      </c>
      <c r="C1610" s="28" t="s">
        <v>805</v>
      </c>
      <c r="D1610" s="8" t="s">
        <v>10</v>
      </c>
      <c r="E1610" s="1"/>
      <c r="F1610" s="1"/>
      <c r="G1610" s="9"/>
      <c r="H1610" s="9"/>
    </row>
    <row r="1611">
      <c r="A1611" s="5" t="s">
        <v>2294</v>
      </c>
      <c r="B1611" s="39" t="s">
        <v>636</v>
      </c>
      <c r="C1611" s="28" t="s">
        <v>1612</v>
      </c>
      <c r="D1611" s="8" t="s">
        <v>10</v>
      </c>
      <c r="E1611" s="1"/>
      <c r="F1611" s="1"/>
      <c r="G1611" s="9"/>
      <c r="H1611" s="9"/>
    </row>
    <row r="1612">
      <c r="A1612" s="5" t="s">
        <v>2294</v>
      </c>
      <c r="B1612" s="39" t="s">
        <v>636</v>
      </c>
      <c r="C1612" s="28" t="s">
        <v>1613</v>
      </c>
      <c r="D1612" s="8" t="s">
        <v>10</v>
      </c>
      <c r="E1612" s="1"/>
      <c r="F1612" s="1"/>
      <c r="G1612" s="9"/>
      <c r="H1612" s="9"/>
    </row>
    <row r="1613">
      <c r="A1613" s="5" t="s">
        <v>2294</v>
      </c>
      <c r="B1613" s="39" t="s">
        <v>636</v>
      </c>
      <c r="C1613" s="28" t="s">
        <v>1614</v>
      </c>
      <c r="D1613" s="8" t="s">
        <v>10</v>
      </c>
      <c r="E1613" s="1"/>
      <c r="F1613" s="1"/>
      <c r="G1613" s="9"/>
      <c r="H1613" s="9"/>
    </row>
    <row r="1614">
      <c r="A1614" s="5" t="s">
        <v>2294</v>
      </c>
      <c r="B1614" s="39" t="s">
        <v>636</v>
      </c>
      <c r="C1614" s="40" t="s">
        <v>1615</v>
      </c>
      <c r="D1614" s="8" t="s">
        <v>10</v>
      </c>
      <c r="E1614" s="8"/>
      <c r="F1614" s="1"/>
      <c r="G1614" s="9"/>
      <c r="H1614" s="9"/>
    </row>
    <row r="1615">
      <c r="A1615" s="5" t="s">
        <v>2294</v>
      </c>
      <c r="B1615" s="39" t="s">
        <v>636</v>
      </c>
      <c r="C1615" s="28" t="s">
        <v>1616</v>
      </c>
      <c r="D1615" s="8" t="s">
        <v>10</v>
      </c>
      <c r="E1615" s="1"/>
      <c r="F1615" s="1"/>
      <c r="G1615" s="9"/>
      <c r="H1615" s="9"/>
    </row>
    <row r="1616">
      <c r="A1616" s="5" t="s">
        <v>2294</v>
      </c>
      <c r="B1616" s="39" t="s">
        <v>636</v>
      </c>
      <c r="C1616" s="28" t="s">
        <v>1617</v>
      </c>
      <c r="D1616" s="8" t="s">
        <v>10</v>
      </c>
      <c r="E1616" s="1"/>
      <c r="F1616" s="1"/>
      <c r="G1616" s="9"/>
      <c r="H1616" s="9"/>
    </row>
    <row r="1617">
      <c r="A1617" s="5" t="s">
        <v>2294</v>
      </c>
      <c r="B1617" s="39" t="s">
        <v>636</v>
      </c>
      <c r="C1617" s="28" t="s">
        <v>1618</v>
      </c>
      <c r="D1617" s="8" t="s">
        <v>10</v>
      </c>
      <c r="E1617" s="1"/>
      <c r="F1617" s="1"/>
      <c r="G1617" s="9"/>
      <c r="H1617" s="9"/>
    </row>
    <row r="1618">
      <c r="A1618" s="5" t="s">
        <v>2294</v>
      </c>
      <c r="B1618" s="39" t="s">
        <v>636</v>
      </c>
      <c r="C1618" s="28" t="s">
        <v>1619</v>
      </c>
      <c r="D1618" s="8" t="s">
        <v>10</v>
      </c>
      <c r="E1618" s="8"/>
      <c r="F1618" s="1"/>
      <c r="G1618" s="9"/>
      <c r="H1618" s="9"/>
    </row>
    <row r="1619">
      <c r="A1619" s="5" t="s">
        <v>2294</v>
      </c>
      <c r="B1619" s="39" t="s">
        <v>636</v>
      </c>
      <c r="C1619" s="40" t="s">
        <v>1620</v>
      </c>
      <c r="D1619" s="8" t="s">
        <v>10</v>
      </c>
      <c r="E1619" s="1"/>
      <c r="F1619" s="1"/>
      <c r="G1619" s="9"/>
      <c r="H1619" s="9"/>
    </row>
    <row r="1620">
      <c r="A1620" s="5" t="s">
        <v>2294</v>
      </c>
      <c r="B1620" s="39" t="s">
        <v>636</v>
      </c>
      <c r="C1620" s="28" t="s">
        <v>1621</v>
      </c>
      <c r="D1620" s="8" t="s">
        <v>10</v>
      </c>
      <c r="E1620" s="1"/>
      <c r="F1620" s="1"/>
      <c r="G1620" s="9"/>
      <c r="H1620" s="9"/>
    </row>
    <row r="1621">
      <c r="A1621" s="5" t="s">
        <v>2294</v>
      </c>
      <c r="B1621" s="39" t="s">
        <v>636</v>
      </c>
      <c r="C1621" s="28" t="s">
        <v>1622</v>
      </c>
      <c r="D1621" s="8" t="s">
        <v>10</v>
      </c>
      <c r="E1621" s="1"/>
      <c r="F1621" s="1"/>
      <c r="G1621" s="9"/>
      <c r="H1621" s="9"/>
    </row>
    <row r="1622">
      <c r="A1622" s="5" t="s">
        <v>2294</v>
      </c>
      <c r="B1622" s="39" t="s">
        <v>636</v>
      </c>
      <c r="C1622" s="28" t="s">
        <v>1623</v>
      </c>
      <c r="D1622" s="8" t="s">
        <v>10</v>
      </c>
      <c r="E1622" s="1"/>
      <c r="F1622" s="1"/>
      <c r="G1622" s="9"/>
      <c r="H1622" s="9"/>
    </row>
    <row r="1623">
      <c r="A1623" s="5" t="s">
        <v>2294</v>
      </c>
      <c r="B1623" s="39" t="s">
        <v>636</v>
      </c>
      <c r="C1623" s="28" t="s">
        <v>1624</v>
      </c>
      <c r="D1623" s="1"/>
      <c r="E1623" s="8" t="s">
        <v>10</v>
      </c>
      <c r="F1623" s="1"/>
      <c r="G1623" s="9"/>
      <c r="H1623" s="9"/>
    </row>
    <row r="1624">
      <c r="A1624" s="5" t="s">
        <v>2294</v>
      </c>
      <c r="B1624" s="39" t="s">
        <v>636</v>
      </c>
      <c r="C1624" s="28" t="s">
        <v>1625</v>
      </c>
      <c r="D1624" s="8" t="s">
        <v>10</v>
      </c>
      <c r="E1624" s="1"/>
      <c r="F1624" s="1"/>
      <c r="G1624" s="9"/>
      <c r="H1624" s="9"/>
    </row>
    <row r="1625">
      <c r="A1625" s="5" t="s">
        <v>2294</v>
      </c>
      <c r="B1625" s="39" t="s">
        <v>636</v>
      </c>
      <c r="C1625" s="28" t="s">
        <v>1626</v>
      </c>
      <c r="D1625" s="8" t="s">
        <v>10</v>
      </c>
      <c r="E1625" s="1"/>
      <c r="F1625" s="1"/>
      <c r="G1625" s="9"/>
      <c r="H1625" s="9"/>
    </row>
    <row r="1626">
      <c r="A1626" s="5" t="s">
        <v>2294</v>
      </c>
      <c r="B1626" s="39" t="s">
        <v>636</v>
      </c>
      <c r="C1626" s="28" t="s">
        <v>1627</v>
      </c>
      <c r="D1626" s="8" t="s">
        <v>10</v>
      </c>
      <c r="E1626" s="1"/>
      <c r="F1626" s="1"/>
      <c r="G1626" s="9"/>
      <c r="H1626" s="9"/>
    </row>
    <row r="1627">
      <c r="A1627" s="5" t="s">
        <v>2294</v>
      </c>
      <c r="B1627" s="39" t="s">
        <v>636</v>
      </c>
      <c r="C1627" s="28" t="s">
        <v>1628</v>
      </c>
      <c r="D1627" s="8" t="s">
        <v>10</v>
      </c>
      <c r="E1627" s="1"/>
      <c r="F1627" s="1"/>
      <c r="G1627" s="9"/>
      <c r="H1627" s="9"/>
    </row>
    <row r="1628">
      <c r="A1628" s="5" t="s">
        <v>2294</v>
      </c>
      <c r="B1628" s="39" t="s">
        <v>636</v>
      </c>
      <c r="C1628" s="28" t="s">
        <v>1629</v>
      </c>
      <c r="D1628" s="8" t="s">
        <v>10</v>
      </c>
      <c r="E1628" s="1"/>
      <c r="F1628" s="1"/>
      <c r="G1628" s="9"/>
      <c r="H1628" s="9"/>
    </row>
    <row r="1629">
      <c r="A1629" s="5" t="s">
        <v>2294</v>
      </c>
      <c r="B1629" s="39" t="s">
        <v>636</v>
      </c>
      <c r="C1629" s="28" t="s">
        <v>1630</v>
      </c>
      <c r="D1629" s="8" t="s">
        <v>10</v>
      </c>
      <c r="E1629" s="1"/>
      <c r="F1629" s="1"/>
      <c r="G1629" s="9"/>
      <c r="H1629" s="9"/>
    </row>
    <row r="1630">
      <c r="A1630" s="5" t="s">
        <v>2294</v>
      </c>
      <c r="B1630" s="39" t="s">
        <v>636</v>
      </c>
      <c r="C1630" s="28" t="s">
        <v>1631</v>
      </c>
      <c r="D1630" s="8" t="s">
        <v>10</v>
      </c>
      <c r="E1630" s="1"/>
      <c r="F1630" s="1"/>
      <c r="G1630" s="9"/>
      <c r="H1630" s="9"/>
    </row>
    <row r="1631">
      <c r="A1631" s="5" t="s">
        <v>2294</v>
      </c>
      <c r="B1631" s="39" t="s">
        <v>636</v>
      </c>
      <c r="C1631" s="28" t="s">
        <v>1632</v>
      </c>
      <c r="D1631" s="8" t="s">
        <v>10</v>
      </c>
      <c r="E1631" s="1"/>
      <c r="F1631" s="1"/>
      <c r="G1631" s="9"/>
      <c r="H1631" s="9"/>
    </row>
    <row r="1632">
      <c r="A1632" s="5" t="s">
        <v>2294</v>
      </c>
      <c r="B1632" s="39" t="s">
        <v>636</v>
      </c>
      <c r="C1632" s="28" t="s">
        <v>1633</v>
      </c>
      <c r="D1632" s="8" t="s">
        <v>10</v>
      </c>
      <c r="E1632" s="1"/>
      <c r="F1632" s="1"/>
      <c r="G1632" s="9"/>
      <c r="H1632" s="9"/>
    </row>
    <row r="1633">
      <c r="A1633" s="5" t="s">
        <v>2294</v>
      </c>
      <c r="B1633" s="39" t="s">
        <v>636</v>
      </c>
      <c r="C1633" s="28" t="s">
        <v>1634</v>
      </c>
      <c r="D1633" s="1"/>
      <c r="E1633" s="8" t="s">
        <v>10</v>
      </c>
      <c r="F1633" s="1"/>
      <c r="G1633" s="9"/>
      <c r="H1633" s="9"/>
    </row>
    <row r="1634">
      <c r="A1634" s="5" t="s">
        <v>2294</v>
      </c>
      <c r="B1634" s="39" t="s">
        <v>636</v>
      </c>
      <c r="C1634" s="28" t="s">
        <v>1635</v>
      </c>
      <c r="D1634" s="8" t="s">
        <v>10</v>
      </c>
      <c r="E1634" s="1"/>
      <c r="F1634" s="1"/>
      <c r="G1634" s="9"/>
      <c r="H1634" s="9"/>
    </row>
    <row r="1635">
      <c r="A1635" s="5" t="s">
        <v>2294</v>
      </c>
      <c r="B1635" s="39" t="s">
        <v>636</v>
      </c>
      <c r="C1635" s="28" t="s">
        <v>1636</v>
      </c>
      <c r="D1635" s="8" t="s">
        <v>10</v>
      </c>
      <c r="E1635" s="1"/>
      <c r="F1635" s="1"/>
      <c r="G1635" s="9"/>
      <c r="H1635" s="9"/>
    </row>
    <row r="1636">
      <c r="A1636" s="5" t="s">
        <v>2294</v>
      </c>
      <c r="B1636" s="39" t="s">
        <v>636</v>
      </c>
      <c r="C1636" s="28" t="s">
        <v>1637</v>
      </c>
      <c r="D1636" s="8" t="s">
        <v>10</v>
      </c>
      <c r="E1636" s="1"/>
      <c r="F1636" s="1"/>
      <c r="G1636" s="9"/>
      <c r="H1636" s="9"/>
    </row>
    <row r="1637">
      <c r="A1637" s="5" t="s">
        <v>2294</v>
      </c>
      <c r="B1637" s="39" t="s">
        <v>636</v>
      </c>
      <c r="C1637" s="28" t="s">
        <v>1638</v>
      </c>
      <c r="D1637" s="8" t="s">
        <v>10</v>
      </c>
      <c r="E1637" s="1"/>
      <c r="F1637" s="1"/>
      <c r="G1637" s="9"/>
      <c r="H1637" s="9"/>
    </row>
    <row r="1638">
      <c r="A1638" s="5" t="s">
        <v>2294</v>
      </c>
      <c r="B1638" s="39" t="s">
        <v>636</v>
      </c>
      <c r="C1638" s="28" t="s">
        <v>1639</v>
      </c>
      <c r="D1638" s="1"/>
      <c r="E1638" s="1"/>
      <c r="F1638" s="8" t="s">
        <v>10</v>
      </c>
      <c r="G1638" s="9"/>
      <c r="H1638" s="9"/>
    </row>
    <row r="1639">
      <c r="A1639" s="5" t="s">
        <v>2294</v>
      </c>
      <c r="B1639" s="39" t="s">
        <v>636</v>
      </c>
      <c r="C1639" s="40" t="s">
        <v>1640</v>
      </c>
      <c r="D1639" s="8" t="s">
        <v>10</v>
      </c>
      <c r="E1639" s="1"/>
      <c r="F1639" s="1"/>
      <c r="G1639" s="9"/>
      <c r="H1639" s="9"/>
    </row>
    <row r="1640">
      <c r="A1640" s="5" t="s">
        <v>2294</v>
      </c>
      <c r="B1640" s="39" t="s">
        <v>636</v>
      </c>
      <c r="C1640" s="28" t="s">
        <v>1641</v>
      </c>
      <c r="D1640" s="1"/>
      <c r="E1640" s="8" t="s">
        <v>10</v>
      </c>
      <c r="F1640" s="1"/>
      <c r="G1640" s="9"/>
      <c r="H1640" s="9"/>
    </row>
    <row r="1641">
      <c r="A1641" s="5" t="s">
        <v>2294</v>
      </c>
      <c r="B1641" s="39" t="s">
        <v>636</v>
      </c>
      <c r="C1641" s="28" t="s">
        <v>1611</v>
      </c>
      <c r="D1641" s="8" t="s">
        <v>10</v>
      </c>
      <c r="E1641" s="1"/>
      <c r="F1641" s="1"/>
      <c r="G1641" s="9"/>
      <c r="H1641" s="9"/>
    </row>
    <row r="1642">
      <c r="A1642" s="5" t="s">
        <v>2294</v>
      </c>
      <c r="B1642" s="39" t="s">
        <v>636</v>
      </c>
      <c r="C1642" s="28" t="s">
        <v>767</v>
      </c>
      <c r="D1642" s="8" t="s">
        <v>10</v>
      </c>
      <c r="E1642" s="1"/>
      <c r="F1642" s="1"/>
      <c r="G1642" s="9"/>
      <c r="H1642" s="9"/>
    </row>
    <row r="1643">
      <c r="A1643" s="5" t="s">
        <v>2294</v>
      </c>
      <c r="B1643" s="39" t="s">
        <v>636</v>
      </c>
      <c r="C1643" s="28" t="s">
        <v>1612</v>
      </c>
      <c r="D1643" s="8" t="s">
        <v>10</v>
      </c>
      <c r="E1643" s="1"/>
      <c r="F1643" s="1"/>
      <c r="G1643" s="9"/>
      <c r="H1643" s="9"/>
    </row>
    <row r="1644">
      <c r="A1644" s="5" t="s">
        <v>2294</v>
      </c>
      <c r="B1644" s="39" t="s">
        <v>636</v>
      </c>
      <c r="C1644" s="41" t="s">
        <v>1613</v>
      </c>
      <c r="D1644" s="8"/>
      <c r="E1644" s="8" t="s">
        <v>10</v>
      </c>
      <c r="F1644" s="1"/>
      <c r="G1644" s="9"/>
      <c r="H1644" s="9"/>
    </row>
    <row r="1645">
      <c r="A1645" s="5" t="s">
        <v>2294</v>
      </c>
      <c r="B1645" s="39" t="s">
        <v>636</v>
      </c>
      <c r="C1645" s="28" t="s">
        <v>1614</v>
      </c>
      <c r="D1645" s="8" t="s">
        <v>10</v>
      </c>
      <c r="E1645" s="1"/>
      <c r="F1645" s="1"/>
      <c r="G1645" s="9"/>
      <c r="H1645" s="9"/>
    </row>
    <row r="1646">
      <c r="A1646" s="5" t="s">
        <v>2294</v>
      </c>
      <c r="B1646" s="39" t="s">
        <v>636</v>
      </c>
      <c r="C1646" s="28" t="s">
        <v>1615</v>
      </c>
      <c r="D1646" s="1"/>
      <c r="E1646" s="8" t="s">
        <v>10</v>
      </c>
      <c r="F1646" s="1"/>
      <c r="G1646" s="9"/>
      <c r="H1646" s="9"/>
    </row>
    <row r="1647">
      <c r="A1647" s="5" t="s">
        <v>2294</v>
      </c>
      <c r="B1647" s="39" t="s">
        <v>636</v>
      </c>
      <c r="C1647" s="28" t="s">
        <v>1616</v>
      </c>
      <c r="D1647" s="8" t="s">
        <v>10</v>
      </c>
      <c r="E1647" s="1"/>
      <c r="F1647" s="1"/>
      <c r="G1647" s="9"/>
      <c r="H1647" s="9"/>
    </row>
    <row r="1648">
      <c r="A1648" s="5" t="s">
        <v>2294</v>
      </c>
      <c r="B1648" s="39" t="s">
        <v>636</v>
      </c>
      <c r="C1648" s="28" t="s">
        <v>1617</v>
      </c>
      <c r="D1648" s="8" t="s">
        <v>10</v>
      </c>
      <c r="E1648" s="1"/>
      <c r="F1648" s="1"/>
      <c r="G1648" s="9"/>
      <c r="H1648" s="9"/>
    </row>
    <row r="1649">
      <c r="A1649" s="5" t="s">
        <v>2294</v>
      </c>
      <c r="B1649" s="39" t="s">
        <v>636</v>
      </c>
      <c r="C1649" s="28" t="s">
        <v>1618</v>
      </c>
      <c r="D1649" s="8" t="s">
        <v>10</v>
      </c>
      <c r="E1649" s="1"/>
      <c r="F1649" s="1"/>
      <c r="G1649" s="9"/>
      <c r="H1649" s="9"/>
    </row>
    <row r="1650">
      <c r="A1650" s="5" t="s">
        <v>2294</v>
      </c>
      <c r="B1650" s="39" t="s">
        <v>636</v>
      </c>
      <c r="C1650" s="28" t="s">
        <v>1619</v>
      </c>
      <c r="D1650" s="8" t="s">
        <v>10</v>
      </c>
      <c r="E1650" s="1"/>
      <c r="F1650" s="1"/>
      <c r="G1650" s="9"/>
      <c r="H1650" s="9"/>
    </row>
    <row r="1651">
      <c r="A1651" s="5" t="s">
        <v>2294</v>
      </c>
      <c r="B1651" s="39" t="s">
        <v>636</v>
      </c>
      <c r="C1651" s="28" t="s">
        <v>1620</v>
      </c>
      <c r="D1651" s="1"/>
      <c r="E1651" s="8" t="s">
        <v>10</v>
      </c>
      <c r="F1651" s="1"/>
      <c r="G1651" s="9"/>
      <c r="H1651" s="9"/>
    </row>
    <row r="1652">
      <c r="A1652" s="5" t="s">
        <v>2294</v>
      </c>
      <c r="B1652" s="39" t="s">
        <v>636</v>
      </c>
      <c r="C1652" s="28" t="s">
        <v>1621</v>
      </c>
      <c r="D1652" s="8" t="s">
        <v>10</v>
      </c>
      <c r="E1652" s="1"/>
      <c r="F1652" s="1"/>
      <c r="G1652" s="9"/>
      <c r="H1652" s="9"/>
    </row>
    <row r="1653">
      <c r="A1653" s="5" t="s">
        <v>2294</v>
      </c>
      <c r="B1653" s="39" t="s">
        <v>636</v>
      </c>
      <c r="C1653" s="28" t="s">
        <v>1622</v>
      </c>
      <c r="D1653" s="8" t="s">
        <v>10</v>
      </c>
      <c r="E1653" s="1"/>
      <c r="F1653" s="1"/>
      <c r="G1653" s="9"/>
      <c r="H1653" s="9"/>
    </row>
    <row r="1654">
      <c r="A1654" s="5" t="s">
        <v>2294</v>
      </c>
      <c r="B1654" s="39" t="s">
        <v>636</v>
      </c>
      <c r="C1654" s="28" t="s">
        <v>1623</v>
      </c>
      <c r="D1654" s="1"/>
      <c r="E1654" s="8" t="s">
        <v>10</v>
      </c>
      <c r="F1654" s="1"/>
      <c r="G1654" s="9"/>
      <c r="H1654" s="9"/>
    </row>
    <row r="1655">
      <c r="A1655" s="5" t="s">
        <v>2294</v>
      </c>
      <c r="B1655" s="39" t="s">
        <v>636</v>
      </c>
      <c r="C1655" s="28" t="s">
        <v>1624</v>
      </c>
      <c r="D1655" s="1"/>
      <c r="E1655" s="8" t="s">
        <v>10</v>
      </c>
      <c r="F1655" s="8"/>
      <c r="G1655" s="9"/>
      <c r="H1655" s="9"/>
    </row>
    <row r="1656">
      <c r="A1656" s="5" t="s">
        <v>2294</v>
      </c>
      <c r="B1656" s="39" t="s">
        <v>636</v>
      </c>
      <c r="C1656" s="28" t="s">
        <v>1625</v>
      </c>
      <c r="D1656" s="8" t="s">
        <v>10</v>
      </c>
      <c r="E1656" s="1"/>
      <c r="F1656" s="1"/>
      <c r="G1656" s="9"/>
      <c r="H1656" s="9"/>
    </row>
    <row r="1657">
      <c r="A1657" s="5" t="s">
        <v>2294</v>
      </c>
      <c r="B1657" s="39" t="s">
        <v>636</v>
      </c>
      <c r="C1657" s="28" t="s">
        <v>1626</v>
      </c>
      <c r="D1657" s="8" t="s">
        <v>10</v>
      </c>
      <c r="E1657" s="1"/>
      <c r="F1657" s="1"/>
      <c r="G1657" s="9"/>
      <c r="H1657" s="9"/>
    </row>
    <row r="1658">
      <c r="A1658" s="5" t="s">
        <v>2294</v>
      </c>
      <c r="B1658" s="39" t="s">
        <v>636</v>
      </c>
      <c r="C1658" s="28" t="s">
        <v>1627</v>
      </c>
      <c r="D1658" s="8" t="s">
        <v>10</v>
      </c>
      <c r="E1658" s="1"/>
      <c r="F1658" s="1"/>
      <c r="G1658" s="9"/>
      <c r="H1658" s="9"/>
    </row>
    <row r="1659">
      <c r="A1659" s="5" t="s">
        <v>2294</v>
      </c>
      <c r="B1659" s="39" t="s">
        <v>636</v>
      </c>
      <c r="C1659" s="28" t="s">
        <v>1628</v>
      </c>
      <c r="D1659" s="8" t="s">
        <v>10</v>
      </c>
      <c r="E1659" s="1"/>
      <c r="F1659" s="1"/>
      <c r="G1659" s="9"/>
      <c r="H1659" s="9"/>
    </row>
    <row r="1660">
      <c r="A1660" s="5" t="s">
        <v>2294</v>
      </c>
      <c r="B1660" s="39" t="s">
        <v>636</v>
      </c>
      <c r="C1660" s="28" t="s">
        <v>1629</v>
      </c>
      <c r="D1660" s="8" t="s">
        <v>10</v>
      </c>
      <c r="E1660" s="1"/>
      <c r="F1660" s="1"/>
      <c r="G1660" s="9"/>
      <c r="H1660" s="9"/>
    </row>
    <row r="1661">
      <c r="A1661" s="5" t="s">
        <v>2294</v>
      </c>
      <c r="B1661" s="39" t="s">
        <v>636</v>
      </c>
      <c r="C1661" s="28" t="s">
        <v>1630</v>
      </c>
      <c r="D1661" s="8" t="s">
        <v>10</v>
      </c>
      <c r="E1661" s="1"/>
      <c r="F1661" s="1"/>
      <c r="G1661" s="9"/>
      <c r="H1661" s="9"/>
    </row>
    <row r="1662">
      <c r="A1662" s="5" t="s">
        <v>2294</v>
      </c>
      <c r="B1662" s="39" t="s">
        <v>636</v>
      </c>
      <c r="C1662" s="28" t="s">
        <v>1631</v>
      </c>
      <c r="D1662" s="8" t="s">
        <v>10</v>
      </c>
      <c r="E1662" s="1"/>
      <c r="F1662" s="1"/>
      <c r="G1662" s="9"/>
      <c r="H1662" s="9"/>
    </row>
    <row r="1663">
      <c r="A1663" s="5" t="s">
        <v>2294</v>
      </c>
      <c r="B1663" s="39" t="s">
        <v>636</v>
      </c>
      <c r="C1663" s="28" t="s">
        <v>1632</v>
      </c>
      <c r="D1663" s="8" t="s">
        <v>10</v>
      </c>
      <c r="E1663" s="1"/>
      <c r="F1663" s="1"/>
      <c r="G1663" s="9"/>
      <c r="H1663" s="9"/>
    </row>
    <row r="1664">
      <c r="A1664" s="5" t="s">
        <v>2294</v>
      </c>
      <c r="B1664" s="39" t="s">
        <v>636</v>
      </c>
      <c r="C1664" s="28" t="s">
        <v>1633</v>
      </c>
      <c r="D1664" s="8" t="s">
        <v>10</v>
      </c>
      <c r="E1664" s="1"/>
      <c r="F1664" s="1"/>
      <c r="G1664" s="9"/>
      <c r="H1664" s="9"/>
    </row>
    <row r="1665">
      <c r="A1665" s="5" t="s">
        <v>2294</v>
      </c>
      <c r="B1665" s="39" t="s">
        <v>636</v>
      </c>
      <c r="C1665" s="28" t="s">
        <v>1634</v>
      </c>
      <c r="D1665" s="8" t="s">
        <v>10</v>
      </c>
      <c r="E1665" s="1"/>
      <c r="F1665" s="1"/>
      <c r="G1665" s="9"/>
      <c r="H1665" s="9"/>
    </row>
    <row r="1666">
      <c r="A1666" s="5" t="s">
        <v>2294</v>
      </c>
      <c r="B1666" s="39" t="s">
        <v>636</v>
      </c>
      <c r="C1666" s="28" t="s">
        <v>1635</v>
      </c>
      <c r="D1666" s="8" t="s">
        <v>10</v>
      </c>
      <c r="E1666" s="1"/>
      <c r="F1666" s="1"/>
      <c r="G1666" s="9"/>
      <c r="H1666" s="9"/>
    </row>
    <row r="1667">
      <c r="A1667" s="5" t="s">
        <v>2294</v>
      </c>
      <c r="B1667" s="39" t="s">
        <v>636</v>
      </c>
      <c r="C1667" s="28" t="s">
        <v>1636</v>
      </c>
      <c r="D1667" s="8" t="s">
        <v>10</v>
      </c>
      <c r="E1667" s="1"/>
      <c r="F1667" s="1"/>
      <c r="G1667" s="9"/>
      <c r="H1667" s="9"/>
    </row>
    <row r="1668">
      <c r="A1668" s="5" t="s">
        <v>2294</v>
      </c>
      <c r="B1668" s="39" t="s">
        <v>636</v>
      </c>
      <c r="C1668" s="28" t="s">
        <v>1637</v>
      </c>
      <c r="D1668" s="8" t="s">
        <v>10</v>
      </c>
      <c r="E1668" s="1"/>
      <c r="F1668" s="1"/>
      <c r="G1668" s="9"/>
      <c r="H1668" s="9"/>
    </row>
    <row r="1669">
      <c r="A1669" s="5" t="s">
        <v>2294</v>
      </c>
      <c r="B1669" s="39" t="s">
        <v>636</v>
      </c>
      <c r="C1669" s="28" t="s">
        <v>1638</v>
      </c>
      <c r="D1669" s="8" t="s">
        <v>10</v>
      </c>
      <c r="E1669" s="1"/>
      <c r="F1669" s="1"/>
      <c r="G1669" s="9"/>
      <c r="H1669" s="9"/>
    </row>
    <row r="1670">
      <c r="A1670" s="5" t="s">
        <v>2294</v>
      </c>
      <c r="B1670" s="39" t="s">
        <v>636</v>
      </c>
      <c r="C1670" s="28" t="s">
        <v>1639</v>
      </c>
      <c r="D1670" s="1"/>
      <c r="E1670" s="1"/>
      <c r="F1670" s="8" t="s">
        <v>10</v>
      </c>
      <c r="G1670" s="9"/>
      <c r="H1670" s="9"/>
    </row>
    <row r="1671">
      <c r="A1671" s="5" t="s">
        <v>2294</v>
      </c>
      <c r="B1671" s="39" t="s">
        <v>636</v>
      </c>
      <c r="C1671" s="28" t="s">
        <v>1640</v>
      </c>
      <c r="D1671" s="8" t="s">
        <v>10</v>
      </c>
      <c r="E1671" s="1"/>
      <c r="F1671" s="1"/>
      <c r="G1671" s="9"/>
      <c r="H1671" s="9"/>
    </row>
    <row r="1672">
      <c r="A1672" s="5" t="s">
        <v>2294</v>
      </c>
      <c r="B1672" s="39" t="s">
        <v>636</v>
      </c>
      <c r="C1672" s="28" t="s">
        <v>1641</v>
      </c>
      <c r="D1672" s="8" t="s">
        <v>10</v>
      </c>
      <c r="E1672" s="1"/>
      <c r="F1672" s="1"/>
      <c r="G1672" s="9"/>
      <c r="H1672" s="9"/>
    </row>
    <row r="1673">
      <c r="A1673" s="5" t="s">
        <v>2294</v>
      </c>
      <c r="B1673" s="39" t="s">
        <v>636</v>
      </c>
      <c r="C1673" s="48" t="s">
        <v>1642</v>
      </c>
      <c r="D1673" s="8" t="s">
        <v>10</v>
      </c>
      <c r="E1673" s="1"/>
      <c r="F1673" s="1"/>
      <c r="G1673" s="9"/>
      <c r="H1673" s="9"/>
    </row>
    <row r="1674">
      <c r="A1674" s="5" t="s">
        <v>2294</v>
      </c>
      <c r="B1674" s="39" t="s">
        <v>636</v>
      </c>
      <c r="C1674" s="49" t="s">
        <v>1643</v>
      </c>
      <c r="D1674" s="8" t="s">
        <v>10</v>
      </c>
      <c r="E1674" s="1"/>
      <c r="F1674" s="1"/>
      <c r="G1674" s="9"/>
      <c r="H1674" s="9"/>
    </row>
    <row r="1675">
      <c r="A1675" s="5" t="s">
        <v>2294</v>
      </c>
      <c r="B1675" s="50" t="s">
        <v>1644</v>
      </c>
      <c r="C1675" s="28" t="s">
        <v>1645</v>
      </c>
      <c r="D1675" s="1"/>
      <c r="E1675" s="8" t="s">
        <v>10</v>
      </c>
      <c r="F1675" s="1"/>
      <c r="G1675" s="9"/>
      <c r="H1675" s="9"/>
    </row>
    <row r="1676">
      <c r="A1676" s="5" t="s">
        <v>2294</v>
      </c>
      <c r="B1676" s="50" t="s">
        <v>1644</v>
      </c>
      <c r="C1676" s="28" t="s">
        <v>1646</v>
      </c>
      <c r="D1676" s="1"/>
      <c r="E1676" s="8" t="s">
        <v>10</v>
      </c>
      <c r="F1676" s="1"/>
      <c r="G1676" s="9"/>
      <c r="H1676" s="9"/>
    </row>
    <row r="1677">
      <c r="A1677" s="5" t="s">
        <v>2294</v>
      </c>
      <c r="B1677" s="50" t="s">
        <v>1644</v>
      </c>
      <c r="C1677" s="28" t="s">
        <v>1647</v>
      </c>
      <c r="D1677" s="8" t="s">
        <v>10</v>
      </c>
      <c r="E1677" s="1"/>
      <c r="F1677" s="1"/>
      <c r="G1677" s="9"/>
      <c r="H1677" s="9"/>
    </row>
    <row r="1678">
      <c r="A1678" s="5" t="s">
        <v>2294</v>
      </c>
      <c r="B1678" s="50" t="s">
        <v>1644</v>
      </c>
      <c r="C1678" s="28" t="s">
        <v>1648</v>
      </c>
      <c r="D1678" s="8" t="s">
        <v>10</v>
      </c>
      <c r="E1678" s="1"/>
      <c r="F1678" s="1"/>
      <c r="G1678" s="9"/>
      <c r="H1678" s="9"/>
    </row>
    <row r="1679">
      <c r="A1679" s="5" t="s">
        <v>2294</v>
      </c>
      <c r="B1679" s="50" t="s">
        <v>1644</v>
      </c>
      <c r="C1679" s="28" t="s">
        <v>1649</v>
      </c>
      <c r="D1679" s="1"/>
      <c r="E1679" s="8" t="s">
        <v>10</v>
      </c>
      <c r="F1679" s="1"/>
      <c r="G1679" s="9"/>
      <c r="H1679" s="9"/>
    </row>
    <row r="1680">
      <c r="A1680" s="5" t="s">
        <v>2294</v>
      </c>
      <c r="B1680" s="50" t="s">
        <v>1644</v>
      </c>
      <c r="C1680" s="28" t="s">
        <v>1650</v>
      </c>
      <c r="D1680" s="8" t="s">
        <v>10</v>
      </c>
      <c r="E1680" s="1"/>
      <c r="F1680" s="1"/>
      <c r="G1680" s="9"/>
      <c r="H1680" s="9"/>
    </row>
    <row r="1681">
      <c r="A1681" s="5" t="s">
        <v>2294</v>
      </c>
      <c r="B1681" s="50" t="s">
        <v>1644</v>
      </c>
      <c r="C1681" s="28" t="s">
        <v>1651</v>
      </c>
      <c r="D1681" s="1"/>
      <c r="E1681" s="8" t="s">
        <v>10</v>
      </c>
      <c r="F1681" s="1"/>
      <c r="G1681" s="9"/>
      <c r="H1681" s="9"/>
    </row>
    <row r="1682">
      <c r="A1682" s="5" t="s">
        <v>2294</v>
      </c>
      <c r="B1682" s="50" t="s">
        <v>1644</v>
      </c>
      <c r="C1682" s="28" t="s">
        <v>1652</v>
      </c>
      <c r="D1682" s="1"/>
      <c r="E1682" s="8" t="s">
        <v>10</v>
      </c>
      <c r="F1682" s="1"/>
      <c r="G1682" s="9"/>
      <c r="H1682" s="9"/>
    </row>
    <row r="1683">
      <c r="A1683" s="5" t="s">
        <v>2294</v>
      </c>
      <c r="B1683" s="50" t="s">
        <v>1644</v>
      </c>
      <c r="C1683" s="28" t="s">
        <v>1653</v>
      </c>
      <c r="D1683" s="8" t="s">
        <v>10</v>
      </c>
      <c r="E1683" s="1"/>
      <c r="F1683" s="1"/>
      <c r="G1683" s="9"/>
      <c r="H1683" s="9"/>
    </row>
    <row r="1684">
      <c r="A1684" s="5" t="s">
        <v>2294</v>
      </c>
      <c r="B1684" s="50" t="s">
        <v>1644</v>
      </c>
      <c r="C1684" s="28" t="s">
        <v>1654</v>
      </c>
      <c r="D1684" s="1"/>
      <c r="E1684" s="8" t="s">
        <v>10</v>
      </c>
      <c r="F1684" s="1"/>
      <c r="G1684" s="9"/>
      <c r="H1684" s="9"/>
    </row>
    <row r="1685">
      <c r="A1685" s="5" t="s">
        <v>2294</v>
      </c>
      <c r="B1685" s="50" t="s">
        <v>1644</v>
      </c>
      <c r="C1685" s="28" t="s">
        <v>1655</v>
      </c>
      <c r="D1685" s="1"/>
      <c r="E1685" s="8" t="s">
        <v>10</v>
      </c>
      <c r="F1685" s="1"/>
      <c r="G1685" s="9"/>
      <c r="H1685" s="9"/>
    </row>
    <row r="1686">
      <c r="A1686" s="5" t="s">
        <v>2294</v>
      </c>
      <c r="B1686" s="50" t="s">
        <v>1644</v>
      </c>
      <c r="C1686" s="28" t="s">
        <v>1656</v>
      </c>
      <c r="D1686" s="1"/>
      <c r="E1686" s="8" t="s">
        <v>10</v>
      </c>
      <c r="F1686" s="1"/>
      <c r="G1686" s="9"/>
      <c r="H1686" s="9"/>
    </row>
    <row r="1687">
      <c r="A1687" s="5" t="s">
        <v>2294</v>
      </c>
      <c r="B1687" s="50" t="s">
        <v>1644</v>
      </c>
      <c r="C1687" s="28" t="s">
        <v>1657</v>
      </c>
      <c r="D1687" s="1"/>
      <c r="E1687" s="8" t="s">
        <v>10</v>
      </c>
      <c r="F1687" s="1"/>
      <c r="G1687" s="9"/>
      <c r="H1687" s="9"/>
    </row>
    <row r="1688">
      <c r="A1688" s="5" t="s">
        <v>2294</v>
      </c>
      <c r="B1688" s="50" t="s">
        <v>1644</v>
      </c>
      <c r="C1688" s="28" t="s">
        <v>1658</v>
      </c>
      <c r="D1688" s="8" t="s">
        <v>10</v>
      </c>
      <c r="E1688" s="1"/>
      <c r="F1688" s="1"/>
      <c r="G1688" s="9"/>
      <c r="H1688" s="9"/>
    </row>
    <row r="1689">
      <c r="A1689" s="5" t="s">
        <v>2294</v>
      </c>
      <c r="B1689" s="50" t="s">
        <v>1644</v>
      </c>
      <c r="C1689" s="28" t="s">
        <v>1659</v>
      </c>
      <c r="D1689" s="1"/>
      <c r="E1689" s="8" t="s">
        <v>10</v>
      </c>
      <c r="F1689" s="1"/>
      <c r="G1689" s="9"/>
      <c r="H1689" s="9"/>
    </row>
    <row r="1690">
      <c r="A1690" s="5" t="s">
        <v>2294</v>
      </c>
      <c r="B1690" s="50" t="s">
        <v>1644</v>
      </c>
      <c r="C1690" s="28" t="s">
        <v>1660</v>
      </c>
      <c r="D1690" s="1"/>
      <c r="E1690" s="8" t="s">
        <v>10</v>
      </c>
      <c r="F1690" s="1"/>
      <c r="G1690" s="9"/>
      <c r="H1690" s="9"/>
    </row>
    <row r="1691">
      <c r="A1691" s="5" t="s">
        <v>2294</v>
      </c>
      <c r="B1691" s="50" t="s">
        <v>1644</v>
      </c>
      <c r="C1691" s="28" t="s">
        <v>1661</v>
      </c>
      <c r="D1691" s="1"/>
      <c r="E1691" s="8" t="s">
        <v>10</v>
      </c>
      <c r="F1691" s="1"/>
      <c r="G1691" s="9"/>
      <c r="H1691" s="9"/>
    </row>
    <row r="1692">
      <c r="A1692" s="5" t="s">
        <v>2294</v>
      </c>
      <c r="B1692" s="50" t="s">
        <v>1644</v>
      </c>
      <c r="C1692" s="28" t="s">
        <v>1662</v>
      </c>
      <c r="D1692" s="1"/>
      <c r="E1692" s="8" t="s">
        <v>10</v>
      </c>
      <c r="F1692" s="1"/>
      <c r="G1692" s="9"/>
      <c r="H1692" s="9"/>
    </row>
    <row r="1693">
      <c r="A1693" s="5" t="s">
        <v>2294</v>
      </c>
      <c r="B1693" s="50" t="s">
        <v>1644</v>
      </c>
      <c r="C1693" s="45" t="s">
        <v>1663</v>
      </c>
      <c r="D1693" s="1"/>
      <c r="E1693" s="8" t="s">
        <v>10</v>
      </c>
      <c r="F1693" s="8"/>
      <c r="G1693" s="9"/>
      <c r="H1693" s="9"/>
    </row>
    <row r="1694">
      <c r="A1694" s="5" t="s">
        <v>2294</v>
      </c>
      <c r="B1694" s="50" t="s">
        <v>1644</v>
      </c>
      <c r="C1694" s="28" t="s">
        <v>1664</v>
      </c>
      <c r="D1694" s="1"/>
      <c r="E1694" s="8" t="s">
        <v>10</v>
      </c>
      <c r="F1694" s="8"/>
      <c r="G1694" s="9"/>
      <c r="H1694" s="9"/>
    </row>
    <row r="1695">
      <c r="A1695" s="5" t="s">
        <v>2294</v>
      </c>
      <c r="B1695" s="50" t="s">
        <v>1644</v>
      </c>
      <c r="C1695" s="28" t="s">
        <v>1665</v>
      </c>
      <c r="D1695" s="8" t="s">
        <v>10</v>
      </c>
      <c r="E1695" s="1"/>
      <c r="F1695" s="1"/>
      <c r="G1695" s="9"/>
      <c r="H1695" s="9"/>
    </row>
    <row r="1696">
      <c r="A1696" s="5" t="s">
        <v>2294</v>
      </c>
      <c r="B1696" s="50" t="s">
        <v>1644</v>
      </c>
      <c r="C1696" s="40" t="s">
        <v>1666</v>
      </c>
      <c r="D1696" s="1"/>
      <c r="E1696" s="1"/>
      <c r="F1696" s="1"/>
      <c r="G1696" s="5" t="s">
        <v>10</v>
      </c>
      <c r="H1696" s="9"/>
    </row>
    <row r="1697">
      <c r="A1697" s="5" t="s">
        <v>2294</v>
      </c>
      <c r="B1697" s="50" t="s">
        <v>1644</v>
      </c>
      <c r="C1697" s="28" t="s">
        <v>1667</v>
      </c>
      <c r="D1697" s="8" t="s">
        <v>10</v>
      </c>
      <c r="E1697" s="1"/>
      <c r="F1697" s="1"/>
      <c r="G1697" s="9"/>
      <c r="H1697" s="9"/>
    </row>
    <row r="1698">
      <c r="A1698" s="5" t="s">
        <v>2294</v>
      </c>
      <c r="B1698" s="50" t="s">
        <v>1644</v>
      </c>
      <c r="C1698" s="28" t="s">
        <v>1668</v>
      </c>
      <c r="D1698" s="8" t="s">
        <v>10</v>
      </c>
      <c r="E1698" s="1"/>
      <c r="F1698" s="1"/>
      <c r="G1698" s="9"/>
      <c r="H1698" s="9"/>
    </row>
    <row r="1699">
      <c r="A1699" s="5" t="s">
        <v>2294</v>
      </c>
      <c r="B1699" s="50" t="s">
        <v>1644</v>
      </c>
      <c r="C1699" s="28" t="s">
        <v>1669</v>
      </c>
      <c r="D1699" s="8" t="s">
        <v>10</v>
      </c>
      <c r="E1699" s="1"/>
      <c r="F1699" s="1"/>
      <c r="G1699" s="9"/>
      <c r="H1699" s="9"/>
    </row>
    <row r="1700">
      <c r="A1700" s="5" t="s">
        <v>2294</v>
      </c>
      <c r="B1700" s="50" t="s">
        <v>1644</v>
      </c>
      <c r="C1700" s="28" t="s">
        <v>1670</v>
      </c>
      <c r="D1700" s="1"/>
      <c r="E1700" s="8" t="s">
        <v>10</v>
      </c>
      <c r="F1700" s="1"/>
      <c r="G1700" s="9"/>
      <c r="H1700" s="9"/>
    </row>
    <row r="1701">
      <c r="A1701" s="5" t="s">
        <v>2294</v>
      </c>
      <c r="B1701" s="50" t="s">
        <v>1644</v>
      </c>
      <c r="C1701" s="28" t="s">
        <v>1671</v>
      </c>
      <c r="D1701" s="1"/>
      <c r="E1701" s="8" t="s">
        <v>10</v>
      </c>
      <c r="F1701" s="1"/>
      <c r="G1701" s="9"/>
      <c r="H1701" s="9"/>
    </row>
    <row r="1702">
      <c r="A1702" s="5" t="s">
        <v>2294</v>
      </c>
      <c r="B1702" s="50" t="s">
        <v>1644</v>
      </c>
      <c r="C1702" s="28" t="s">
        <v>1672</v>
      </c>
      <c r="D1702" s="1"/>
      <c r="E1702" s="8" t="s">
        <v>10</v>
      </c>
      <c r="F1702" s="1"/>
      <c r="G1702" s="9"/>
      <c r="H1702" s="9"/>
    </row>
    <row r="1703">
      <c r="A1703" s="5" t="s">
        <v>2294</v>
      </c>
      <c r="B1703" s="50" t="s">
        <v>1644</v>
      </c>
      <c r="C1703" s="28" t="s">
        <v>1673</v>
      </c>
      <c r="D1703" s="8" t="s">
        <v>10</v>
      </c>
      <c r="E1703" s="1"/>
      <c r="F1703" s="1"/>
      <c r="G1703" s="9"/>
      <c r="H1703" s="9"/>
    </row>
    <row r="1704">
      <c r="A1704" s="5" t="s">
        <v>2294</v>
      </c>
      <c r="B1704" s="50" t="s">
        <v>1644</v>
      </c>
      <c r="C1704" s="28" t="s">
        <v>1674</v>
      </c>
      <c r="D1704" s="1"/>
      <c r="E1704" s="8" t="s">
        <v>10</v>
      </c>
      <c r="F1704" s="1"/>
      <c r="G1704" s="9"/>
      <c r="H1704" s="9"/>
    </row>
    <row r="1705">
      <c r="A1705" s="5" t="s">
        <v>2294</v>
      </c>
      <c r="B1705" s="50" t="s">
        <v>1644</v>
      </c>
      <c r="C1705" s="28" t="s">
        <v>1675</v>
      </c>
      <c r="D1705" s="8" t="s">
        <v>10</v>
      </c>
      <c r="E1705" s="1"/>
      <c r="F1705" s="1"/>
      <c r="G1705" s="9"/>
      <c r="H1705" s="9"/>
    </row>
    <row r="1706">
      <c r="A1706" s="5" t="s">
        <v>2294</v>
      </c>
      <c r="B1706" s="50" t="s">
        <v>1644</v>
      </c>
      <c r="C1706" s="28" t="s">
        <v>1676</v>
      </c>
      <c r="D1706" s="8" t="s">
        <v>10</v>
      </c>
      <c r="E1706" s="1"/>
      <c r="F1706" s="1"/>
      <c r="G1706" s="9"/>
      <c r="H1706" s="9"/>
    </row>
    <row r="1707">
      <c r="A1707" s="5" t="s">
        <v>2294</v>
      </c>
      <c r="B1707" s="50" t="s">
        <v>1644</v>
      </c>
      <c r="C1707" s="28" t="s">
        <v>1677</v>
      </c>
      <c r="D1707" s="8" t="s">
        <v>10</v>
      </c>
      <c r="E1707" s="1"/>
      <c r="F1707" s="1"/>
      <c r="G1707" s="9"/>
      <c r="H1707" s="9"/>
    </row>
    <row r="1708">
      <c r="A1708" s="5" t="s">
        <v>2294</v>
      </c>
      <c r="B1708" s="50" t="s">
        <v>1644</v>
      </c>
      <c r="C1708" s="28" t="s">
        <v>1678</v>
      </c>
      <c r="D1708" s="1"/>
      <c r="E1708" s="8" t="s">
        <v>10</v>
      </c>
      <c r="F1708" s="1"/>
      <c r="G1708" s="9"/>
      <c r="H1708" s="9"/>
    </row>
    <row r="1709">
      <c r="A1709" s="5" t="s">
        <v>2294</v>
      </c>
      <c r="B1709" s="50" t="s">
        <v>1644</v>
      </c>
      <c r="C1709" s="45" t="s">
        <v>1679</v>
      </c>
      <c r="D1709" s="1"/>
      <c r="E1709" s="8" t="s">
        <v>10</v>
      </c>
      <c r="F1709" s="1"/>
      <c r="G1709" s="9"/>
      <c r="H1709" s="9"/>
    </row>
    <row r="1710">
      <c r="A1710" s="5" t="s">
        <v>2294</v>
      </c>
      <c r="B1710" s="50" t="s">
        <v>1644</v>
      </c>
      <c r="C1710" s="28" t="s">
        <v>1680</v>
      </c>
      <c r="D1710" s="8" t="s">
        <v>10</v>
      </c>
      <c r="E1710" s="1"/>
      <c r="F1710" s="1"/>
      <c r="G1710" s="9"/>
      <c r="H1710" s="9"/>
    </row>
    <row r="1711">
      <c r="A1711" s="5" t="s">
        <v>2294</v>
      </c>
      <c r="B1711" s="50" t="s">
        <v>1644</v>
      </c>
      <c r="C1711" s="28" t="s">
        <v>1681</v>
      </c>
      <c r="D1711" s="1"/>
      <c r="E1711" s="8" t="s">
        <v>10</v>
      </c>
      <c r="F1711" s="1"/>
      <c r="G1711" s="9"/>
      <c r="H1711" s="9"/>
    </row>
    <row r="1712">
      <c r="A1712" s="5" t="s">
        <v>2294</v>
      </c>
      <c r="B1712" s="50" t="s">
        <v>1644</v>
      </c>
      <c r="C1712" s="28" t="s">
        <v>1682</v>
      </c>
      <c r="D1712" s="1"/>
      <c r="E1712" s="8" t="s">
        <v>10</v>
      </c>
      <c r="F1712" s="1"/>
      <c r="G1712" s="9"/>
      <c r="H1712" s="9"/>
    </row>
    <row r="1713">
      <c r="A1713" s="5" t="s">
        <v>2294</v>
      </c>
      <c r="B1713" s="50" t="s">
        <v>1644</v>
      </c>
      <c r="C1713" s="28" t="s">
        <v>1683</v>
      </c>
      <c r="D1713" s="8" t="s">
        <v>10</v>
      </c>
      <c r="E1713" s="1"/>
      <c r="F1713" s="1"/>
      <c r="G1713" s="9"/>
      <c r="H1713" s="9"/>
    </row>
    <row r="1714">
      <c r="A1714" s="5" t="s">
        <v>2294</v>
      </c>
      <c r="B1714" s="50" t="s">
        <v>1644</v>
      </c>
      <c r="C1714" s="28" t="s">
        <v>1684</v>
      </c>
      <c r="D1714" s="1"/>
      <c r="E1714" s="8" t="s">
        <v>10</v>
      </c>
      <c r="F1714" s="1"/>
      <c r="G1714" s="9"/>
      <c r="H1714" s="9"/>
    </row>
    <row r="1715">
      <c r="A1715" s="5" t="s">
        <v>2294</v>
      </c>
      <c r="B1715" s="50" t="s">
        <v>1644</v>
      </c>
      <c r="C1715" s="28" t="s">
        <v>1685</v>
      </c>
      <c r="D1715" s="1"/>
      <c r="E1715" s="8"/>
      <c r="F1715" s="1"/>
      <c r="G1715" s="5" t="s">
        <v>10</v>
      </c>
      <c r="H1715" s="9"/>
    </row>
    <row r="1716">
      <c r="A1716" s="5" t="s">
        <v>2294</v>
      </c>
      <c r="B1716" s="50" t="s">
        <v>1644</v>
      </c>
      <c r="C1716" s="28" t="s">
        <v>1686</v>
      </c>
      <c r="D1716" s="1"/>
      <c r="E1716" s="1"/>
      <c r="F1716" s="1"/>
      <c r="G1716" s="9"/>
      <c r="H1716" s="5" t="s">
        <v>10</v>
      </c>
    </row>
    <row r="1717">
      <c r="A1717" s="5" t="s">
        <v>2294</v>
      </c>
      <c r="B1717" s="50" t="s">
        <v>1644</v>
      </c>
      <c r="C1717" s="28" t="s">
        <v>1687</v>
      </c>
      <c r="D1717" s="1"/>
      <c r="E1717" s="8" t="s">
        <v>10</v>
      </c>
      <c r="F1717" s="1"/>
      <c r="G1717" s="9"/>
      <c r="H1717" s="9"/>
    </row>
    <row r="1718">
      <c r="A1718" s="5" t="s">
        <v>2294</v>
      </c>
      <c r="B1718" s="50" t="s">
        <v>1644</v>
      </c>
      <c r="C1718" s="40" t="s">
        <v>1688</v>
      </c>
      <c r="D1718" s="1"/>
      <c r="E1718" s="8" t="s">
        <v>10</v>
      </c>
      <c r="F1718" s="1"/>
      <c r="G1718" s="9"/>
      <c r="H1718" s="9"/>
    </row>
    <row r="1719">
      <c r="A1719" s="5" t="s">
        <v>2294</v>
      </c>
      <c r="B1719" s="50" t="s">
        <v>1644</v>
      </c>
      <c r="C1719" s="28" t="s">
        <v>1689</v>
      </c>
      <c r="D1719" s="1"/>
      <c r="E1719" s="8" t="s">
        <v>10</v>
      </c>
      <c r="F1719" s="1"/>
      <c r="G1719" s="9"/>
      <c r="H1719" s="9"/>
    </row>
    <row r="1720">
      <c r="A1720" s="5" t="s">
        <v>2294</v>
      </c>
      <c r="B1720" s="50" t="s">
        <v>1644</v>
      </c>
      <c r="C1720" s="28" t="s">
        <v>1690</v>
      </c>
      <c r="D1720" s="8" t="s">
        <v>10</v>
      </c>
      <c r="E1720" s="1"/>
      <c r="F1720" s="1"/>
      <c r="G1720" s="9"/>
      <c r="H1720" s="9"/>
    </row>
    <row r="1721">
      <c r="A1721" s="5" t="s">
        <v>2294</v>
      </c>
      <c r="B1721" s="50" t="s">
        <v>1644</v>
      </c>
      <c r="C1721" s="40" t="s">
        <v>1691</v>
      </c>
      <c r="D1721" s="8" t="s">
        <v>10</v>
      </c>
      <c r="E1721" s="1"/>
      <c r="F1721" s="1"/>
      <c r="G1721" s="9"/>
      <c r="H1721" s="9"/>
    </row>
    <row r="1722">
      <c r="A1722" s="5" t="s">
        <v>2294</v>
      </c>
      <c r="B1722" s="50" t="s">
        <v>1644</v>
      </c>
      <c r="C1722" s="28" t="s">
        <v>1692</v>
      </c>
      <c r="D1722" s="1"/>
      <c r="E1722" s="8" t="s">
        <v>10</v>
      </c>
      <c r="F1722" s="1"/>
      <c r="G1722" s="9"/>
      <c r="H1722" s="9"/>
    </row>
    <row r="1723">
      <c r="A1723" s="5" t="s">
        <v>2294</v>
      </c>
      <c r="B1723" s="50" t="s">
        <v>1644</v>
      </c>
      <c r="C1723" s="28" t="s">
        <v>1693</v>
      </c>
      <c r="D1723" s="1"/>
      <c r="E1723" s="8" t="s">
        <v>10</v>
      </c>
      <c r="F1723" s="1"/>
      <c r="G1723" s="9"/>
      <c r="H1723" s="9"/>
    </row>
    <row r="1724">
      <c r="A1724" s="5" t="s">
        <v>2294</v>
      </c>
      <c r="B1724" s="50" t="s">
        <v>1644</v>
      </c>
      <c r="C1724" s="28" t="s">
        <v>1694</v>
      </c>
      <c r="D1724" s="8" t="s">
        <v>10</v>
      </c>
      <c r="E1724" s="1"/>
      <c r="F1724" s="1"/>
      <c r="G1724" s="9"/>
      <c r="H1724" s="9"/>
    </row>
    <row r="1725">
      <c r="A1725" s="5" t="s">
        <v>2294</v>
      </c>
      <c r="B1725" s="50" t="s">
        <v>1644</v>
      </c>
      <c r="C1725" s="28" t="s">
        <v>1695</v>
      </c>
      <c r="D1725" s="1"/>
      <c r="E1725" s="8" t="s">
        <v>10</v>
      </c>
      <c r="F1725" s="1"/>
      <c r="G1725" s="9"/>
      <c r="H1725" s="9"/>
    </row>
    <row r="1726">
      <c r="A1726" s="5" t="s">
        <v>2294</v>
      </c>
      <c r="B1726" s="50" t="s">
        <v>1644</v>
      </c>
      <c r="C1726" s="28" t="s">
        <v>1696</v>
      </c>
      <c r="D1726" s="8" t="s">
        <v>10</v>
      </c>
      <c r="E1726" s="1"/>
      <c r="F1726" s="1"/>
      <c r="G1726" s="9"/>
      <c r="H1726" s="9"/>
    </row>
    <row r="1727">
      <c r="A1727" s="5" t="s">
        <v>2294</v>
      </c>
      <c r="B1727" s="50" t="s">
        <v>1644</v>
      </c>
      <c r="C1727" s="28" t="s">
        <v>1697</v>
      </c>
      <c r="D1727" s="1"/>
      <c r="E1727" s="8" t="s">
        <v>10</v>
      </c>
      <c r="F1727" s="1"/>
      <c r="G1727" s="9"/>
      <c r="H1727" s="9"/>
    </row>
    <row r="1728">
      <c r="A1728" s="5" t="s">
        <v>2294</v>
      </c>
      <c r="B1728" s="50" t="s">
        <v>1644</v>
      </c>
      <c r="C1728" s="28" t="s">
        <v>1698</v>
      </c>
      <c r="D1728" s="1"/>
      <c r="E1728" s="8" t="s">
        <v>10</v>
      </c>
      <c r="F1728" s="1"/>
      <c r="G1728" s="9"/>
      <c r="H1728" s="9"/>
    </row>
    <row r="1729">
      <c r="A1729" s="5" t="s">
        <v>2294</v>
      </c>
      <c r="B1729" s="50" t="s">
        <v>1644</v>
      </c>
      <c r="C1729" s="28" t="s">
        <v>1699</v>
      </c>
      <c r="D1729" s="8" t="s">
        <v>10</v>
      </c>
      <c r="E1729" s="1"/>
      <c r="F1729" s="1"/>
      <c r="G1729" s="9"/>
      <c r="H1729" s="9"/>
    </row>
    <row r="1730">
      <c r="A1730" s="5" t="s">
        <v>2294</v>
      </c>
      <c r="B1730" s="50" t="s">
        <v>1644</v>
      </c>
      <c r="C1730" s="28" t="s">
        <v>1700</v>
      </c>
      <c r="D1730" s="1"/>
      <c r="E1730" s="8" t="s">
        <v>10</v>
      </c>
      <c r="F1730" s="1"/>
      <c r="G1730" s="9"/>
      <c r="H1730" s="9"/>
    </row>
    <row r="1731">
      <c r="A1731" s="5" t="s">
        <v>2294</v>
      </c>
      <c r="B1731" s="50" t="s">
        <v>1644</v>
      </c>
      <c r="C1731" s="28" t="s">
        <v>1701</v>
      </c>
      <c r="D1731" s="8" t="s">
        <v>10</v>
      </c>
      <c r="E1731" s="1"/>
      <c r="F1731" s="1"/>
      <c r="G1731" s="9"/>
      <c r="H1731" s="9"/>
    </row>
    <row r="1732">
      <c r="A1732" s="5" t="s">
        <v>2294</v>
      </c>
      <c r="B1732" s="50" t="s">
        <v>1644</v>
      </c>
      <c r="C1732" s="28" t="s">
        <v>1702</v>
      </c>
      <c r="D1732" s="1"/>
      <c r="E1732" s="1"/>
      <c r="F1732" s="8" t="s">
        <v>10</v>
      </c>
      <c r="G1732" s="9"/>
      <c r="H1732" s="9"/>
    </row>
    <row r="1733">
      <c r="A1733" s="5" t="s">
        <v>2294</v>
      </c>
      <c r="B1733" s="50" t="s">
        <v>1644</v>
      </c>
      <c r="C1733" s="28" t="s">
        <v>1703</v>
      </c>
      <c r="D1733" s="1"/>
      <c r="E1733" s="8" t="s">
        <v>10</v>
      </c>
      <c r="F1733" s="1"/>
      <c r="G1733" s="9"/>
      <c r="H1733" s="9"/>
    </row>
    <row r="1734">
      <c r="A1734" s="5" t="s">
        <v>2294</v>
      </c>
      <c r="B1734" s="50" t="s">
        <v>1644</v>
      </c>
      <c r="C1734" s="28" t="s">
        <v>1704</v>
      </c>
      <c r="D1734" s="8" t="s">
        <v>10</v>
      </c>
      <c r="E1734" s="1"/>
      <c r="F1734" s="1"/>
      <c r="G1734" s="9"/>
      <c r="H1734" s="9"/>
    </row>
    <row r="1735">
      <c r="A1735" s="5" t="s">
        <v>2294</v>
      </c>
      <c r="B1735" s="50" t="s">
        <v>1644</v>
      </c>
      <c r="C1735" s="28" t="s">
        <v>1705</v>
      </c>
      <c r="D1735" s="8" t="s">
        <v>10</v>
      </c>
      <c r="E1735" s="1"/>
      <c r="F1735" s="1"/>
      <c r="G1735" s="9"/>
      <c r="H1735" s="9"/>
    </row>
    <row r="1736">
      <c r="A1736" s="5" t="s">
        <v>2294</v>
      </c>
      <c r="B1736" s="50" t="s">
        <v>1644</v>
      </c>
      <c r="C1736" s="45" t="s">
        <v>1706</v>
      </c>
      <c r="D1736" s="1"/>
      <c r="E1736" s="1"/>
      <c r="F1736" s="1"/>
      <c r="G1736" s="5" t="s">
        <v>10</v>
      </c>
      <c r="H1736" s="9"/>
    </row>
    <row r="1737">
      <c r="A1737" s="5" t="s">
        <v>2290</v>
      </c>
      <c r="B1737" s="50" t="s">
        <v>1644</v>
      </c>
      <c r="C1737" s="28" t="s">
        <v>1707</v>
      </c>
      <c r="D1737" s="1"/>
      <c r="E1737" s="8" t="s">
        <v>10</v>
      </c>
      <c r="F1737" s="1"/>
      <c r="G1737" s="9"/>
      <c r="H1737" s="9"/>
    </row>
    <row r="1738">
      <c r="A1738" s="5" t="s">
        <v>2290</v>
      </c>
      <c r="B1738" s="50" t="s">
        <v>1644</v>
      </c>
      <c r="C1738" s="28" t="s">
        <v>1708</v>
      </c>
      <c r="D1738" s="1"/>
      <c r="E1738" s="8" t="s">
        <v>10</v>
      </c>
      <c r="F1738" s="1"/>
      <c r="G1738" s="9"/>
      <c r="H1738" s="9"/>
    </row>
    <row r="1739">
      <c r="A1739" s="5" t="s">
        <v>2290</v>
      </c>
      <c r="B1739" s="50" t="s">
        <v>1644</v>
      </c>
      <c r="C1739" s="28" t="s">
        <v>1709</v>
      </c>
      <c r="D1739" s="1"/>
      <c r="E1739" s="8" t="s">
        <v>10</v>
      </c>
      <c r="F1739" s="1"/>
      <c r="G1739" s="9"/>
      <c r="H1739" s="9"/>
    </row>
    <row r="1740">
      <c r="A1740" s="5" t="s">
        <v>2290</v>
      </c>
      <c r="B1740" s="50" t="s">
        <v>1644</v>
      </c>
      <c r="C1740" s="28" t="s">
        <v>1710</v>
      </c>
      <c r="D1740" s="1"/>
      <c r="E1740" s="8" t="s">
        <v>10</v>
      </c>
      <c r="F1740" s="1"/>
      <c r="G1740" s="9"/>
      <c r="H1740" s="9"/>
    </row>
    <row r="1741">
      <c r="A1741" s="5" t="s">
        <v>2290</v>
      </c>
      <c r="B1741" s="50" t="s">
        <v>1644</v>
      </c>
      <c r="C1741" s="28" t="s">
        <v>1711</v>
      </c>
      <c r="D1741" s="1"/>
      <c r="E1741" s="8" t="s">
        <v>10</v>
      </c>
      <c r="F1741" s="1"/>
      <c r="G1741" s="9"/>
      <c r="H1741" s="9"/>
    </row>
    <row r="1742">
      <c r="A1742" s="5" t="s">
        <v>2290</v>
      </c>
      <c r="B1742" s="50" t="s">
        <v>1644</v>
      </c>
      <c r="C1742" s="28" t="s">
        <v>1712</v>
      </c>
      <c r="D1742" s="1"/>
      <c r="E1742" s="8" t="s">
        <v>10</v>
      </c>
      <c r="F1742" s="1"/>
      <c r="G1742" s="9"/>
      <c r="H1742" s="9"/>
    </row>
    <row r="1743">
      <c r="A1743" s="5" t="s">
        <v>2290</v>
      </c>
      <c r="B1743" s="50" t="s">
        <v>1644</v>
      </c>
      <c r="C1743" s="28" t="s">
        <v>1713</v>
      </c>
      <c r="D1743" s="1"/>
      <c r="E1743" s="8" t="s">
        <v>10</v>
      </c>
      <c r="F1743" s="1"/>
      <c r="G1743" s="9"/>
      <c r="H1743" s="9"/>
    </row>
    <row r="1744">
      <c r="A1744" s="5" t="s">
        <v>2290</v>
      </c>
      <c r="B1744" s="50" t="s">
        <v>1644</v>
      </c>
      <c r="C1744" s="28" t="s">
        <v>1714</v>
      </c>
      <c r="D1744" s="1"/>
      <c r="E1744" s="8" t="s">
        <v>10</v>
      </c>
      <c r="F1744" s="1"/>
      <c r="G1744" s="9"/>
      <c r="H1744" s="9"/>
    </row>
    <row r="1745">
      <c r="A1745" s="5" t="s">
        <v>2290</v>
      </c>
      <c r="B1745" s="50" t="s">
        <v>1644</v>
      </c>
      <c r="C1745" s="28" t="s">
        <v>1715</v>
      </c>
      <c r="D1745" s="1"/>
      <c r="E1745" s="8" t="s">
        <v>10</v>
      </c>
      <c r="F1745" s="1"/>
      <c r="G1745" s="9"/>
      <c r="H1745" s="9"/>
    </row>
    <row r="1746">
      <c r="A1746" s="5" t="s">
        <v>2290</v>
      </c>
      <c r="B1746" s="50" t="s">
        <v>1644</v>
      </c>
      <c r="C1746" s="28" t="s">
        <v>1716</v>
      </c>
      <c r="D1746" s="1"/>
      <c r="E1746" s="8" t="s">
        <v>10</v>
      </c>
      <c r="F1746" s="1"/>
      <c r="G1746" s="9"/>
      <c r="H1746" s="9"/>
    </row>
    <row r="1747">
      <c r="A1747" s="5" t="s">
        <v>2290</v>
      </c>
      <c r="B1747" s="50" t="s">
        <v>1644</v>
      </c>
      <c r="C1747" s="28" t="s">
        <v>1717</v>
      </c>
      <c r="D1747" s="1"/>
      <c r="E1747" s="8" t="s">
        <v>10</v>
      </c>
      <c r="F1747" s="1"/>
      <c r="G1747" s="9"/>
      <c r="H1747" s="9"/>
    </row>
    <row r="1748">
      <c r="A1748" s="5" t="s">
        <v>2290</v>
      </c>
      <c r="B1748" s="50" t="s">
        <v>1644</v>
      </c>
      <c r="C1748" s="45" t="s">
        <v>1718</v>
      </c>
      <c r="D1748" s="1"/>
      <c r="E1748" s="8" t="s">
        <v>10</v>
      </c>
      <c r="F1748" s="1"/>
      <c r="G1748" s="9"/>
      <c r="H1748" s="9"/>
    </row>
    <row r="1749">
      <c r="A1749" s="5" t="s">
        <v>2290</v>
      </c>
      <c r="B1749" s="50" t="s">
        <v>1644</v>
      </c>
      <c r="C1749" s="28" t="s">
        <v>1719</v>
      </c>
      <c r="D1749" s="1"/>
      <c r="E1749" s="8" t="s">
        <v>10</v>
      </c>
      <c r="F1749" s="1"/>
      <c r="G1749" s="9"/>
      <c r="H1749" s="9"/>
    </row>
    <row r="1750">
      <c r="A1750" s="5" t="s">
        <v>2290</v>
      </c>
      <c r="B1750" s="50" t="s">
        <v>1644</v>
      </c>
      <c r="C1750" s="28" t="s">
        <v>1720</v>
      </c>
      <c r="D1750" s="8" t="s">
        <v>10</v>
      </c>
      <c r="E1750" s="1"/>
      <c r="F1750" s="1"/>
      <c r="G1750" s="9"/>
      <c r="H1750" s="9"/>
    </row>
    <row r="1751">
      <c r="A1751" s="5" t="s">
        <v>2290</v>
      </c>
      <c r="B1751" s="50" t="s">
        <v>1644</v>
      </c>
      <c r="C1751" s="28" t="s">
        <v>1721</v>
      </c>
      <c r="D1751" s="1"/>
      <c r="E1751" s="8" t="s">
        <v>10</v>
      </c>
      <c r="F1751" s="1"/>
      <c r="G1751" s="9"/>
      <c r="H1751" s="9"/>
    </row>
    <row r="1752">
      <c r="A1752" s="5" t="s">
        <v>2290</v>
      </c>
      <c r="B1752" s="50" t="s">
        <v>1644</v>
      </c>
      <c r="C1752" s="28" t="s">
        <v>1722</v>
      </c>
      <c r="D1752" s="1"/>
      <c r="E1752" s="8" t="s">
        <v>10</v>
      </c>
      <c r="F1752" s="1"/>
      <c r="G1752" s="9"/>
      <c r="H1752" s="9"/>
    </row>
    <row r="1753">
      <c r="A1753" s="5" t="s">
        <v>2290</v>
      </c>
      <c r="B1753" s="50" t="s">
        <v>1644</v>
      </c>
      <c r="C1753" s="28" t="s">
        <v>1723</v>
      </c>
      <c r="D1753" s="1"/>
      <c r="E1753" s="8" t="s">
        <v>10</v>
      </c>
      <c r="F1753" s="1"/>
      <c r="G1753" s="9"/>
      <c r="H1753" s="9"/>
    </row>
    <row r="1754">
      <c r="A1754" s="5" t="s">
        <v>2290</v>
      </c>
      <c r="B1754" s="50" t="s">
        <v>1644</v>
      </c>
      <c r="C1754" s="28" t="s">
        <v>1724</v>
      </c>
      <c r="D1754" s="1"/>
      <c r="E1754" s="8" t="s">
        <v>10</v>
      </c>
      <c r="F1754" s="1"/>
      <c r="G1754" s="9"/>
      <c r="H1754" s="9"/>
    </row>
    <row r="1755">
      <c r="A1755" s="5" t="s">
        <v>2290</v>
      </c>
      <c r="B1755" s="50" t="s">
        <v>1644</v>
      </c>
      <c r="C1755" s="28" t="s">
        <v>1725</v>
      </c>
      <c r="D1755" s="1"/>
      <c r="E1755" s="8" t="s">
        <v>10</v>
      </c>
      <c r="F1755" s="1"/>
      <c r="G1755" s="9"/>
      <c r="H1755" s="9"/>
    </row>
    <row r="1756">
      <c r="A1756" s="5" t="s">
        <v>2290</v>
      </c>
      <c r="B1756" s="50" t="s">
        <v>1644</v>
      </c>
      <c r="C1756" s="45" t="s">
        <v>1726</v>
      </c>
      <c r="D1756" s="1"/>
      <c r="E1756" s="8" t="s">
        <v>10</v>
      </c>
      <c r="F1756" s="1"/>
      <c r="G1756" s="9"/>
      <c r="H1756" s="9"/>
    </row>
    <row r="1757">
      <c r="A1757" s="5" t="s">
        <v>2290</v>
      </c>
      <c r="B1757" s="50" t="s">
        <v>1644</v>
      </c>
      <c r="C1757" s="28" t="s">
        <v>1727</v>
      </c>
      <c r="D1757" s="1"/>
      <c r="E1757" s="8" t="s">
        <v>10</v>
      </c>
      <c r="F1757" s="1"/>
      <c r="G1757" s="9"/>
      <c r="H1757" s="9"/>
    </row>
    <row r="1758">
      <c r="A1758" s="5" t="s">
        <v>2290</v>
      </c>
      <c r="B1758" s="50" t="s">
        <v>1644</v>
      </c>
      <c r="C1758" s="28" t="s">
        <v>1728</v>
      </c>
      <c r="D1758" s="1"/>
      <c r="E1758" s="8" t="s">
        <v>10</v>
      </c>
      <c r="F1758" s="1"/>
      <c r="G1758" s="9"/>
      <c r="H1758" s="9"/>
    </row>
    <row r="1759">
      <c r="A1759" s="5" t="s">
        <v>2290</v>
      </c>
      <c r="B1759" s="50" t="s">
        <v>1644</v>
      </c>
      <c r="C1759" s="28" t="s">
        <v>1729</v>
      </c>
      <c r="D1759" s="1"/>
      <c r="E1759" s="8" t="s">
        <v>10</v>
      </c>
      <c r="F1759" s="1"/>
      <c r="G1759" s="9"/>
      <c r="H1759" s="9"/>
    </row>
    <row r="1760">
      <c r="A1760" s="5" t="s">
        <v>2290</v>
      </c>
      <c r="B1760" s="50" t="s">
        <v>1644</v>
      </c>
      <c r="C1760" s="28" t="s">
        <v>1730</v>
      </c>
      <c r="D1760" s="1"/>
      <c r="E1760" s="8"/>
      <c r="F1760" s="1"/>
      <c r="G1760" s="5" t="s">
        <v>10</v>
      </c>
      <c r="H1760" s="9"/>
    </row>
    <row r="1761">
      <c r="A1761" s="5" t="s">
        <v>2290</v>
      </c>
      <c r="B1761" s="50" t="s">
        <v>1644</v>
      </c>
      <c r="C1761" s="28" t="s">
        <v>1731</v>
      </c>
      <c r="D1761" s="1"/>
      <c r="E1761" s="8" t="s">
        <v>10</v>
      </c>
      <c r="F1761" s="1"/>
      <c r="G1761" s="9"/>
      <c r="H1761" s="9"/>
    </row>
    <row r="1762">
      <c r="A1762" s="5" t="s">
        <v>2290</v>
      </c>
      <c r="B1762" s="50" t="s">
        <v>1644</v>
      </c>
      <c r="C1762" s="28" t="s">
        <v>1732</v>
      </c>
      <c r="D1762" s="1"/>
      <c r="E1762" s="8" t="s">
        <v>10</v>
      </c>
      <c r="F1762" s="1"/>
      <c r="G1762" s="9"/>
      <c r="H1762" s="9"/>
    </row>
    <row r="1763">
      <c r="A1763" s="5" t="s">
        <v>2290</v>
      </c>
      <c r="B1763" s="50" t="s">
        <v>1644</v>
      </c>
      <c r="C1763" s="28" t="s">
        <v>1733</v>
      </c>
      <c r="D1763" s="1"/>
      <c r="E1763" s="8" t="s">
        <v>10</v>
      </c>
      <c r="F1763" s="1"/>
      <c r="G1763" s="9"/>
      <c r="H1763" s="9"/>
    </row>
    <row r="1764">
      <c r="A1764" s="5" t="s">
        <v>2290</v>
      </c>
      <c r="B1764" s="50" t="s">
        <v>1644</v>
      </c>
      <c r="C1764" s="28" t="s">
        <v>1734</v>
      </c>
      <c r="D1764" s="8" t="s">
        <v>10</v>
      </c>
      <c r="E1764" s="1"/>
      <c r="F1764" s="1"/>
      <c r="G1764" s="9"/>
      <c r="H1764" s="9"/>
    </row>
    <row r="1765">
      <c r="A1765" s="5" t="s">
        <v>2290</v>
      </c>
      <c r="B1765" s="50" t="s">
        <v>1644</v>
      </c>
      <c r="C1765" s="28" t="s">
        <v>1735</v>
      </c>
      <c r="D1765" s="1"/>
      <c r="E1765" s="8" t="s">
        <v>10</v>
      </c>
      <c r="F1765" s="1"/>
      <c r="G1765" s="9"/>
      <c r="H1765" s="9"/>
    </row>
    <row r="1766">
      <c r="A1766" s="5" t="s">
        <v>2290</v>
      </c>
      <c r="B1766" s="50" t="s">
        <v>1644</v>
      </c>
      <c r="C1766" s="28" t="s">
        <v>1736</v>
      </c>
      <c r="D1766" s="1"/>
      <c r="E1766" s="8" t="s">
        <v>10</v>
      </c>
      <c r="F1766" s="1"/>
      <c r="G1766" s="9"/>
      <c r="H1766" s="9"/>
    </row>
    <row r="1767">
      <c r="A1767" s="5" t="s">
        <v>2290</v>
      </c>
      <c r="B1767" s="50" t="s">
        <v>1644</v>
      </c>
      <c r="C1767" s="28" t="s">
        <v>1737</v>
      </c>
      <c r="D1767" s="1"/>
      <c r="E1767" s="8" t="s">
        <v>10</v>
      </c>
      <c r="F1767" s="1"/>
      <c r="G1767" s="9"/>
      <c r="H1767" s="9"/>
    </row>
    <row r="1768">
      <c r="A1768" s="5" t="s">
        <v>2290</v>
      </c>
      <c r="B1768" s="50" t="s">
        <v>1644</v>
      </c>
      <c r="C1768" s="28" t="s">
        <v>1738</v>
      </c>
      <c r="D1768" s="1"/>
      <c r="E1768" s="8" t="s">
        <v>10</v>
      </c>
      <c r="F1768" s="1"/>
      <c r="G1768" s="9"/>
      <c r="H1768" s="9"/>
    </row>
    <row r="1769">
      <c r="A1769" s="5" t="s">
        <v>2290</v>
      </c>
      <c r="B1769" s="50" t="s">
        <v>1644</v>
      </c>
      <c r="C1769" s="28" t="s">
        <v>1739</v>
      </c>
      <c r="D1769" s="1"/>
      <c r="E1769" s="8" t="s">
        <v>10</v>
      </c>
      <c r="F1769" s="1"/>
      <c r="G1769" s="9"/>
      <c r="H1769" s="9"/>
    </row>
    <row r="1770">
      <c r="A1770" s="5" t="s">
        <v>2290</v>
      </c>
      <c r="B1770" s="50" t="s">
        <v>1644</v>
      </c>
      <c r="C1770" s="28" t="s">
        <v>1740</v>
      </c>
      <c r="D1770" s="1"/>
      <c r="E1770" s="8" t="s">
        <v>10</v>
      </c>
      <c r="F1770" s="1"/>
      <c r="G1770" s="9"/>
      <c r="H1770" s="9"/>
    </row>
    <row r="1771">
      <c r="A1771" s="5" t="s">
        <v>2290</v>
      </c>
      <c r="B1771" s="50" t="s">
        <v>1644</v>
      </c>
      <c r="C1771" s="28" t="s">
        <v>1741</v>
      </c>
      <c r="D1771" s="1"/>
      <c r="E1771" s="8" t="s">
        <v>10</v>
      </c>
      <c r="F1771" s="1"/>
      <c r="G1771" s="9"/>
      <c r="H1771" s="9"/>
    </row>
    <row r="1772">
      <c r="A1772" s="5" t="s">
        <v>2290</v>
      </c>
      <c r="B1772" s="50" t="s">
        <v>1644</v>
      </c>
      <c r="C1772" s="28" t="s">
        <v>1742</v>
      </c>
      <c r="D1772" s="8" t="s">
        <v>10</v>
      </c>
      <c r="E1772" s="8"/>
      <c r="F1772" s="1"/>
      <c r="G1772" s="9"/>
      <c r="H1772" s="9"/>
    </row>
    <row r="1773">
      <c r="A1773" s="5" t="s">
        <v>2290</v>
      </c>
      <c r="B1773" s="50" t="s">
        <v>1644</v>
      </c>
      <c r="C1773" s="28" t="s">
        <v>1743</v>
      </c>
      <c r="D1773" s="1"/>
      <c r="E1773" s="8" t="s">
        <v>10</v>
      </c>
      <c r="F1773" s="1"/>
      <c r="G1773" s="9"/>
      <c r="H1773" s="9"/>
    </row>
    <row r="1774">
      <c r="A1774" s="5" t="s">
        <v>2290</v>
      </c>
      <c r="B1774" s="50" t="s">
        <v>1644</v>
      </c>
      <c r="C1774" s="28" t="s">
        <v>1744</v>
      </c>
      <c r="D1774" s="8" t="s">
        <v>10</v>
      </c>
      <c r="E1774" s="1"/>
      <c r="F1774" s="1"/>
      <c r="G1774" s="9"/>
      <c r="H1774" s="9"/>
    </row>
    <row r="1775">
      <c r="A1775" s="5" t="s">
        <v>2290</v>
      </c>
      <c r="B1775" s="50" t="s">
        <v>1644</v>
      </c>
      <c r="C1775" s="28" t="s">
        <v>1745</v>
      </c>
      <c r="D1775" s="1"/>
      <c r="E1775" s="8" t="s">
        <v>10</v>
      </c>
      <c r="F1775" s="1"/>
      <c r="G1775" s="9"/>
      <c r="H1775" s="9"/>
    </row>
    <row r="1776">
      <c r="A1776" s="5" t="s">
        <v>2290</v>
      </c>
      <c r="B1776" s="50" t="s">
        <v>1644</v>
      </c>
      <c r="C1776" s="28" t="s">
        <v>1746</v>
      </c>
      <c r="D1776" s="1"/>
      <c r="E1776" s="8" t="s">
        <v>10</v>
      </c>
      <c r="F1776" s="1"/>
      <c r="G1776" s="9"/>
      <c r="H1776" s="9"/>
    </row>
    <row r="1777">
      <c r="A1777" s="5" t="s">
        <v>2290</v>
      </c>
      <c r="B1777" s="50" t="s">
        <v>1644</v>
      </c>
      <c r="C1777" s="28" t="s">
        <v>1747</v>
      </c>
      <c r="D1777" s="1"/>
      <c r="E1777" s="8" t="s">
        <v>10</v>
      </c>
      <c r="F1777" s="1"/>
      <c r="G1777" s="9"/>
      <c r="H1777" s="9"/>
    </row>
    <row r="1778">
      <c r="A1778" s="5" t="s">
        <v>2290</v>
      </c>
      <c r="B1778" s="50" t="s">
        <v>1644</v>
      </c>
      <c r="C1778" s="28" t="s">
        <v>1748</v>
      </c>
      <c r="D1778" s="8" t="s">
        <v>10</v>
      </c>
      <c r="E1778" s="1"/>
      <c r="F1778" s="1"/>
      <c r="G1778" s="9"/>
      <c r="H1778" s="9"/>
    </row>
    <row r="1779">
      <c r="A1779" s="5" t="s">
        <v>2290</v>
      </c>
      <c r="B1779" s="50" t="s">
        <v>1644</v>
      </c>
      <c r="C1779" s="28" t="s">
        <v>1749</v>
      </c>
      <c r="D1779" s="8" t="s">
        <v>10</v>
      </c>
      <c r="E1779" s="1"/>
      <c r="F1779" s="1"/>
      <c r="G1779" s="9"/>
      <c r="H1779" s="9"/>
    </row>
    <row r="1780">
      <c r="A1780" s="5" t="s">
        <v>2290</v>
      </c>
      <c r="B1780" s="50" t="s">
        <v>1644</v>
      </c>
      <c r="C1780" s="28" t="s">
        <v>1750</v>
      </c>
      <c r="D1780" s="1"/>
      <c r="E1780" s="8" t="s">
        <v>10</v>
      </c>
      <c r="F1780" s="1"/>
      <c r="G1780" s="9"/>
      <c r="H1780" s="9"/>
    </row>
    <row r="1781">
      <c r="A1781" s="5" t="s">
        <v>2290</v>
      </c>
      <c r="B1781" s="50" t="s">
        <v>1644</v>
      </c>
      <c r="C1781" s="45" t="s">
        <v>1751</v>
      </c>
      <c r="D1781" s="1"/>
      <c r="E1781" s="1"/>
      <c r="F1781" s="1"/>
      <c r="G1781" s="5" t="s">
        <v>10</v>
      </c>
      <c r="H1781" s="9"/>
    </row>
    <row r="1782">
      <c r="A1782" s="5" t="s">
        <v>2290</v>
      </c>
      <c r="B1782" s="50" t="s">
        <v>1644</v>
      </c>
      <c r="C1782" s="28" t="s">
        <v>1752</v>
      </c>
      <c r="D1782" s="8" t="s">
        <v>10</v>
      </c>
      <c r="E1782" s="1"/>
      <c r="F1782" s="1"/>
      <c r="G1782" s="9"/>
      <c r="H1782" s="9"/>
    </row>
    <row r="1783">
      <c r="A1783" s="5" t="s">
        <v>2290</v>
      </c>
      <c r="B1783" s="50" t="s">
        <v>1644</v>
      </c>
      <c r="C1783" s="28" t="s">
        <v>1753</v>
      </c>
      <c r="D1783" s="1"/>
      <c r="E1783" s="8" t="s">
        <v>10</v>
      </c>
      <c r="F1783" s="1"/>
      <c r="G1783" s="9"/>
      <c r="H1783" s="9"/>
    </row>
    <row r="1784">
      <c r="A1784" s="5" t="s">
        <v>2290</v>
      </c>
      <c r="B1784" s="50" t="s">
        <v>1644</v>
      </c>
      <c r="C1784" s="28" t="s">
        <v>1754</v>
      </c>
      <c r="D1784" s="1"/>
      <c r="E1784" s="8" t="s">
        <v>10</v>
      </c>
      <c r="F1784" s="1"/>
      <c r="G1784" s="9"/>
      <c r="H1784" s="9"/>
    </row>
    <row r="1785">
      <c r="A1785" s="5" t="s">
        <v>2290</v>
      </c>
      <c r="B1785" s="50" t="s">
        <v>1644</v>
      </c>
      <c r="C1785" s="28" t="s">
        <v>1755</v>
      </c>
      <c r="D1785" s="1"/>
      <c r="E1785" s="8" t="s">
        <v>10</v>
      </c>
      <c r="F1785" s="1"/>
      <c r="G1785" s="9"/>
      <c r="H1785" s="9"/>
    </row>
    <row r="1786">
      <c r="A1786" s="5" t="s">
        <v>2290</v>
      </c>
      <c r="B1786" s="50" t="s">
        <v>1644</v>
      </c>
      <c r="C1786" s="28" t="s">
        <v>1756</v>
      </c>
      <c r="D1786" s="1"/>
      <c r="E1786" s="8" t="s">
        <v>10</v>
      </c>
      <c r="F1786" s="1"/>
      <c r="G1786" s="9"/>
      <c r="H1786" s="9"/>
    </row>
    <row r="1787">
      <c r="A1787" s="5" t="s">
        <v>2290</v>
      </c>
      <c r="B1787" s="50" t="s">
        <v>1644</v>
      </c>
      <c r="C1787" s="28" t="s">
        <v>1757</v>
      </c>
      <c r="D1787" s="1"/>
      <c r="E1787" s="8" t="s">
        <v>10</v>
      </c>
      <c r="F1787" s="1"/>
      <c r="G1787" s="9"/>
      <c r="H1787" s="9"/>
    </row>
    <row r="1788">
      <c r="A1788" s="5" t="s">
        <v>2290</v>
      </c>
      <c r="B1788" s="50" t="s">
        <v>1644</v>
      </c>
      <c r="C1788" s="28" t="s">
        <v>1758</v>
      </c>
      <c r="D1788" s="1"/>
      <c r="E1788" s="8" t="s">
        <v>10</v>
      </c>
      <c r="F1788" s="1"/>
      <c r="G1788" s="9"/>
      <c r="H1788" s="9"/>
    </row>
    <row r="1789">
      <c r="A1789" s="5" t="s">
        <v>2290</v>
      </c>
      <c r="B1789" s="50" t="s">
        <v>1644</v>
      </c>
      <c r="C1789" s="28" t="s">
        <v>1759</v>
      </c>
      <c r="D1789" s="1"/>
      <c r="E1789" s="8" t="s">
        <v>10</v>
      </c>
      <c r="F1789" s="1"/>
      <c r="G1789" s="9"/>
      <c r="H1789" s="9"/>
    </row>
    <row r="1790">
      <c r="A1790" s="5" t="s">
        <v>2290</v>
      </c>
      <c r="B1790" s="50" t="s">
        <v>1644</v>
      </c>
      <c r="C1790" s="28" t="s">
        <v>1760</v>
      </c>
      <c r="D1790" s="1"/>
      <c r="E1790" s="8" t="s">
        <v>10</v>
      </c>
      <c r="F1790" s="1"/>
      <c r="G1790" s="9"/>
      <c r="H1790" s="9"/>
    </row>
    <row r="1791">
      <c r="A1791" s="5" t="s">
        <v>2290</v>
      </c>
      <c r="B1791" s="50" t="s">
        <v>1644</v>
      </c>
      <c r="C1791" s="28" t="s">
        <v>1761</v>
      </c>
      <c r="D1791" s="8" t="s">
        <v>10</v>
      </c>
      <c r="E1791" s="8"/>
      <c r="F1791" s="1"/>
      <c r="G1791" s="9"/>
      <c r="H1791" s="9"/>
    </row>
    <row r="1792">
      <c r="A1792" s="5" t="s">
        <v>2290</v>
      </c>
      <c r="B1792" s="50" t="s">
        <v>1644</v>
      </c>
      <c r="C1792" s="28" t="s">
        <v>1762</v>
      </c>
      <c r="D1792" s="8" t="s">
        <v>10</v>
      </c>
      <c r="E1792" s="1"/>
      <c r="F1792" s="1"/>
      <c r="G1792" s="9"/>
      <c r="H1792" s="9"/>
    </row>
    <row r="1793">
      <c r="A1793" s="5" t="s">
        <v>2290</v>
      </c>
      <c r="B1793" s="50" t="s">
        <v>1644</v>
      </c>
      <c r="C1793" s="28" t="s">
        <v>1763</v>
      </c>
      <c r="D1793" s="1"/>
      <c r="E1793" s="8" t="s">
        <v>10</v>
      </c>
      <c r="F1793" s="1"/>
      <c r="G1793" s="9"/>
      <c r="H1793" s="9"/>
    </row>
    <row r="1794">
      <c r="A1794" s="5" t="s">
        <v>2290</v>
      </c>
      <c r="B1794" s="50" t="s">
        <v>1644</v>
      </c>
      <c r="C1794" s="28" t="s">
        <v>1764</v>
      </c>
      <c r="D1794" s="1"/>
      <c r="E1794" s="8" t="s">
        <v>10</v>
      </c>
      <c r="F1794" s="1"/>
      <c r="G1794" s="9"/>
      <c r="H1794" s="9"/>
    </row>
    <row r="1795">
      <c r="A1795" s="5" t="s">
        <v>2290</v>
      </c>
      <c r="B1795" s="50" t="s">
        <v>1644</v>
      </c>
      <c r="C1795" s="28" t="s">
        <v>1765</v>
      </c>
      <c r="D1795" s="1"/>
      <c r="E1795" s="8"/>
      <c r="F1795" s="1"/>
      <c r="G1795" s="5" t="s">
        <v>10</v>
      </c>
      <c r="H1795" s="9"/>
    </row>
    <row r="1796">
      <c r="A1796" s="5" t="s">
        <v>2290</v>
      </c>
      <c r="B1796" s="50" t="s">
        <v>1644</v>
      </c>
      <c r="C1796" s="28" t="s">
        <v>1766</v>
      </c>
      <c r="D1796" s="1"/>
      <c r="E1796" s="8" t="s">
        <v>10</v>
      </c>
      <c r="F1796" s="1"/>
      <c r="G1796" s="9"/>
      <c r="H1796" s="9"/>
    </row>
    <row r="1797">
      <c r="A1797" s="5" t="s">
        <v>2290</v>
      </c>
      <c r="B1797" s="50" t="s">
        <v>1644</v>
      </c>
      <c r="C1797" s="28" t="s">
        <v>1767</v>
      </c>
      <c r="D1797" s="1"/>
      <c r="E1797" s="8" t="s">
        <v>10</v>
      </c>
      <c r="F1797" s="1"/>
      <c r="G1797" s="9"/>
      <c r="H1797" s="9"/>
    </row>
    <row r="1798">
      <c r="A1798" s="5" t="s">
        <v>2290</v>
      </c>
      <c r="B1798" s="50" t="s">
        <v>1644</v>
      </c>
      <c r="C1798" s="28" t="s">
        <v>1768</v>
      </c>
      <c r="D1798" s="1"/>
      <c r="E1798" s="8" t="s">
        <v>10</v>
      </c>
      <c r="F1798" s="1"/>
      <c r="G1798" s="9"/>
      <c r="H1798" s="9"/>
    </row>
    <row r="1799">
      <c r="A1799" s="5" t="s">
        <v>2290</v>
      </c>
      <c r="B1799" s="50" t="s">
        <v>1644</v>
      </c>
      <c r="C1799" s="28" t="s">
        <v>1769</v>
      </c>
      <c r="D1799" s="1"/>
      <c r="E1799" s="8" t="s">
        <v>10</v>
      </c>
      <c r="F1799" s="1"/>
      <c r="G1799" s="9"/>
      <c r="H1799" s="9"/>
    </row>
    <row r="1800">
      <c r="A1800" s="5" t="s">
        <v>2290</v>
      </c>
      <c r="B1800" s="50" t="s">
        <v>1644</v>
      </c>
      <c r="C1800" s="28" t="s">
        <v>1770</v>
      </c>
      <c r="D1800" s="1"/>
      <c r="E1800" s="8" t="s">
        <v>10</v>
      </c>
      <c r="F1800" s="1"/>
      <c r="G1800" s="9"/>
      <c r="H1800" s="9"/>
    </row>
    <row r="1801">
      <c r="A1801" s="5" t="s">
        <v>2290</v>
      </c>
      <c r="B1801" s="50" t="s">
        <v>1644</v>
      </c>
      <c r="C1801" s="28" t="s">
        <v>1771</v>
      </c>
      <c r="D1801" s="1"/>
      <c r="E1801" s="8" t="s">
        <v>10</v>
      </c>
      <c r="F1801" s="1"/>
      <c r="G1801" s="9"/>
      <c r="H1801" s="9"/>
    </row>
    <row r="1802">
      <c r="A1802" s="5" t="s">
        <v>2290</v>
      </c>
      <c r="B1802" s="50" t="s">
        <v>1644</v>
      </c>
      <c r="C1802" s="28" t="s">
        <v>1772</v>
      </c>
      <c r="D1802" s="1"/>
      <c r="E1802" s="8" t="s">
        <v>10</v>
      </c>
      <c r="F1802" s="1"/>
      <c r="G1802" s="9"/>
      <c r="H1802" s="9"/>
    </row>
    <row r="1803">
      <c r="A1803" s="5" t="s">
        <v>2290</v>
      </c>
      <c r="B1803" s="50" t="s">
        <v>1644</v>
      </c>
      <c r="C1803" s="28" t="s">
        <v>1773</v>
      </c>
      <c r="D1803" s="1"/>
      <c r="E1803" s="8" t="s">
        <v>10</v>
      </c>
      <c r="F1803" s="1"/>
      <c r="G1803" s="9"/>
      <c r="H1803" s="9"/>
    </row>
    <row r="1804">
      <c r="A1804" s="5" t="s">
        <v>2290</v>
      </c>
      <c r="B1804" s="50" t="s">
        <v>1644</v>
      </c>
      <c r="C1804" s="28" t="s">
        <v>1774</v>
      </c>
      <c r="D1804" s="1"/>
      <c r="E1804" s="8" t="s">
        <v>10</v>
      </c>
      <c r="F1804" s="1"/>
      <c r="G1804" s="9"/>
      <c r="H1804" s="9"/>
    </row>
    <row r="1805">
      <c r="A1805" s="5" t="s">
        <v>2290</v>
      </c>
      <c r="B1805" s="50" t="s">
        <v>1644</v>
      </c>
      <c r="C1805" s="28" t="s">
        <v>1775</v>
      </c>
      <c r="D1805" s="1"/>
      <c r="E1805" s="1"/>
      <c r="F1805" s="8" t="s">
        <v>10</v>
      </c>
      <c r="G1805" s="9"/>
      <c r="H1805" s="9"/>
    </row>
    <row r="1806">
      <c r="A1806" s="5" t="s">
        <v>2290</v>
      </c>
      <c r="B1806" s="50" t="s">
        <v>1644</v>
      </c>
      <c r="C1806" s="28" t="s">
        <v>1776</v>
      </c>
      <c r="D1806" s="1"/>
      <c r="E1806" s="8" t="s">
        <v>10</v>
      </c>
      <c r="F1806" s="1"/>
      <c r="G1806" s="9"/>
      <c r="H1806" s="9"/>
    </row>
    <row r="1807">
      <c r="A1807" s="5" t="s">
        <v>2290</v>
      </c>
      <c r="B1807" s="50" t="s">
        <v>1644</v>
      </c>
      <c r="C1807" s="28" t="s">
        <v>1777</v>
      </c>
      <c r="D1807" s="1"/>
      <c r="E1807" s="8" t="s">
        <v>10</v>
      </c>
      <c r="F1807" s="1"/>
      <c r="G1807" s="9"/>
      <c r="H1807" s="9"/>
    </row>
    <row r="1808">
      <c r="A1808" s="5" t="s">
        <v>2290</v>
      </c>
      <c r="B1808" s="50" t="s">
        <v>1644</v>
      </c>
      <c r="C1808" s="28" t="s">
        <v>1778</v>
      </c>
      <c r="D1808" s="1"/>
      <c r="E1808" s="8" t="s">
        <v>10</v>
      </c>
      <c r="F1808" s="1"/>
      <c r="G1808" s="9"/>
      <c r="H1808" s="9"/>
    </row>
    <row r="1809">
      <c r="A1809" s="5" t="s">
        <v>2290</v>
      </c>
      <c r="B1809" s="50" t="s">
        <v>1644</v>
      </c>
      <c r="C1809" s="28" t="s">
        <v>1779</v>
      </c>
      <c r="D1809" s="1"/>
      <c r="E1809" s="8" t="s">
        <v>10</v>
      </c>
      <c r="F1809" s="1"/>
      <c r="G1809" s="9"/>
      <c r="H1809" s="9"/>
    </row>
    <row r="1810">
      <c r="A1810" s="5" t="s">
        <v>2290</v>
      </c>
      <c r="B1810" s="50" t="s">
        <v>1644</v>
      </c>
      <c r="C1810" s="28" t="s">
        <v>1780</v>
      </c>
      <c r="D1810" s="1"/>
      <c r="E1810" s="8" t="s">
        <v>10</v>
      </c>
      <c r="F1810" s="1"/>
      <c r="G1810" s="9"/>
      <c r="H1810" s="9"/>
    </row>
    <row r="1811">
      <c r="A1811" s="5" t="s">
        <v>2290</v>
      </c>
      <c r="B1811" s="50" t="s">
        <v>1644</v>
      </c>
      <c r="C1811" s="28" t="s">
        <v>1781</v>
      </c>
      <c r="D1811" s="1"/>
      <c r="E1811" s="8" t="s">
        <v>10</v>
      </c>
      <c r="F1811" s="1"/>
      <c r="G1811" s="9"/>
      <c r="H1811" s="9"/>
    </row>
    <row r="1812">
      <c r="A1812" s="5" t="s">
        <v>2290</v>
      </c>
      <c r="B1812" s="50" t="s">
        <v>1644</v>
      </c>
      <c r="C1812" s="28" t="s">
        <v>1782</v>
      </c>
      <c r="D1812" s="1"/>
      <c r="E1812" s="8" t="s">
        <v>10</v>
      </c>
      <c r="F1812" s="1"/>
      <c r="G1812" s="9"/>
      <c r="H1812" s="9"/>
    </row>
    <row r="1813">
      <c r="A1813" s="5" t="s">
        <v>2290</v>
      </c>
      <c r="B1813" s="50" t="s">
        <v>1644</v>
      </c>
      <c r="C1813" s="28" t="s">
        <v>1783</v>
      </c>
      <c r="D1813" s="1"/>
      <c r="E1813" s="8" t="s">
        <v>10</v>
      </c>
      <c r="F1813" s="1"/>
      <c r="G1813" s="9"/>
      <c r="H1813" s="9"/>
    </row>
    <row r="1814">
      <c r="A1814" s="5" t="s">
        <v>2290</v>
      </c>
      <c r="B1814" s="50" t="s">
        <v>1644</v>
      </c>
      <c r="C1814" s="28" t="s">
        <v>1784</v>
      </c>
      <c r="D1814" s="8" t="s">
        <v>10</v>
      </c>
      <c r="E1814" s="1"/>
      <c r="F1814" s="1"/>
      <c r="G1814" s="9"/>
      <c r="H1814" s="9"/>
    </row>
    <row r="1815">
      <c r="A1815" s="5" t="s">
        <v>2290</v>
      </c>
      <c r="B1815" s="50" t="s">
        <v>1644</v>
      </c>
      <c r="C1815" s="28" t="s">
        <v>1785</v>
      </c>
      <c r="D1815" s="1"/>
      <c r="E1815" s="8" t="s">
        <v>10</v>
      </c>
      <c r="F1815" s="1"/>
      <c r="G1815" s="9"/>
      <c r="H1815" s="9"/>
    </row>
    <row r="1816">
      <c r="A1816" s="5" t="s">
        <v>2290</v>
      </c>
      <c r="B1816" s="50" t="s">
        <v>1644</v>
      </c>
      <c r="C1816" s="28" t="s">
        <v>1786</v>
      </c>
      <c r="D1816" s="1"/>
      <c r="E1816" s="8" t="s">
        <v>10</v>
      </c>
      <c r="F1816" s="1"/>
      <c r="G1816" s="9"/>
      <c r="H1816" s="9"/>
    </row>
    <row r="1817">
      <c r="A1817" s="5" t="s">
        <v>2290</v>
      </c>
      <c r="B1817" s="50" t="s">
        <v>1644</v>
      </c>
      <c r="C1817" s="28" t="s">
        <v>1787</v>
      </c>
      <c r="D1817" s="1"/>
      <c r="E1817" s="8" t="s">
        <v>10</v>
      </c>
      <c r="F1817" s="1"/>
      <c r="G1817" s="9"/>
      <c r="H1817" s="9"/>
    </row>
    <row r="1818">
      <c r="A1818" s="5" t="s">
        <v>2290</v>
      </c>
      <c r="B1818" s="50" t="s">
        <v>1644</v>
      </c>
      <c r="C1818" s="28" t="s">
        <v>1788</v>
      </c>
      <c r="D1818" s="1"/>
      <c r="E1818" s="8" t="s">
        <v>10</v>
      </c>
      <c r="F1818" s="1"/>
      <c r="G1818" s="9"/>
      <c r="H1818" s="9"/>
    </row>
    <row r="1819">
      <c r="A1819" s="5" t="s">
        <v>2290</v>
      </c>
      <c r="B1819" s="50" t="s">
        <v>1644</v>
      </c>
      <c r="C1819" s="28" t="s">
        <v>1789</v>
      </c>
      <c r="D1819" s="1"/>
      <c r="E1819" s="8" t="s">
        <v>10</v>
      </c>
      <c r="F1819" s="1"/>
      <c r="G1819" s="9"/>
      <c r="H1819" s="9"/>
    </row>
    <row r="1820">
      <c r="A1820" s="5" t="s">
        <v>2290</v>
      </c>
      <c r="B1820" s="50" t="s">
        <v>1644</v>
      </c>
      <c r="C1820" s="28" t="s">
        <v>1790</v>
      </c>
      <c r="D1820" s="1"/>
      <c r="E1820" s="8" t="s">
        <v>10</v>
      </c>
      <c r="F1820" s="1"/>
      <c r="G1820" s="9"/>
      <c r="H1820" s="9"/>
    </row>
    <row r="1821">
      <c r="A1821" s="5" t="s">
        <v>2290</v>
      </c>
      <c r="B1821" s="50" t="s">
        <v>1644</v>
      </c>
      <c r="C1821" s="28" t="s">
        <v>1791</v>
      </c>
      <c r="D1821" s="1"/>
      <c r="E1821" s="8" t="s">
        <v>10</v>
      </c>
      <c r="F1821" s="1"/>
      <c r="G1821" s="9"/>
      <c r="H1821" s="9"/>
    </row>
    <row r="1822">
      <c r="A1822" s="20" t="s">
        <v>2290</v>
      </c>
      <c r="B1822" s="50" t="s">
        <v>1644</v>
      </c>
      <c r="C1822" s="40" t="s">
        <v>1792</v>
      </c>
      <c r="D1822" s="19"/>
      <c r="E1822" s="23"/>
      <c r="F1822" s="19"/>
      <c r="G1822" s="20" t="s">
        <v>10</v>
      </c>
      <c r="H1822" s="21"/>
      <c r="I1822" s="21"/>
    </row>
    <row r="1823">
      <c r="A1823" s="5" t="s">
        <v>2290</v>
      </c>
      <c r="B1823" s="50" t="s">
        <v>1644</v>
      </c>
      <c r="C1823" s="28" t="s">
        <v>1793</v>
      </c>
      <c r="D1823" s="1"/>
      <c r="E1823" s="8" t="s">
        <v>10</v>
      </c>
      <c r="F1823" s="1"/>
      <c r="G1823" s="9"/>
      <c r="H1823" s="9"/>
      <c r="J1823" s="21"/>
      <c r="K1823" s="21"/>
      <c r="L1823" s="21"/>
      <c r="M1823" s="21"/>
      <c r="N1823" s="21"/>
      <c r="O1823" s="21"/>
      <c r="P1823" s="21"/>
      <c r="Q1823" s="21"/>
      <c r="R1823" s="21"/>
      <c r="S1823" s="21"/>
      <c r="T1823" s="21"/>
      <c r="U1823" s="21"/>
      <c r="V1823" s="21"/>
      <c r="W1823" s="21"/>
      <c r="X1823" s="21"/>
    </row>
    <row r="1824">
      <c r="A1824" s="5" t="s">
        <v>2290</v>
      </c>
      <c r="B1824" s="50" t="s">
        <v>1644</v>
      </c>
      <c r="C1824" s="28" t="s">
        <v>1794</v>
      </c>
      <c r="D1824" s="1"/>
      <c r="E1824" s="8" t="s">
        <v>10</v>
      </c>
      <c r="F1824" s="1"/>
      <c r="G1824" s="9"/>
      <c r="H1824" s="9"/>
    </row>
    <row r="1825">
      <c r="A1825" s="5" t="s">
        <v>2290</v>
      </c>
      <c r="B1825" s="50" t="s">
        <v>1644</v>
      </c>
      <c r="C1825" s="28" t="s">
        <v>1795</v>
      </c>
      <c r="D1825" s="1"/>
      <c r="E1825" s="8" t="s">
        <v>10</v>
      </c>
      <c r="F1825" s="1"/>
      <c r="G1825" s="9"/>
      <c r="H1825" s="9"/>
    </row>
    <row r="1826">
      <c r="A1826" s="5" t="s">
        <v>2290</v>
      </c>
      <c r="B1826" s="50" t="s">
        <v>1644</v>
      </c>
      <c r="C1826" s="28" t="s">
        <v>1796</v>
      </c>
      <c r="D1826" s="1"/>
      <c r="E1826" s="8" t="s">
        <v>10</v>
      </c>
      <c r="F1826" s="1"/>
      <c r="G1826" s="9"/>
      <c r="H1826" s="9"/>
    </row>
    <row r="1827">
      <c r="A1827" s="5" t="s">
        <v>2290</v>
      </c>
      <c r="B1827" s="50" t="s">
        <v>1644</v>
      </c>
      <c r="C1827" s="28" t="s">
        <v>1797</v>
      </c>
      <c r="D1827" s="1"/>
      <c r="E1827" s="8" t="s">
        <v>10</v>
      </c>
      <c r="F1827" s="1"/>
      <c r="G1827" s="9"/>
      <c r="H1827" s="9"/>
    </row>
    <row r="1828">
      <c r="A1828" s="5" t="s">
        <v>2290</v>
      </c>
      <c r="B1828" s="50" t="s">
        <v>1644</v>
      </c>
      <c r="C1828" s="28" t="s">
        <v>1798</v>
      </c>
      <c r="D1828" s="1"/>
      <c r="E1828" s="8" t="s">
        <v>10</v>
      </c>
      <c r="F1828" s="1"/>
      <c r="G1828" s="9"/>
      <c r="H1828" s="9"/>
    </row>
    <row r="1829">
      <c r="A1829" s="5" t="s">
        <v>2290</v>
      </c>
      <c r="B1829" s="50" t="s">
        <v>1644</v>
      </c>
      <c r="C1829" s="28" t="s">
        <v>1799</v>
      </c>
      <c r="D1829" s="1"/>
      <c r="E1829" s="8" t="s">
        <v>10</v>
      </c>
      <c r="F1829" s="1"/>
      <c r="G1829" s="9"/>
      <c r="H1829" s="9"/>
    </row>
    <row r="1830">
      <c r="A1830" s="5" t="s">
        <v>2290</v>
      </c>
      <c r="B1830" s="50" t="s">
        <v>1644</v>
      </c>
      <c r="C1830" s="28" t="s">
        <v>1800</v>
      </c>
      <c r="D1830" s="1"/>
      <c r="E1830" s="8" t="s">
        <v>10</v>
      </c>
      <c r="F1830" s="1"/>
      <c r="G1830" s="9"/>
      <c r="H1830" s="9"/>
    </row>
    <row r="1831">
      <c r="A1831" s="5" t="s">
        <v>2290</v>
      </c>
      <c r="B1831" s="50" t="s">
        <v>1644</v>
      </c>
      <c r="C1831" s="28" t="s">
        <v>1801</v>
      </c>
      <c r="D1831" s="8" t="s">
        <v>10</v>
      </c>
      <c r="E1831" s="8"/>
      <c r="F1831" s="1"/>
      <c r="G1831" s="9"/>
      <c r="H1831" s="9"/>
    </row>
    <row r="1832">
      <c r="A1832" s="5" t="s">
        <v>2290</v>
      </c>
      <c r="B1832" s="50" t="s">
        <v>1644</v>
      </c>
      <c r="C1832" s="28" t="s">
        <v>1802</v>
      </c>
      <c r="D1832" s="1"/>
      <c r="E1832" s="8" t="s">
        <v>10</v>
      </c>
      <c r="F1832" s="1"/>
      <c r="G1832" s="9"/>
      <c r="H1832" s="9"/>
    </row>
    <row r="1833">
      <c r="A1833" s="5" t="s">
        <v>2290</v>
      </c>
      <c r="B1833" s="50" t="s">
        <v>1644</v>
      </c>
      <c r="C1833" s="28" t="s">
        <v>1803</v>
      </c>
      <c r="D1833" s="1"/>
      <c r="E1833" s="8" t="s">
        <v>10</v>
      </c>
      <c r="F1833" s="1"/>
      <c r="G1833" s="9"/>
      <c r="H1833" s="9"/>
    </row>
    <row r="1834">
      <c r="A1834" s="5" t="s">
        <v>2290</v>
      </c>
      <c r="B1834" s="50" t="s">
        <v>1644</v>
      </c>
      <c r="C1834" s="28" t="s">
        <v>1804</v>
      </c>
      <c r="D1834" s="1"/>
      <c r="E1834" s="8" t="s">
        <v>10</v>
      </c>
      <c r="F1834" s="1"/>
      <c r="G1834" s="9"/>
      <c r="H1834" s="9"/>
    </row>
    <row r="1835">
      <c r="A1835" s="5" t="s">
        <v>2290</v>
      </c>
      <c r="B1835" s="50" t="s">
        <v>1644</v>
      </c>
      <c r="C1835" s="28" t="s">
        <v>1805</v>
      </c>
      <c r="D1835" s="1"/>
      <c r="E1835" s="8" t="s">
        <v>10</v>
      </c>
      <c r="F1835" s="1"/>
      <c r="G1835" s="9"/>
      <c r="H1835" s="9"/>
    </row>
    <row r="1836">
      <c r="A1836" s="5" t="s">
        <v>2290</v>
      </c>
      <c r="B1836" s="50" t="s">
        <v>1644</v>
      </c>
      <c r="C1836" s="28" t="s">
        <v>1806</v>
      </c>
      <c r="D1836" s="1"/>
      <c r="E1836" s="8" t="s">
        <v>10</v>
      </c>
      <c r="F1836" s="1"/>
      <c r="G1836" s="9"/>
      <c r="H1836" s="9"/>
    </row>
    <row r="1837">
      <c r="A1837" s="5" t="s">
        <v>2290</v>
      </c>
      <c r="B1837" s="50" t="s">
        <v>1644</v>
      </c>
      <c r="C1837" s="28" t="s">
        <v>1807</v>
      </c>
      <c r="D1837" s="8" t="s">
        <v>10</v>
      </c>
      <c r="E1837" s="1"/>
      <c r="F1837" s="1"/>
      <c r="G1837" s="9"/>
      <c r="H1837" s="9"/>
    </row>
    <row r="1838">
      <c r="A1838" s="5" t="s">
        <v>2290</v>
      </c>
      <c r="B1838" s="50" t="s">
        <v>1644</v>
      </c>
      <c r="C1838" s="28" t="s">
        <v>1808</v>
      </c>
      <c r="D1838" s="8" t="s">
        <v>10</v>
      </c>
      <c r="E1838" s="1"/>
      <c r="F1838" s="1"/>
      <c r="G1838" s="9"/>
      <c r="H1838" s="9"/>
    </row>
    <row r="1839">
      <c r="A1839" s="5" t="s">
        <v>2290</v>
      </c>
      <c r="B1839" s="50" t="s">
        <v>1644</v>
      </c>
      <c r="C1839" s="28" t="s">
        <v>1809</v>
      </c>
      <c r="D1839" s="8" t="s">
        <v>10</v>
      </c>
      <c r="E1839" s="1"/>
      <c r="F1839" s="1"/>
      <c r="G1839" s="9"/>
      <c r="H1839" s="9"/>
    </row>
    <row r="1840">
      <c r="A1840" s="5" t="s">
        <v>2290</v>
      </c>
      <c r="B1840" s="50" t="s">
        <v>1644</v>
      </c>
      <c r="C1840" s="28" t="s">
        <v>1810</v>
      </c>
      <c r="D1840" s="1"/>
      <c r="E1840" s="1"/>
      <c r="F1840" s="1"/>
      <c r="G1840" s="5" t="s">
        <v>10</v>
      </c>
      <c r="H1840" s="9"/>
    </row>
    <row r="1841">
      <c r="A1841" s="5" t="s">
        <v>2290</v>
      </c>
      <c r="B1841" s="50" t="s">
        <v>1644</v>
      </c>
      <c r="C1841" s="28" t="s">
        <v>1811</v>
      </c>
      <c r="D1841" s="1"/>
      <c r="E1841" s="8" t="s">
        <v>10</v>
      </c>
      <c r="F1841" s="1"/>
      <c r="G1841" s="9"/>
      <c r="H1841" s="9"/>
    </row>
    <row r="1842">
      <c r="A1842" s="5" t="s">
        <v>2290</v>
      </c>
      <c r="B1842" s="50" t="s">
        <v>1644</v>
      </c>
      <c r="C1842" s="28" t="s">
        <v>1812</v>
      </c>
      <c r="D1842" s="1"/>
      <c r="E1842" s="8" t="s">
        <v>10</v>
      </c>
      <c r="F1842" s="1"/>
      <c r="G1842" s="9"/>
      <c r="H1842" s="9"/>
    </row>
    <row r="1843">
      <c r="A1843" s="5" t="s">
        <v>2290</v>
      </c>
      <c r="B1843" s="50" t="s">
        <v>1644</v>
      </c>
      <c r="C1843" s="28" t="s">
        <v>1813</v>
      </c>
      <c r="D1843" s="1"/>
      <c r="E1843" s="1"/>
      <c r="F1843" s="1"/>
      <c r="G1843" s="5" t="s">
        <v>10</v>
      </c>
      <c r="H1843" s="9"/>
    </row>
    <row r="1844">
      <c r="A1844" s="5" t="s">
        <v>2290</v>
      </c>
      <c r="B1844" s="50" t="s">
        <v>1644</v>
      </c>
      <c r="C1844" s="28" t="s">
        <v>1814</v>
      </c>
      <c r="D1844" s="1"/>
      <c r="E1844" s="8" t="s">
        <v>10</v>
      </c>
      <c r="F1844" s="1"/>
      <c r="G1844" s="9"/>
      <c r="H1844" s="9"/>
    </row>
    <row r="1845">
      <c r="A1845" s="5" t="s">
        <v>2290</v>
      </c>
      <c r="B1845" s="50" t="s">
        <v>1644</v>
      </c>
      <c r="C1845" s="28" t="s">
        <v>1815</v>
      </c>
      <c r="D1845" s="1"/>
      <c r="E1845" s="8" t="s">
        <v>10</v>
      </c>
      <c r="F1845" s="1"/>
      <c r="G1845" s="9"/>
      <c r="H1845" s="9"/>
    </row>
    <row r="1846">
      <c r="A1846" s="5" t="s">
        <v>2290</v>
      </c>
      <c r="B1846" s="50" t="s">
        <v>1644</v>
      </c>
      <c r="C1846" s="28" t="s">
        <v>1816</v>
      </c>
      <c r="D1846" s="1"/>
      <c r="E1846" s="8" t="s">
        <v>10</v>
      </c>
      <c r="F1846" s="1"/>
      <c r="G1846" s="9"/>
      <c r="H1846" s="9"/>
    </row>
    <row r="1847">
      <c r="A1847" s="5" t="s">
        <v>2290</v>
      </c>
      <c r="B1847" s="50" t="s">
        <v>1644</v>
      </c>
      <c r="C1847" s="28" t="s">
        <v>1817</v>
      </c>
      <c r="D1847" s="8" t="s">
        <v>10</v>
      </c>
      <c r="E1847" s="1"/>
      <c r="F1847" s="1"/>
      <c r="G1847" s="9"/>
      <c r="H1847" s="9"/>
    </row>
    <row r="1848">
      <c r="A1848" s="5" t="s">
        <v>2290</v>
      </c>
      <c r="B1848" s="50" t="s">
        <v>1644</v>
      </c>
      <c r="C1848" s="28" t="s">
        <v>1818</v>
      </c>
      <c r="D1848" s="1"/>
      <c r="E1848" s="8" t="s">
        <v>10</v>
      </c>
      <c r="F1848" s="1"/>
      <c r="G1848" s="9"/>
      <c r="H1848" s="9"/>
    </row>
    <row r="1849">
      <c r="A1849" s="5" t="s">
        <v>2290</v>
      </c>
      <c r="B1849" s="50" t="s">
        <v>1644</v>
      </c>
      <c r="C1849" s="28" t="s">
        <v>1819</v>
      </c>
      <c r="D1849" s="1"/>
      <c r="E1849" s="8" t="s">
        <v>10</v>
      </c>
      <c r="F1849" s="1"/>
      <c r="G1849" s="9"/>
      <c r="H1849" s="9"/>
    </row>
    <row r="1850">
      <c r="A1850" s="5" t="s">
        <v>2290</v>
      </c>
      <c r="B1850" s="50" t="s">
        <v>1644</v>
      </c>
      <c r="C1850" s="28" t="s">
        <v>1820</v>
      </c>
      <c r="D1850" s="8" t="s">
        <v>10</v>
      </c>
      <c r="E1850" s="1"/>
      <c r="F1850" s="1"/>
      <c r="G1850" s="9"/>
      <c r="H1850" s="9"/>
    </row>
    <row r="1851">
      <c r="A1851" s="5" t="s">
        <v>2290</v>
      </c>
      <c r="B1851" s="50" t="s">
        <v>1644</v>
      </c>
      <c r="C1851" s="28" t="s">
        <v>1821</v>
      </c>
      <c r="D1851" s="1"/>
      <c r="E1851" s="8" t="s">
        <v>10</v>
      </c>
      <c r="F1851" s="1"/>
      <c r="G1851" s="9"/>
      <c r="H1851" s="9"/>
    </row>
    <row r="1852">
      <c r="A1852" s="5" t="s">
        <v>2290</v>
      </c>
      <c r="B1852" s="50" t="s">
        <v>1644</v>
      </c>
      <c r="C1852" s="28" t="s">
        <v>1822</v>
      </c>
      <c r="D1852" s="1"/>
      <c r="E1852" s="8" t="s">
        <v>10</v>
      </c>
      <c r="F1852" s="1"/>
      <c r="G1852" s="9"/>
      <c r="H1852" s="9"/>
    </row>
    <row r="1853">
      <c r="A1853" s="5" t="s">
        <v>2290</v>
      </c>
      <c r="B1853" s="50" t="s">
        <v>1644</v>
      </c>
      <c r="C1853" s="28" t="s">
        <v>1823</v>
      </c>
      <c r="D1853" s="1"/>
      <c r="E1853" s="8" t="s">
        <v>10</v>
      </c>
      <c r="F1853" s="1"/>
      <c r="G1853" s="9"/>
      <c r="H1853" s="9"/>
    </row>
    <row r="1854">
      <c r="A1854" s="5" t="s">
        <v>2290</v>
      </c>
      <c r="B1854" s="50" t="s">
        <v>1644</v>
      </c>
      <c r="C1854" s="28" t="s">
        <v>1824</v>
      </c>
      <c r="D1854" s="1"/>
      <c r="E1854" s="8" t="s">
        <v>10</v>
      </c>
      <c r="F1854" s="1"/>
      <c r="G1854" s="9"/>
      <c r="H1854" s="9"/>
    </row>
    <row r="1855">
      <c r="A1855" s="5" t="s">
        <v>2290</v>
      </c>
      <c r="B1855" s="50" t="s">
        <v>1644</v>
      </c>
      <c r="C1855" s="28" t="s">
        <v>1825</v>
      </c>
      <c r="D1855" s="8" t="s">
        <v>10</v>
      </c>
      <c r="E1855" s="1"/>
      <c r="F1855" s="1"/>
      <c r="G1855" s="9"/>
      <c r="H1855" s="9"/>
    </row>
    <row r="1856">
      <c r="A1856" s="5" t="s">
        <v>2290</v>
      </c>
      <c r="B1856" s="50" t="s">
        <v>1644</v>
      </c>
      <c r="C1856" s="28" t="s">
        <v>1826</v>
      </c>
      <c r="D1856" s="1"/>
      <c r="E1856" s="8" t="s">
        <v>10</v>
      </c>
      <c r="F1856" s="1"/>
      <c r="G1856" s="9"/>
      <c r="H1856" s="9"/>
    </row>
    <row r="1857">
      <c r="A1857" s="5" t="s">
        <v>2290</v>
      </c>
      <c r="B1857" s="50" t="s">
        <v>1644</v>
      </c>
      <c r="C1857" s="28" t="s">
        <v>1827</v>
      </c>
      <c r="D1857" s="8" t="s">
        <v>10</v>
      </c>
      <c r="E1857" s="1"/>
      <c r="F1857" s="1"/>
      <c r="G1857" s="9"/>
      <c r="H1857" s="9"/>
    </row>
    <row r="1858">
      <c r="A1858" s="5" t="s">
        <v>2290</v>
      </c>
      <c r="B1858" s="50" t="s">
        <v>1644</v>
      </c>
      <c r="C1858" s="28" t="s">
        <v>1828</v>
      </c>
      <c r="D1858" s="8" t="s">
        <v>10</v>
      </c>
      <c r="E1858" s="1"/>
      <c r="F1858" s="1"/>
      <c r="G1858" s="9"/>
      <c r="H1858" s="9"/>
    </row>
    <row r="1859">
      <c r="A1859" s="5" t="s">
        <v>2290</v>
      </c>
      <c r="B1859" s="50" t="s">
        <v>1644</v>
      </c>
      <c r="C1859" s="28" t="s">
        <v>1829</v>
      </c>
      <c r="D1859" s="8" t="s">
        <v>10</v>
      </c>
      <c r="E1859" s="1"/>
      <c r="F1859" s="1"/>
      <c r="G1859" s="9"/>
      <c r="H1859" s="9"/>
    </row>
    <row r="1860">
      <c r="A1860" s="5" t="s">
        <v>2290</v>
      </c>
      <c r="B1860" s="50" t="s">
        <v>1644</v>
      </c>
      <c r="C1860" s="28" t="s">
        <v>1830</v>
      </c>
      <c r="D1860" s="1"/>
      <c r="E1860" s="8" t="s">
        <v>10</v>
      </c>
      <c r="F1860" s="1"/>
      <c r="G1860" s="9"/>
      <c r="H1860" s="9"/>
    </row>
    <row r="1861">
      <c r="A1861" s="5" t="s">
        <v>2290</v>
      </c>
      <c r="B1861" s="50" t="s">
        <v>1644</v>
      </c>
      <c r="C1861" s="28" t="s">
        <v>1831</v>
      </c>
      <c r="D1861" s="1"/>
      <c r="E1861" s="1"/>
      <c r="F1861" s="1"/>
      <c r="G1861" s="5" t="s">
        <v>10</v>
      </c>
      <c r="H1861" s="9"/>
    </row>
    <row r="1862">
      <c r="A1862" s="5" t="s">
        <v>2290</v>
      </c>
      <c r="B1862" s="50" t="s">
        <v>1644</v>
      </c>
      <c r="C1862" s="28" t="s">
        <v>1832</v>
      </c>
      <c r="D1862" s="8" t="s">
        <v>10</v>
      </c>
      <c r="E1862" s="1"/>
      <c r="F1862" s="1"/>
      <c r="G1862" s="9"/>
      <c r="H1862" s="9"/>
    </row>
    <row r="1863">
      <c r="A1863" s="5" t="s">
        <v>2290</v>
      </c>
      <c r="B1863" s="50" t="s">
        <v>1644</v>
      </c>
      <c r="C1863" s="28" t="s">
        <v>1833</v>
      </c>
      <c r="D1863" s="1"/>
      <c r="E1863" s="1"/>
      <c r="F1863" s="1"/>
      <c r="G1863" s="9"/>
      <c r="H1863" s="9"/>
    </row>
    <row r="1864">
      <c r="A1864" s="5" t="s">
        <v>2290</v>
      </c>
      <c r="B1864" s="50" t="s">
        <v>1644</v>
      </c>
      <c r="C1864" s="28" t="s">
        <v>1834</v>
      </c>
      <c r="D1864" s="1"/>
      <c r="E1864" s="1"/>
      <c r="F1864" s="1"/>
      <c r="G1864" s="9"/>
      <c r="H1864" s="9"/>
    </row>
    <row r="1865">
      <c r="A1865" s="5" t="s">
        <v>2290</v>
      </c>
      <c r="B1865" s="50" t="s">
        <v>1644</v>
      </c>
      <c r="C1865" s="28" t="s">
        <v>1835</v>
      </c>
      <c r="D1865" s="1"/>
      <c r="E1865" s="8" t="s">
        <v>10</v>
      </c>
      <c r="F1865" s="1"/>
      <c r="G1865" s="9"/>
      <c r="H1865" s="9"/>
    </row>
    <row r="1866">
      <c r="A1866" s="5" t="s">
        <v>2290</v>
      </c>
      <c r="B1866" s="50" t="s">
        <v>1644</v>
      </c>
      <c r="C1866" s="28" t="s">
        <v>1836</v>
      </c>
      <c r="D1866" s="1"/>
      <c r="E1866" s="8" t="s">
        <v>10</v>
      </c>
      <c r="F1866" s="1"/>
      <c r="G1866" s="9"/>
      <c r="H1866" s="9"/>
    </row>
    <row r="1867">
      <c r="A1867" s="5" t="s">
        <v>2290</v>
      </c>
      <c r="B1867" s="50" t="s">
        <v>1644</v>
      </c>
      <c r="C1867" s="28" t="s">
        <v>1837</v>
      </c>
      <c r="D1867" s="1"/>
      <c r="E1867" s="8" t="s">
        <v>10</v>
      </c>
      <c r="F1867" s="1"/>
      <c r="G1867" s="9"/>
      <c r="H1867" s="9"/>
    </row>
    <row r="1868">
      <c r="A1868" s="5" t="s">
        <v>2290</v>
      </c>
      <c r="B1868" s="50" t="s">
        <v>1644</v>
      </c>
      <c r="C1868" s="28" t="s">
        <v>1838</v>
      </c>
      <c r="D1868" s="1"/>
      <c r="E1868" s="1"/>
      <c r="F1868" s="1"/>
      <c r="G1868" s="5" t="s">
        <v>10</v>
      </c>
      <c r="H1868" s="9"/>
    </row>
    <row r="1869">
      <c r="A1869" s="5" t="s">
        <v>2290</v>
      </c>
      <c r="B1869" s="50" t="s">
        <v>1644</v>
      </c>
      <c r="C1869" s="28" t="s">
        <v>1839</v>
      </c>
      <c r="D1869" s="1"/>
      <c r="E1869" s="8" t="s">
        <v>10</v>
      </c>
      <c r="F1869" s="1"/>
      <c r="G1869" s="9"/>
      <c r="H1869" s="9"/>
    </row>
    <row r="1870">
      <c r="A1870" s="5" t="s">
        <v>2290</v>
      </c>
      <c r="B1870" s="50" t="s">
        <v>1644</v>
      </c>
      <c r="C1870" s="28" t="s">
        <v>1840</v>
      </c>
      <c r="D1870" s="1"/>
      <c r="E1870" s="1"/>
      <c r="F1870" s="1"/>
      <c r="G1870" s="5" t="s">
        <v>10</v>
      </c>
      <c r="H1870" s="9"/>
    </row>
    <row r="1871">
      <c r="A1871" s="5" t="s">
        <v>2290</v>
      </c>
      <c r="B1871" s="50" t="s">
        <v>1644</v>
      </c>
      <c r="C1871" s="28" t="s">
        <v>1841</v>
      </c>
      <c r="D1871" s="1"/>
      <c r="E1871" s="1"/>
      <c r="F1871" s="1"/>
      <c r="G1871" s="9"/>
      <c r="H1871" s="9"/>
    </row>
    <row r="1872">
      <c r="A1872" s="5" t="s">
        <v>2290</v>
      </c>
      <c r="B1872" s="50" t="s">
        <v>1644</v>
      </c>
      <c r="C1872" s="28" t="s">
        <v>1842</v>
      </c>
      <c r="D1872" s="1"/>
      <c r="E1872" s="8" t="s">
        <v>10</v>
      </c>
      <c r="F1872" s="1"/>
      <c r="G1872" s="9"/>
      <c r="H1872" s="9"/>
    </row>
    <row r="1873">
      <c r="A1873" s="5" t="s">
        <v>2290</v>
      </c>
      <c r="B1873" s="50" t="s">
        <v>1644</v>
      </c>
      <c r="C1873" s="28" t="s">
        <v>1843</v>
      </c>
      <c r="D1873" s="1"/>
      <c r="E1873" s="8" t="s">
        <v>10</v>
      </c>
      <c r="F1873" s="1"/>
      <c r="G1873" s="9"/>
      <c r="H1873" s="9"/>
    </row>
    <row r="1874">
      <c r="A1874" s="5" t="s">
        <v>2290</v>
      </c>
      <c r="B1874" s="50" t="s">
        <v>1644</v>
      </c>
      <c r="C1874" s="28" t="s">
        <v>1844</v>
      </c>
      <c r="D1874" s="1"/>
      <c r="E1874" s="8" t="s">
        <v>10</v>
      </c>
      <c r="F1874" s="1"/>
      <c r="G1874" s="9"/>
      <c r="H1874" s="9"/>
    </row>
    <row r="1875">
      <c r="A1875" s="5" t="s">
        <v>2290</v>
      </c>
      <c r="B1875" s="50" t="s">
        <v>1644</v>
      </c>
      <c r="C1875" s="28" t="s">
        <v>1845</v>
      </c>
      <c r="D1875" s="8" t="s">
        <v>10</v>
      </c>
      <c r="E1875" s="1"/>
      <c r="F1875" s="1"/>
      <c r="G1875" s="9"/>
      <c r="H1875" s="9"/>
    </row>
    <row r="1876">
      <c r="A1876" s="5" t="s">
        <v>2290</v>
      </c>
      <c r="B1876" s="50" t="s">
        <v>1644</v>
      </c>
      <c r="C1876" s="28" t="s">
        <v>1846</v>
      </c>
      <c r="D1876" s="8" t="s">
        <v>10</v>
      </c>
      <c r="E1876" s="8"/>
      <c r="F1876" s="1"/>
      <c r="G1876" s="9"/>
      <c r="H1876" s="9"/>
    </row>
    <row r="1877">
      <c r="A1877" s="5" t="s">
        <v>2290</v>
      </c>
      <c r="B1877" s="50" t="s">
        <v>1644</v>
      </c>
      <c r="C1877" s="28" t="s">
        <v>1847</v>
      </c>
      <c r="D1877" s="8" t="s">
        <v>10</v>
      </c>
      <c r="E1877" s="1"/>
      <c r="F1877" s="1"/>
      <c r="G1877" s="9"/>
      <c r="H1877" s="9"/>
    </row>
    <row r="1878">
      <c r="A1878" s="5" t="s">
        <v>2290</v>
      </c>
      <c r="B1878" s="50" t="s">
        <v>1644</v>
      </c>
      <c r="C1878" s="28" t="s">
        <v>1848</v>
      </c>
      <c r="D1878" s="1"/>
      <c r="E1878" s="8" t="s">
        <v>10</v>
      </c>
      <c r="F1878" s="1"/>
      <c r="G1878" s="9"/>
      <c r="H1878" s="9"/>
    </row>
    <row r="1879">
      <c r="A1879" s="5" t="s">
        <v>2290</v>
      </c>
      <c r="B1879" s="50" t="s">
        <v>1644</v>
      </c>
      <c r="C1879" s="28" t="s">
        <v>1849</v>
      </c>
      <c r="D1879" s="8" t="s">
        <v>10</v>
      </c>
      <c r="E1879" s="1"/>
      <c r="F1879" s="1"/>
      <c r="G1879" s="9"/>
      <c r="H1879" s="9"/>
    </row>
    <row r="1880">
      <c r="A1880" s="5" t="s">
        <v>2290</v>
      </c>
      <c r="B1880" s="50" t="s">
        <v>1644</v>
      </c>
      <c r="C1880" s="28" t="s">
        <v>1850</v>
      </c>
      <c r="D1880" s="1"/>
      <c r="E1880" s="8" t="s">
        <v>10</v>
      </c>
      <c r="F1880" s="1"/>
      <c r="G1880" s="9"/>
      <c r="H1880" s="9"/>
    </row>
    <row r="1881">
      <c r="A1881" s="5" t="s">
        <v>2290</v>
      </c>
      <c r="B1881" s="50" t="s">
        <v>1644</v>
      </c>
      <c r="C1881" s="28" t="s">
        <v>1851</v>
      </c>
      <c r="D1881" s="8" t="s">
        <v>10</v>
      </c>
      <c r="E1881" s="1"/>
      <c r="F1881" s="1"/>
      <c r="G1881" s="9"/>
      <c r="H1881" s="9"/>
    </row>
    <row r="1882">
      <c r="A1882" s="5" t="s">
        <v>2290</v>
      </c>
      <c r="B1882" s="50" t="s">
        <v>1644</v>
      </c>
      <c r="C1882" s="28" t="s">
        <v>1852</v>
      </c>
      <c r="D1882" s="8" t="s">
        <v>10</v>
      </c>
      <c r="E1882" s="1"/>
      <c r="F1882" s="1"/>
      <c r="G1882" s="9"/>
      <c r="H1882" s="9"/>
    </row>
    <row r="1883">
      <c r="A1883" s="5" t="s">
        <v>2290</v>
      </c>
      <c r="B1883" s="50" t="s">
        <v>1644</v>
      </c>
      <c r="C1883" s="28" t="s">
        <v>1853</v>
      </c>
      <c r="D1883" s="8" t="s">
        <v>10</v>
      </c>
      <c r="E1883" s="1"/>
      <c r="F1883" s="1"/>
      <c r="G1883" s="9"/>
      <c r="H1883" s="9"/>
    </row>
    <row r="1884">
      <c r="A1884" s="5" t="s">
        <v>2290</v>
      </c>
      <c r="B1884" s="50" t="s">
        <v>1644</v>
      </c>
      <c r="C1884" s="28" t="s">
        <v>1854</v>
      </c>
      <c r="D1884" s="8" t="s">
        <v>10</v>
      </c>
      <c r="E1884" s="1"/>
      <c r="F1884" s="1"/>
      <c r="G1884" s="9"/>
      <c r="H1884" s="9"/>
    </row>
    <row r="1885">
      <c r="A1885" s="5" t="s">
        <v>2290</v>
      </c>
      <c r="B1885" s="50" t="s">
        <v>1644</v>
      </c>
      <c r="C1885" s="28" t="s">
        <v>1855</v>
      </c>
      <c r="D1885" s="8" t="s">
        <v>10</v>
      </c>
      <c r="E1885" s="1"/>
      <c r="F1885" s="1"/>
      <c r="G1885" s="9"/>
      <c r="H1885" s="9"/>
    </row>
    <row r="1886">
      <c r="A1886" s="5" t="s">
        <v>2290</v>
      </c>
      <c r="B1886" s="50" t="s">
        <v>1644</v>
      </c>
      <c r="C1886" s="28" t="s">
        <v>1856</v>
      </c>
      <c r="D1886" s="8" t="s">
        <v>10</v>
      </c>
      <c r="E1886" s="1"/>
      <c r="F1886" s="1"/>
      <c r="G1886" s="9"/>
      <c r="H1886" s="9"/>
    </row>
    <row r="1887">
      <c r="A1887" s="5" t="s">
        <v>2290</v>
      </c>
      <c r="B1887" s="50" t="s">
        <v>1644</v>
      </c>
      <c r="C1887" s="28" t="s">
        <v>1857</v>
      </c>
      <c r="D1887" s="8" t="s">
        <v>10</v>
      </c>
      <c r="E1887" s="1"/>
      <c r="F1887" s="1"/>
      <c r="G1887" s="9"/>
      <c r="H1887" s="9"/>
    </row>
    <row r="1888">
      <c r="A1888" s="5" t="s">
        <v>2290</v>
      </c>
      <c r="B1888" s="50" t="s">
        <v>1644</v>
      </c>
      <c r="C1888" s="28" t="s">
        <v>1858</v>
      </c>
      <c r="D1888" s="8" t="s">
        <v>10</v>
      </c>
      <c r="E1888" s="1"/>
      <c r="F1888" s="1"/>
      <c r="G1888" s="9"/>
      <c r="H1888" s="9"/>
    </row>
    <row r="1889">
      <c r="A1889" s="5" t="s">
        <v>2290</v>
      </c>
      <c r="B1889" s="50" t="s">
        <v>1644</v>
      </c>
      <c r="C1889" s="28" t="s">
        <v>1859</v>
      </c>
      <c r="D1889" s="8" t="s">
        <v>10</v>
      </c>
      <c r="E1889" s="1"/>
      <c r="F1889" s="1"/>
      <c r="G1889" s="9"/>
      <c r="H1889" s="9"/>
    </row>
    <row r="1890">
      <c r="A1890" s="5" t="s">
        <v>2290</v>
      </c>
      <c r="B1890" s="50" t="s">
        <v>1644</v>
      </c>
      <c r="C1890" s="28" t="s">
        <v>1860</v>
      </c>
      <c r="D1890" s="8" t="s">
        <v>10</v>
      </c>
      <c r="E1890" s="1"/>
      <c r="F1890" s="1"/>
      <c r="G1890" s="9"/>
      <c r="H1890" s="9"/>
    </row>
    <row r="1891">
      <c r="A1891" s="5" t="s">
        <v>2290</v>
      </c>
      <c r="B1891" s="50" t="s">
        <v>1644</v>
      </c>
      <c r="C1891" s="28" t="s">
        <v>1861</v>
      </c>
      <c r="D1891" s="8" t="s">
        <v>10</v>
      </c>
      <c r="E1891" s="1"/>
      <c r="F1891" s="1"/>
      <c r="G1891" s="9"/>
      <c r="H1891" s="9"/>
    </row>
    <row r="1892">
      <c r="A1892" s="5" t="s">
        <v>2290</v>
      </c>
      <c r="B1892" s="50" t="s">
        <v>1644</v>
      </c>
      <c r="C1892" s="28" t="s">
        <v>1862</v>
      </c>
      <c r="D1892" s="1"/>
      <c r="E1892" s="8" t="s">
        <v>10</v>
      </c>
      <c r="F1892" s="1"/>
      <c r="G1892" s="9"/>
      <c r="H1892" s="9"/>
    </row>
    <row r="1893">
      <c r="A1893" s="5" t="s">
        <v>2290</v>
      </c>
      <c r="B1893" s="50" t="s">
        <v>1644</v>
      </c>
      <c r="C1893" s="28" t="s">
        <v>1863</v>
      </c>
      <c r="D1893" s="8" t="s">
        <v>10</v>
      </c>
      <c r="E1893" s="1"/>
      <c r="F1893" s="1"/>
      <c r="G1893" s="9"/>
      <c r="H1893" s="9"/>
    </row>
    <row r="1894">
      <c r="A1894" s="5" t="s">
        <v>2290</v>
      </c>
      <c r="B1894" s="50" t="s">
        <v>1644</v>
      </c>
      <c r="C1894" s="28" t="s">
        <v>1864</v>
      </c>
      <c r="D1894" s="1"/>
      <c r="E1894" s="8" t="s">
        <v>10</v>
      </c>
      <c r="F1894" s="1"/>
      <c r="G1894" s="9"/>
      <c r="H1894" s="9"/>
    </row>
    <row r="1895">
      <c r="A1895" s="5" t="s">
        <v>2290</v>
      </c>
      <c r="B1895" s="50" t="s">
        <v>1644</v>
      </c>
      <c r="C1895" s="28" t="s">
        <v>1865</v>
      </c>
      <c r="D1895" s="1"/>
      <c r="E1895" s="8" t="s">
        <v>10</v>
      </c>
      <c r="F1895" s="1"/>
      <c r="G1895" s="9"/>
      <c r="H1895" s="9"/>
    </row>
    <row r="1896">
      <c r="A1896" s="5" t="s">
        <v>2290</v>
      </c>
      <c r="B1896" s="50" t="s">
        <v>1644</v>
      </c>
      <c r="C1896" s="28" t="s">
        <v>1866</v>
      </c>
      <c r="D1896" s="8" t="s">
        <v>10</v>
      </c>
      <c r="E1896" s="1"/>
      <c r="F1896" s="1"/>
      <c r="G1896" s="9"/>
      <c r="H1896" s="9"/>
    </row>
    <row r="1897">
      <c r="A1897" s="5" t="s">
        <v>2290</v>
      </c>
      <c r="B1897" s="50" t="s">
        <v>1644</v>
      </c>
      <c r="C1897" s="28" t="s">
        <v>1867</v>
      </c>
      <c r="D1897" s="8" t="s">
        <v>10</v>
      </c>
      <c r="E1897" s="1"/>
      <c r="F1897" s="1"/>
      <c r="G1897" s="9"/>
      <c r="H1897" s="9"/>
    </row>
    <row r="1898">
      <c r="A1898" s="5" t="s">
        <v>2290</v>
      </c>
      <c r="B1898" s="50" t="s">
        <v>1644</v>
      </c>
      <c r="C1898" s="28" t="s">
        <v>1868</v>
      </c>
      <c r="D1898" s="8" t="s">
        <v>10</v>
      </c>
      <c r="E1898" s="1"/>
      <c r="F1898" s="1"/>
      <c r="G1898" s="9"/>
      <c r="H1898" s="9"/>
    </row>
    <row r="1899">
      <c r="A1899" s="5" t="s">
        <v>2290</v>
      </c>
      <c r="B1899" s="50" t="s">
        <v>1644</v>
      </c>
      <c r="C1899" s="28" t="s">
        <v>1869</v>
      </c>
      <c r="D1899" s="8"/>
      <c r="E1899" s="8" t="s">
        <v>10</v>
      </c>
      <c r="F1899" s="1"/>
      <c r="G1899" s="9"/>
      <c r="H1899" s="9"/>
    </row>
    <row r="1900">
      <c r="A1900" s="5" t="s">
        <v>2290</v>
      </c>
      <c r="B1900" s="50" t="s">
        <v>1644</v>
      </c>
      <c r="C1900" s="28" t="s">
        <v>1870</v>
      </c>
      <c r="D1900" s="8" t="s">
        <v>10</v>
      </c>
      <c r="E1900" s="1"/>
      <c r="F1900" s="1"/>
      <c r="G1900" s="9"/>
      <c r="H1900" s="9"/>
    </row>
    <row r="1901">
      <c r="A1901" s="5" t="s">
        <v>2290</v>
      </c>
      <c r="B1901" s="50" t="s">
        <v>1644</v>
      </c>
      <c r="C1901" s="28" t="s">
        <v>1871</v>
      </c>
      <c r="D1901" s="8" t="s">
        <v>10</v>
      </c>
      <c r="E1901" s="1"/>
      <c r="F1901" s="1"/>
      <c r="G1901" s="9"/>
      <c r="H1901" s="9"/>
    </row>
    <row r="1902">
      <c r="A1902" s="5" t="s">
        <v>2290</v>
      </c>
      <c r="B1902" s="50" t="s">
        <v>1644</v>
      </c>
      <c r="C1902" s="28" t="s">
        <v>1872</v>
      </c>
      <c r="D1902" s="1"/>
      <c r="E1902" s="8" t="s">
        <v>10</v>
      </c>
      <c r="F1902" s="1"/>
      <c r="G1902" s="9"/>
      <c r="H1902" s="9"/>
    </row>
    <row r="1903">
      <c r="A1903" s="5" t="s">
        <v>2290</v>
      </c>
      <c r="B1903" s="50" t="s">
        <v>1644</v>
      </c>
      <c r="C1903" s="28" t="s">
        <v>1873</v>
      </c>
      <c r="D1903" s="8" t="s">
        <v>10</v>
      </c>
      <c r="E1903" s="8"/>
      <c r="F1903" s="1"/>
      <c r="G1903" s="9"/>
      <c r="H1903" s="9"/>
    </row>
    <row r="1904">
      <c r="A1904" s="5" t="s">
        <v>2290</v>
      </c>
      <c r="B1904" s="50" t="s">
        <v>1644</v>
      </c>
      <c r="C1904" s="28" t="s">
        <v>1874</v>
      </c>
      <c r="D1904" s="1"/>
      <c r="E1904" s="8" t="s">
        <v>10</v>
      </c>
      <c r="F1904" s="1"/>
      <c r="G1904" s="9"/>
      <c r="H1904" s="9"/>
    </row>
    <row r="1905">
      <c r="A1905" s="5" t="s">
        <v>2290</v>
      </c>
      <c r="B1905" s="50" t="s">
        <v>1644</v>
      </c>
      <c r="C1905" s="28" t="s">
        <v>1875</v>
      </c>
      <c r="D1905" s="8" t="s">
        <v>10</v>
      </c>
      <c r="E1905" s="8"/>
      <c r="F1905" s="1"/>
      <c r="G1905" s="9"/>
      <c r="H1905" s="9"/>
    </row>
    <row r="1906">
      <c r="A1906" s="5" t="s">
        <v>2290</v>
      </c>
      <c r="B1906" s="50" t="s">
        <v>1644</v>
      </c>
      <c r="C1906" s="28" t="s">
        <v>1876</v>
      </c>
      <c r="D1906" s="8" t="s">
        <v>10</v>
      </c>
      <c r="E1906" s="1"/>
      <c r="F1906" s="1"/>
      <c r="G1906" s="9"/>
      <c r="H1906" s="9"/>
    </row>
    <row r="1907">
      <c r="A1907" s="5" t="s">
        <v>2290</v>
      </c>
      <c r="B1907" s="50" t="s">
        <v>1644</v>
      </c>
      <c r="C1907" s="28" t="s">
        <v>1877</v>
      </c>
      <c r="D1907" s="1"/>
      <c r="E1907" s="8" t="s">
        <v>10</v>
      </c>
      <c r="F1907" s="1"/>
      <c r="G1907" s="9"/>
      <c r="H1907" s="9"/>
    </row>
    <row r="1908">
      <c r="A1908" s="5" t="s">
        <v>2290</v>
      </c>
      <c r="B1908" s="50" t="s">
        <v>1644</v>
      </c>
      <c r="C1908" s="28" t="s">
        <v>1878</v>
      </c>
      <c r="D1908" s="1"/>
      <c r="E1908" s="8" t="s">
        <v>10</v>
      </c>
      <c r="F1908" s="1"/>
      <c r="G1908" s="9"/>
      <c r="H1908" s="9"/>
    </row>
    <row r="1909">
      <c r="A1909" s="5" t="s">
        <v>2290</v>
      </c>
      <c r="B1909" s="50" t="s">
        <v>1644</v>
      </c>
      <c r="C1909" s="28" t="s">
        <v>1879</v>
      </c>
      <c r="D1909" s="8" t="s">
        <v>10</v>
      </c>
      <c r="E1909" s="1"/>
      <c r="F1909" s="1"/>
      <c r="G1909" s="9"/>
      <c r="H1909" s="9"/>
    </row>
    <row r="1910">
      <c r="A1910" s="5" t="s">
        <v>2290</v>
      </c>
      <c r="B1910" s="50" t="s">
        <v>1644</v>
      </c>
      <c r="C1910" s="28" t="s">
        <v>1880</v>
      </c>
      <c r="D1910" s="8" t="s">
        <v>10</v>
      </c>
      <c r="E1910" s="1"/>
      <c r="F1910" s="1"/>
      <c r="G1910" s="9"/>
      <c r="H1910" s="9"/>
    </row>
    <row r="1911">
      <c r="A1911" s="5" t="s">
        <v>2290</v>
      </c>
      <c r="B1911" s="50" t="s">
        <v>1644</v>
      </c>
      <c r="C1911" s="28" t="s">
        <v>1881</v>
      </c>
      <c r="D1911" s="1"/>
      <c r="E1911" s="8" t="s">
        <v>10</v>
      </c>
      <c r="F1911" s="1"/>
      <c r="G1911" s="9"/>
      <c r="H1911" s="9"/>
    </row>
    <row r="1912">
      <c r="A1912" s="5" t="s">
        <v>2290</v>
      </c>
      <c r="B1912" s="50" t="s">
        <v>1644</v>
      </c>
      <c r="C1912" s="28" t="s">
        <v>1882</v>
      </c>
      <c r="D1912" s="1"/>
      <c r="E1912" s="8"/>
      <c r="F1912" s="1"/>
      <c r="G1912" s="5" t="s">
        <v>10</v>
      </c>
      <c r="H1912" s="9"/>
    </row>
    <row r="1913">
      <c r="A1913" s="5" t="s">
        <v>2290</v>
      </c>
      <c r="B1913" s="50" t="s">
        <v>1644</v>
      </c>
      <c r="C1913" s="28" t="s">
        <v>1883</v>
      </c>
      <c r="D1913" s="1"/>
      <c r="E1913" s="8" t="s">
        <v>10</v>
      </c>
      <c r="F1913" s="1"/>
      <c r="G1913" s="9"/>
      <c r="H1913" s="9"/>
    </row>
    <row r="1914">
      <c r="A1914" s="5" t="s">
        <v>2290</v>
      </c>
      <c r="B1914" s="50" t="s">
        <v>1644</v>
      </c>
      <c r="C1914" s="28" t="s">
        <v>1884</v>
      </c>
      <c r="D1914" s="8" t="s">
        <v>10</v>
      </c>
      <c r="E1914" s="1"/>
      <c r="F1914" s="1"/>
      <c r="G1914" s="9"/>
      <c r="H1914" s="9"/>
    </row>
    <row r="1915">
      <c r="A1915" s="5" t="s">
        <v>2290</v>
      </c>
      <c r="B1915" s="50" t="s">
        <v>1644</v>
      </c>
      <c r="C1915" s="28" t="s">
        <v>1885</v>
      </c>
      <c r="D1915" s="1"/>
      <c r="E1915" s="1"/>
      <c r="F1915" s="1"/>
      <c r="G1915" s="9"/>
      <c r="H1915" s="9"/>
    </row>
    <row r="1916">
      <c r="A1916" s="5" t="s">
        <v>2290</v>
      </c>
      <c r="B1916" s="50" t="s">
        <v>1644</v>
      </c>
      <c r="C1916" s="28" t="s">
        <v>1886</v>
      </c>
      <c r="D1916" s="1"/>
      <c r="E1916" s="8" t="s">
        <v>10</v>
      </c>
      <c r="F1916" s="1"/>
      <c r="G1916" s="9"/>
      <c r="H1916" s="9"/>
    </row>
    <row r="1917">
      <c r="A1917" s="5" t="s">
        <v>2290</v>
      </c>
      <c r="B1917" s="50" t="s">
        <v>1644</v>
      </c>
      <c r="C1917" s="28" t="s">
        <v>1887</v>
      </c>
      <c r="D1917" s="1"/>
      <c r="E1917" s="8" t="s">
        <v>10</v>
      </c>
      <c r="F1917" s="1"/>
      <c r="G1917" s="9"/>
      <c r="H1917" s="9"/>
    </row>
    <row r="1918">
      <c r="A1918" s="5" t="s">
        <v>2290</v>
      </c>
      <c r="B1918" s="50" t="s">
        <v>1644</v>
      </c>
      <c r="C1918" s="28" t="s">
        <v>1888</v>
      </c>
      <c r="D1918" s="8" t="s">
        <v>10</v>
      </c>
      <c r="E1918" s="1"/>
      <c r="F1918" s="1"/>
      <c r="G1918" s="9"/>
      <c r="H1918" s="9"/>
    </row>
    <row r="1919">
      <c r="A1919" s="5" t="s">
        <v>2290</v>
      </c>
      <c r="B1919" s="50" t="s">
        <v>1644</v>
      </c>
      <c r="C1919" s="28" t="s">
        <v>1889</v>
      </c>
      <c r="D1919" s="8" t="s">
        <v>10</v>
      </c>
      <c r="E1919" s="1"/>
      <c r="F1919" s="1"/>
      <c r="G1919" s="9"/>
      <c r="H1919" s="9"/>
    </row>
    <row r="1920">
      <c r="A1920" s="5" t="s">
        <v>2290</v>
      </c>
      <c r="B1920" s="50" t="s">
        <v>1644</v>
      </c>
      <c r="C1920" s="28" t="s">
        <v>1890</v>
      </c>
      <c r="D1920" s="8" t="s">
        <v>10</v>
      </c>
      <c r="E1920" s="1"/>
      <c r="F1920" s="1"/>
      <c r="G1920" s="9"/>
      <c r="H1920" s="9"/>
    </row>
    <row r="1921">
      <c r="A1921" s="5" t="s">
        <v>2290</v>
      </c>
      <c r="B1921" s="50" t="s">
        <v>1644</v>
      </c>
      <c r="C1921" s="28" t="s">
        <v>1891</v>
      </c>
      <c r="D1921" s="8"/>
      <c r="E1921" s="8" t="s">
        <v>10</v>
      </c>
      <c r="F1921" s="1"/>
      <c r="G1921" s="9"/>
      <c r="H1921" s="9"/>
    </row>
    <row r="1922">
      <c r="A1922" s="5" t="s">
        <v>2290</v>
      </c>
      <c r="B1922" s="50" t="s">
        <v>1644</v>
      </c>
      <c r="C1922" s="28" t="s">
        <v>1892</v>
      </c>
      <c r="D1922" s="1"/>
      <c r="E1922" s="8" t="s">
        <v>10</v>
      </c>
      <c r="F1922" s="1"/>
      <c r="G1922" s="9"/>
      <c r="H1922" s="9"/>
    </row>
    <row r="1923">
      <c r="A1923" s="5" t="s">
        <v>2290</v>
      </c>
      <c r="B1923" s="50" t="s">
        <v>1644</v>
      </c>
      <c r="C1923" s="28" t="s">
        <v>1893</v>
      </c>
      <c r="D1923" s="8" t="s">
        <v>10</v>
      </c>
      <c r="E1923" s="8"/>
      <c r="F1923" s="1"/>
      <c r="G1923" s="9"/>
      <c r="H1923" s="9"/>
    </row>
    <row r="1924">
      <c r="A1924" s="5" t="s">
        <v>2290</v>
      </c>
      <c r="B1924" s="50" t="s">
        <v>1644</v>
      </c>
      <c r="C1924" s="28" t="s">
        <v>1894</v>
      </c>
      <c r="D1924" s="8" t="s">
        <v>10</v>
      </c>
      <c r="E1924" s="1"/>
      <c r="F1924" s="1"/>
      <c r="G1924" s="9"/>
      <c r="H1924" s="9"/>
    </row>
    <row r="1925">
      <c r="A1925" s="5" t="s">
        <v>2290</v>
      </c>
      <c r="B1925" s="50" t="s">
        <v>1644</v>
      </c>
      <c r="C1925" s="28" t="s">
        <v>1895</v>
      </c>
      <c r="D1925" s="8" t="s">
        <v>10</v>
      </c>
      <c r="E1925" s="1"/>
      <c r="F1925" s="1"/>
      <c r="G1925" s="9"/>
      <c r="H1925" s="9"/>
    </row>
    <row r="1926">
      <c r="A1926" s="5" t="s">
        <v>2290</v>
      </c>
      <c r="B1926" s="50" t="s">
        <v>1644</v>
      </c>
      <c r="C1926" s="28" t="s">
        <v>1896</v>
      </c>
      <c r="D1926" s="1"/>
      <c r="E1926" s="8" t="s">
        <v>10</v>
      </c>
      <c r="F1926" s="1"/>
      <c r="G1926" s="9"/>
      <c r="H1926" s="9"/>
    </row>
    <row r="1927">
      <c r="A1927" s="5" t="s">
        <v>2290</v>
      </c>
      <c r="B1927" s="50" t="s">
        <v>1644</v>
      </c>
      <c r="C1927" s="28" t="s">
        <v>1897</v>
      </c>
      <c r="D1927" s="1"/>
      <c r="E1927" s="1"/>
      <c r="F1927" s="1"/>
      <c r="G1927" s="9"/>
      <c r="H1927" s="5" t="s">
        <v>10</v>
      </c>
    </row>
    <row r="1928">
      <c r="A1928" s="5" t="s">
        <v>2290</v>
      </c>
      <c r="B1928" s="50" t="s">
        <v>1644</v>
      </c>
      <c r="C1928" s="28" t="s">
        <v>1898</v>
      </c>
      <c r="D1928" s="1"/>
      <c r="E1928" s="1"/>
      <c r="F1928" s="1"/>
      <c r="G1928" s="9"/>
      <c r="H1928" s="5" t="s">
        <v>10</v>
      </c>
    </row>
    <row r="1929">
      <c r="A1929" s="5" t="s">
        <v>2290</v>
      </c>
      <c r="B1929" s="50" t="s">
        <v>1644</v>
      </c>
      <c r="C1929" s="28" t="s">
        <v>1899</v>
      </c>
      <c r="D1929" s="8" t="s">
        <v>10</v>
      </c>
      <c r="E1929" s="1"/>
      <c r="F1929" s="1"/>
      <c r="G1929" s="9"/>
      <c r="H1929" s="9"/>
    </row>
    <row r="1930">
      <c r="A1930" s="5" t="s">
        <v>2290</v>
      </c>
      <c r="B1930" s="50" t="s">
        <v>1644</v>
      </c>
      <c r="C1930" s="28" t="s">
        <v>1900</v>
      </c>
      <c r="D1930" s="8" t="s">
        <v>10</v>
      </c>
      <c r="E1930" s="1"/>
      <c r="F1930" s="1"/>
      <c r="G1930" s="9"/>
      <c r="H1930" s="9"/>
    </row>
    <row r="1931">
      <c r="A1931" s="5" t="s">
        <v>2290</v>
      </c>
      <c r="B1931" s="50" t="s">
        <v>1644</v>
      </c>
      <c r="C1931" s="28" t="s">
        <v>1901</v>
      </c>
      <c r="D1931" s="1"/>
      <c r="E1931" s="8" t="s">
        <v>10</v>
      </c>
      <c r="F1931" s="1"/>
      <c r="G1931" s="9"/>
      <c r="H1931" s="9"/>
    </row>
    <row r="1932">
      <c r="A1932" s="5" t="s">
        <v>2290</v>
      </c>
      <c r="B1932" s="50" t="s">
        <v>1644</v>
      </c>
      <c r="C1932" s="28" t="s">
        <v>1902</v>
      </c>
      <c r="D1932" s="8" t="s">
        <v>10</v>
      </c>
      <c r="E1932" s="1"/>
      <c r="F1932" s="1"/>
      <c r="G1932" s="9"/>
      <c r="H1932" s="9"/>
    </row>
    <row r="1933">
      <c r="A1933" s="5" t="s">
        <v>2290</v>
      </c>
      <c r="B1933" s="50" t="s">
        <v>1644</v>
      </c>
      <c r="C1933" s="28" t="s">
        <v>1903</v>
      </c>
      <c r="D1933" s="1"/>
      <c r="E1933" s="8" t="s">
        <v>10</v>
      </c>
      <c r="F1933" s="1"/>
      <c r="G1933" s="9"/>
      <c r="H1933" s="9"/>
    </row>
    <row r="1934">
      <c r="A1934" s="5" t="s">
        <v>2290</v>
      </c>
      <c r="B1934" s="50" t="s">
        <v>1644</v>
      </c>
      <c r="C1934" s="28" t="s">
        <v>1904</v>
      </c>
      <c r="D1934" s="1"/>
      <c r="E1934" s="1"/>
      <c r="F1934" s="1"/>
      <c r="G1934" s="5" t="s">
        <v>10</v>
      </c>
      <c r="H1934" s="9"/>
    </row>
    <row r="1935">
      <c r="A1935" s="5" t="s">
        <v>2290</v>
      </c>
      <c r="B1935" s="50" t="s">
        <v>1644</v>
      </c>
      <c r="C1935" s="28" t="s">
        <v>1905</v>
      </c>
      <c r="D1935" s="1"/>
      <c r="E1935" s="1"/>
      <c r="F1935" s="1"/>
      <c r="G1935" s="5" t="s">
        <v>10</v>
      </c>
      <c r="H1935" s="9"/>
    </row>
    <row r="1936">
      <c r="A1936" s="5" t="s">
        <v>2290</v>
      </c>
      <c r="B1936" s="50" t="s">
        <v>1644</v>
      </c>
      <c r="C1936" s="28" t="s">
        <v>1906</v>
      </c>
      <c r="D1936" s="1"/>
      <c r="E1936" s="1"/>
      <c r="F1936" s="1"/>
      <c r="G1936" s="5" t="s">
        <v>10</v>
      </c>
      <c r="H1936" s="9"/>
    </row>
    <row r="1937">
      <c r="A1937" s="5" t="s">
        <v>2290</v>
      </c>
      <c r="B1937" s="50" t="s">
        <v>1644</v>
      </c>
      <c r="C1937" s="28" t="s">
        <v>1907</v>
      </c>
      <c r="D1937" s="8" t="s">
        <v>10</v>
      </c>
      <c r="E1937" s="1"/>
      <c r="F1937" s="1"/>
      <c r="G1937" s="9"/>
      <c r="H1937" s="9"/>
    </row>
    <row r="1938">
      <c r="A1938" s="5" t="s">
        <v>2290</v>
      </c>
      <c r="B1938" s="50" t="s">
        <v>1644</v>
      </c>
      <c r="C1938" s="28" t="s">
        <v>1908</v>
      </c>
      <c r="D1938" s="8" t="s">
        <v>10</v>
      </c>
      <c r="E1938" s="1"/>
      <c r="F1938" s="1"/>
      <c r="G1938" s="9"/>
      <c r="H1938" s="9"/>
    </row>
    <row r="1939">
      <c r="A1939" s="5" t="s">
        <v>2290</v>
      </c>
      <c r="B1939" s="50" t="s">
        <v>1644</v>
      </c>
      <c r="C1939" s="28" t="s">
        <v>1909</v>
      </c>
      <c r="D1939" s="8" t="s">
        <v>10</v>
      </c>
      <c r="E1939" s="1"/>
      <c r="F1939" s="1"/>
      <c r="G1939" s="9"/>
      <c r="H1939" s="9"/>
    </row>
    <row r="1940">
      <c r="A1940" s="5" t="s">
        <v>2290</v>
      </c>
      <c r="B1940" s="50" t="s">
        <v>1644</v>
      </c>
      <c r="C1940" s="28" t="s">
        <v>1910</v>
      </c>
      <c r="D1940" s="8" t="s">
        <v>10</v>
      </c>
      <c r="E1940" s="1"/>
      <c r="F1940" s="1"/>
      <c r="G1940" s="9"/>
      <c r="H1940" s="9"/>
    </row>
    <row r="1941">
      <c r="A1941" s="5" t="s">
        <v>2290</v>
      </c>
      <c r="B1941" s="50" t="s">
        <v>1644</v>
      </c>
      <c r="C1941" s="28" t="s">
        <v>1911</v>
      </c>
      <c r="D1941" s="8" t="s">
        <v>10</v>
      </c>
      <c r="E1941" s="1"/>
      <c r="F1941" s="1"/>
      <c r="G1941" s="9"/>
      <c r="H1941" s="9"/>
    </row>
    <row r="1942">
      <c r="A1942" s="5" t="s">
        <v>2290</v>
      </c>
      <c r="B1942" s="50" t="s">
        <v>1644</v>
      </c>
      <c r="C1942" s="28" t="s">
        <v>1912</v>
      </c>
      <c r="D1942" s="1"/>
      <c r="E1942" s="8" t="s">
        <v>10</v>
      </c>
      <c r="F1942" s="1"/>
      <c r="G1942" s="9"/>
      <c r="H1942" s="9"/>
    </row>
    <row r="1943">
      <c r="A1943" s="5" t="s">
        <v>2290</v>
      </c>
      <c r="B1943" s="50" t="s">
        <v>1644</v>
      </c>
      <c r="C1943" s="28" t="s">
        <v>1913</v>
      </c>
      <c r="D1943" s="1"/>
      <c r="E1943" s="1"/>
      <c r="F1943" s="1"/>
      <c r="G1943" s="5" t="s">
        <v>10</v>
      </c>
      <c r="H1943" s="9"/>
    </row>
    <row r="1944">
      <c r="A1944" s="5" t="s">
        <v>2290</v>
      </c>
      <c r="B1944" s="50" t="s">
        <v>1644</v>
      </c>
      <c r="C1944" s="28" t="s">
        <v>1914</v>
      </c>
      <c r="D1944" s="8" t="s">
        <v>10</v>
      </c>
      <c r="E1944" s="1"/>
      <c r="F1944" s="1"/>
      <c r="G1944" s="9"/>
      <c r="H1944" s="9"/>
    </row>
    <row r="1945">
      <c r="A1945" s="5" t="s">
        <v>2290</v>
      </c>
      <c r="B1945" s="50" t="s">
        <v>1644</v>
      </c>
      <c r="C1945" s="28" t="s">
        <v>1915</v>
      </c>
      <c r="D1945" s="8" t="s">
        <v>10</v>
      </c>
      <c r="E1945" s="1"/>
      <c r="F1945" s="1"/>
      <c r="G1945" s="9"/>
      <c r="H1945" s="9"/>
    </row>
    <row r="1946">
      <c r="A1946" s="5" t="s">
        <v>2290</v>
      </c>
      <c r="B1946" s="50" t="s">
        <v>1644</v>
      </c>
      <c r="C1946" s="28" t="s">
        <v>1916</v>
      </c>
      <c r="D1946" s="8" t="s">
        <v>10</v>
      </c>
      <c r="E1946" s="1"/>
      <c r="F1946" s="1"/>
      <c r="G1946" s="9"/>
      <c r="H1946" s="9"/>
    </row>
    <row r="1947">
      <c r="A1947" s="5" t="s">
        <v>2290</v>
      </c>
      <c r="B1947" s="50" t="s">
        <v>1644</v>
      </c>
      <c r="C1947" s="28" t="s">
        <v>1917</v>
      </c>
      <c r="D1947" s="8" t="s">
        <v>10</v>
      </c>
      <c r="E1947" s="1"/>
      <c r="F1947" s="1"/>
      <c r="G1947" s="9"/>
      <c r="H1947" s="9"/>
    </row>
    <row r="1948">
      <c r="A1948" s="5" t="s">
        <v>2290</v>
      </c>
      <c r="B1948" s="50" t="s">
        <v>1644</v>
      </c>
      <c r="C1948" s="28" t="s">
        <v>1918</v>
      </c>
      <c r="D1948" s="1"/>
      <c r="E1948" s="8" t="s">
        <v>10</v>
      </c>
      <c r="F1948" s="1"/>
      <c r="G1948" s="9"/>
      <c r="H1948" s="9"/>
    </row>
    <row r="1949">
      <c r="A1949" s="5" t="s">
        <v>2290</v>
      </c>
      <c r="B1949" s="50" t="s">
        <v>1644</v>
      </c>
      <c r="C1949" s="28" t="s">
        <v>1919</v>
      </c>
      <c r="D1949" s="8" t="s">
        <v>10</v>
      </c>
      <c r="E1949" s="1"/>
      <c r="F1949" s="1"/>
      <c r="G1949" s="9"/>
      <c r="H1949" s="9"/>
    </row>
    <row r="1950">
      <c r="A1950" s="5" t="s">
        <v>2290</v>
      </c>
      <c r="B1950" s="50" t="s">
        <v>1644</v>
      </c>
      <c r="C1950" s="28" t="s">
        <v>1920</v>
      </c>
      <c r="D1950" s="1"/>
      <c r="E1950" s="8" t="s">
        <v>10</v>
      </c>
      <c r="F1950" s="1"/>
      <c r="G1950" s="9"/>
      <c r="H1950" s="9"/>
    </row>
    <row r="1951">
      <c r="A1951" s="5" t="s">
        <v>2290</v>
      </c>
      <c r="B1951" s="50" t="s">
        <v>1644</v>
      </c>
      <c r="C1951" s="28" t="s">
        <v>1921</v>
      </c>
      <c r="D1951" s="8" t="s">
        <v>10</v>
      </c>
      <c r="E1951" s="1"/>
      <c r="F1951" s="1"/>
      <c r="G1951" s="9"/>
      <c r="H1951" s="9"/>
    </row>
    <row r="1952">
      <c r="A1952" s="5" t="s">
        <v>2290</v>
      </c>
      <c r="B1952" s="50" t="s">
        <v>1644</v>
      </c>
      <c r="C1952" s="28" t="s">
        <v>1922</v>
      </c>
      <c r="D1952" s="1"/>
      <c r="E1952" s="8" t="s">
        <v>10</v>
      </c>
      <c r="F1952" s="1"/>
      <c r="G1952" s="9"/>
      <c r="H1952" s="9"/>
    </row>
    <row r="1953">
      <c r="A1953" s="5" t="s">
        <v>2290</v>
      </c>
      <c r="B1953" s="50" t="s">
        <v>1644</v>
      </c>
      <c r="C1953" s="28" t="s">
        <v>1923</v>
      </c>
      <c r="D1953" s="8" t="s">
        <v>10</v>
      </c>
      <c r="E1953" s="1"/>
      <c r="F1953" s="1"/>
      <c r="G1953" s="9"/>
      <c r="H1953" s="9"/>
    </row>
    <row r="1954">
      <c r="A1954" s="5" t="s">
        <v>2290</v>
      </c>
      <c r="B1954" s="50" t="s">
        <v>1644</v>
      </c>
      <c r="C1954" s="28" t="s">
        <v>1924</v>
      </c>
      <c r="D1954" s="8" t="s">
        <v>10</v>
      </c>
      <c r="E1954" s="1"/>
      <c r="F1954" s="1"/>
      <c r="G1954" s="9"/>
      <c r="H1954" s="9"/>
    </row>
    <row r="1955">
      <c r="A1955" s="5" t="s">
        <v>2290</v>
      </c>
      <c r="B1955" s="50" t="s">
        <v>1644</v>
      </c>
      <c r="C1955" s="28" t="s">
        <v>1925</v>
      </c>
      <c r="D1955" s="1"/>
      <c r="E1955" s="8" t="s">
        <v>10</v>
      </c>
      <c r="F1955" s="1"/>
      <c r="G1955" s="9"/>
      <c r="H1955" s="9"/>
    </row>
    <row r="1956">
      <c r="A1956" s="5" t="s">
        <v>2290</v>
      </c>
      <c r="B1956" s="50" t="s">
        <v>1644</v>
      </c>
      <c r="C1956" s="28" t="s">
        <v>1926</v>
      </c>
      <c r="D1956" s="1"/>
      <c r="E1956" s="8" t="s">
        <v>10</v>
      </c>
      <c r="F1956" s="1"/>
      <c r="G1956" s="9"/>
      <c r="H1956" s="9"/>
    </row>
    <row r="1957">
      <c r="A1957" s="5" t="s">
        <v>2290</v>
      </c>
      <c r="B1957" s="50" t="s">
        <v>1644</v>
      </c>
      <c r="C1957" s="28" t="s">
        <v>1927</v>
      </c>
      <c r="D1957" s="1"/>
      <c r="E1957" s="8" t="s">
        <v>10</v>
      </c>
      <c r="F1957" s="1"/>
      <c r="G1957" s="9"/>
      <c r="H1957" s="9"/>
    </row>
    <row r="1958">
      <c r="A1958" s="5" t="s">
        <v>2290</v>
      </c>
      <c r="B1958" s="50" t="s">
        <v>1644</v>
      </c>
      <c r="C1958" s="28" t="s">
        <v>1928</v>
      </c>
      <c r="D1958" s="1"/>
      <c r="E1958" s="8" t="s">
        <v>10</v>
      </c>
      <c r="F1958" s="1"/>
      <c r="G1958" s="9"/>
      <c r="H1958" s="9"/>
    </row>
    <row r="1959">
      <c r="A1959" s="5" t="s">
        <v>2290</v>
      </c>
      <c r="B1959" s="50" t="s">
        <v>1644</v>
      </c>
      <c r="C1959" s="28" t="s">
        <v>1929</v>
      </c>
      <c r="D1959" s="1"/>
      <c r="E1959" s="8" t="s">
        <v>10</v>
      </c>
      <c r="F1959" s="1"/>
      <c r="G1959" s="9"/>
      <c r="H1959" s="9"/>
    </row>
    <row r="1960">
      <c r="A1960" s="5" t="s">
        <v>2290</v>
      </c>
      <c r="B1960" s="50" t="s">
        <v>1644</v>
      </c>
      <c r="C1960" s="28" t="s">
        <v>1930</v>
      </c>
      <c r="D1960" s="8" t="s">
        <v>10</v>
      </c>
      <c r="E1960" s="1"/>
      <c r="F1960" s="1"/>
      <c r="G1960" s="9"/>
      <c r="H1960" s="9"/>
    </row>
    <row r="1961">
      <c r="A1961" s="5" t="s">
        <v>2290</v>
      </c>
      <c r="B1961" s="50" t="s">
        <v>1644</v>
      </c>
      <c r="C1961" s="28" t="s">
        <v>1931</v>
      </c>
      <c r="D1961" s="8" t="s">
        <v>10</v>
      </c>
      <c r="E1961" s="1"/>
      <c r="F1961" s="1"/>
      <c r="G1961" s="9"/>
      <c r="H1961" s="9"/>
    </row>
    <row r="1962">
      <c r="A1962" s="5" t="s">
        <v>2290</v>
      </c>
      <c r="B1962" s="50" t="s">
        <v>1644</v>
      </c>
      <c r="C1962" s="28" t="s">
        <v>1932</v>
      </c>
      <c r="D1962" s="1"/>
      <c r="E1962" s="8" t="s">
        <v>10</v>
      </c>
      <c r="F1962" s="1"/>
      <c r="G1962" s="9"/>
      <c r="H1962" s="9"/>
    </row>
    <row r="1963">
      <c r="A1963" s="5" t="s">
        <v>2290</v>
      </c>
      <c r="B1963" s="50" t="s">
        <v>1644</v>
      </c>
      <c r="C1963" s="28" t="s">
        <v>1933</v>
      </c>
      <c r="D1963" s="1"/>
      <c r="E1963" s="8" t="s">
        <v>10</v>
      </c>
      <c r="F1963" s="1"/>
      <c r="G1963" s="9"/>
      <c r="H1963" s="9"/>
    </row>
    <row r="1964">
      <c r="A1964" s="5" t="s">
        <v>2290</v>
      </c>
      <c r="B1964" s="50" t="s">
        <v>1644</v>
      </c>
      <c r="C1964" s="28" t="s">
        <v>1934</v>
      </c>
      <c r="D1964" s="8" t="s">
        <v>10</v>
      </c>
      <c r="E1964" s="1"/>
      <c r="F1964" s="1"/>
      <c r="G1964" s="9"/>
      <c r="H1964" s="9"/>
    </row>
    <row r="1965">
      <c r="A1965" s="5" t="s">
        <v>2290</v>
      </c>
      <c r="B1965" s="50" t="s">
        <v>1644</v>
      </c>
      <c r="C1965" s="28" t="s">
        <v>1935</v>
      </c>
      <c r="D1965" s="8" t="s">
        <v>10</v>
      </c>
      <c r="E1965" s="1"/>
      <c r="F1965" s="1"/>
      <c r="G1965" s="9"/>
      <c r="H1965" s="9"/>
    </row>
    <row r="1966">
      <c r="A1966" s="5" t="s">
        <v>2290</v>
      </c>
      <c r="B1966" s="50" t="s">
        <v>1644</v>
      </c>
      <c r="C1966" s="28" t="s">
        <v>1936</v>
      </c>
      <c r="D1966" s="8" t="s">
        <v>10</v>
      </c>
      <c r="E1966" s="1"/>
      <c r="F1966" s="1"/>
      <c r="G1966" s="9"/>
      <c r="H1966" s="9"/>
    </row>
    <row r="1967">
      <c r="A1967" s="5" t="s">
        <v>2290</v>
      </c>
      <c r="B1967" s="50" t="s">
        <v>1644</v>
      </c>
      <c r="C1967" s="28" t="s">
        <v>1937</v>
      </c>
      <c r="D1967" s="8" t="s">
        <v>10</v>
      </c>
      <c r="E1967" s="1"/>
      <c r="F1967" s="1"/>
      <c r="G1967" s="9"/>
      <c r="H1967" s="9"/>
    </row>
    <row r="1968">
      <c r="A1968" s="5" t="s">
        <v>2290</v>
      </c>
      <c r="B1968" s="50" t="s">
        <v>1644</v>
      </c>
      <c r="C1968" s="28" t="s">
        <v>1938</v>
      </c>
      <c r="D1968" s="1"/>
      <c r="E1968" s="8" t="s">
        <v>10</v>
      </c>
      <c r="F1968" s="1"/>
      <c r="G1968" s="9"/>
      <c r="H1968" s="9"/>
    </row>
    <row r="1969">
      <c r="A1969" s="5" t="s">
        <v>2290</v>
      </c>
      <c r="B1969" s="50" t="s">
        <v>1644</v>
      </c>
      <c r="C1969" s="28" t="s">
        <v>1939</v>
      </c>
      <c r="D1969" s="8" t="s">
        <v>10</v>
      </c>
      <c r="E1969" s="1"/>
      <c r="F1969" s="1"/>
      <c r="G1969" s="9"/>
      <c r="H1969" s="9"/>
    </row>
    <row r="1970">
      <c r="A1970" s="5" t="s">
        <v>2290</v>
      </c>
      <c r="B1970" s="50" t="s">
        <v>1644</v>
      </c>
      <c r="C1970" s="28" t="s">
        <v>1940</v>
      </c>
      <c r="D1970" s="8" t="s">
        <v>10</v>
      </c>
      <c r="E1970" s="1"/>
      <c r="F1970" s="1"/>
      <c r="G1970" s="9"/>
      <c r="H1970" s="9"/>
    </row>
    <row r="1971">
      <c r="A1971" s="5" t="s">
        <v>2290</v>
      </c>
      <c r="B1971" s="50" t="s">
        <v>1644</v>
      </c>
      <c r="C1971" s="28" t="s">
        <v>1941</v>
      </c>
      <c r="D1971" s="8"/>
      <c r="E1971" s="8" t="s">
        <v>10</v>
      </c>
      <c r="F1971" s="1"/>
      <c r="G1971" s="9"/>
      <c r="H1971" s="9"/>
    </row>
    <row r="1972">
      <c r="A1972" s="5" t="s">
        <v>2290</v>
      </c>
      <c r="B1972" s="50" t="s">
        <v>1644</v>
      </c>
      <c r="C1972" s="28" t="s">
        <v>1942</v>
      </c>
      <c r="D1972" s="1"/>
      <c r="E1972" s="8" t="s">
        <v>10</v>
      </c>
      <c r="F1972" s="1"/>
      <c r="G1972" s="9"/>
      <c r="H1972" s="9"/>
    </row>
    <row r="1973">
      <c r="A1973" s="5" t="s">
        <v>2290</v>
      </c>
      <c r="B1973" s="50" t="s">
        <v>1644</v>
      </c>
      <c r="C1973" s="28" t="s">
        <v>1943</v>
      </c>
      <c r="D1973" s="8" t="s">
        <v>10</v>
      </c>
      <c r="E1973" s="1"/>
      <c r="F1973" s="1"/>
      <c r="G1973" s="9"/>
      <c r="H1973" s="9"/>
    </row>
    <row r="1974">
      <c r="A1974" s="5" t="s">
        <v>2290</v>
      </c>
      <c r="B1974" s="50" t="s">
        <v>1644</v>
      </c>
      <c r="C1974" s="28" t="s">
        <v>1944</v>
      </c>
      <c r="D1974" s="1"/>
      <c r="E1974" s="8" t="s">
        <v>10</v>
      </c>
      <c r="F1974" s="1"/>
      <c r="G1974" s="9"/>
      <c r="H1974" s="9"/>
    </row>
    <row r="1975">
      <c r="A1975" s="5" t="s">
        <v>2290</v>
      </c>
      <c r="B1975" s="50" t="s">
        <v>1644</v>
      </c>
      <c r="C1975" s="28" t="s">
        <v>1945</v>
      </c>
      <c r="D1975" s="1"/>
      <c r="E1975" s="1"/>
      <c r="F1975" s="1"/>
      <c r="G1975" s="9"/>
      <c r="H1975" s="9"/>
    </row>
    <row r="1976">
      <c r="A1976" s="5" t="s">
        <v>2290</v>
      </c>
      <c r="B1976" s="50" t="s">
        <v>1644</v>
      </c>
      <c r="C1976" s="28" t="s">
        <v>1946</v>
      </c>
      <c r="D1976" s="1"/>
      <c r="E1976" s="8" t="s">
        <v>10</v>
      </c>
      <c r="F1976" s="1"/>
      <c r="G1976" s="9"/>
      <c r="H1976" s="9"/>
    </row>
    <row r="1977">
      <c r="A1977" s="5" t="s">
        <v>2290</v>
      </c>
      <c r="B1977" s="50" t="s">
        <v>1644</v>
      </c>
      <c r="C1977" s="28" t="s">
        <v>1947</v>
      </c>
      <c r="D1977" s="1"/>
      <c r="E1977" s="8" t="s">
        <v>10</v>
      </c>
      <c r="F1977" s="1"/>
      <c r="G1977" s="9"/>
      <c r="H1977" s="9"/>
    </row>
    <row r="1978">
      <c r="A1978" s="5" t="s">
        <v>2290</v>
      </c>
      <c r="B1978" s="50" t="s">
        <v>1644</v>
      </c>
      <c r="C1978" s="28" t="s">
        <v>1948</v>
      </c>
      <c r="D1978" s="8" t="s">
        <v>10</v>
      </c>
      <c r="E1978" s="1"/>
      <c r="F1978" s="1"/>
      <c r="G1978" s="9"/>
      <c r="H1978" s="9"/>
    </row>
    <row r="1979">
      <c r="A1979" s="5" t="s">
        <v>2290</v>
      </c>
      <c r="B1979" s="50" t="s">
        <v>1644</v>
      </c>
      <c r="C1979" s="28" t="s">
        <v>1949</v>
      </c>
      <c r="D1979" s="1"/>
      <c r="E1979" s="8" t="s">
        <v>10</v>
      </c>
      <c r="F1979" s="1"/>
      <c r="G1979" s="9"/>
      <c r="H1979" s="9"/>
    </row>
    <row r="1980">
      <c r="A1980" s="5" t="s">
        <v>2290</v>
      </c>
      <c r="B1980" s="50" t="s">
        <v>1644</v>
      </c>
      <c r="C1980" s="28" t="s">
        <v>1950</v>
      </c>
      <c r="D1980" s="8" t="s">
        <v>10</v>
      </c>
      <c r="E1980" s="1"/>
      <c r="F1980" s="1"/>
      <c r="G1980" s="9"/>
      <c r="H1980" s="9"/>
    </row>
    <row r="1981">
      <c r="A1981" s="5" t="s">
        <v>2290</v>
      </c>
      <c r="B1981" s="50" t="s">
        <v>1644</v>
      </c>
      <c r="C1981" s="28" t="s">
        <v>1951</v>
      </c>
      <c r="D1981" s="8" t="s">
        <v>10</v>
      </c>
      <c r="E1981" s="1"/>
      <c r="F1981" s="1"/>
      <c r="G1981" s="9"/>
      <c r="H1981" s="9"/>
    </row>
    <row r="1982">
      <c r="A1982" s="5" t="s">
        <v>2290</v>
      </c>
      <c r="B1982" s="50" t="s">
        <v>1644</v>
      </c>
      <c r="C1982" s="28" t="s">
        <v>1952</v>
      </c>
      <c r="D1982" s="8" t="s">
        <v>10</v>
      </c>
      <c r="E1982" s="1"/>
      <c r="F1982" s="1"/>
      <c r="G1982" s="9"/>
      <c r="H1982" s="9"/>
    </row>
    <row r="1983">
      <c r="A1983" s="5" t="s">
        <v>2290</v>
      </c>
      <c r="B1983" s="50" t="s">
        <v>1644</v>
      </c>
      <c r="C1983" s="28" t="s">
        <v>1953</v>
      </c>
      <c r="D1983" s="1"/>
      <c r="E1983" s="8" t="s">
        <v>10</v>
      </c>
      <c r="F1983" s="1"/>
      <c r="G1983" s="9"/>
      <c r="H1983" s="9"/>
    </row>
    <row r="1984">
      <c r="A1984" s="5" t="s">
        <v>2290</v>
      </c>
      <c r="B1984" s="50" t="s">
        <v>1644</v>
      </c>
      <c r="C1984" s="28" t="s">
        <v>1954</v>
      </c>
      <c r="D1984" s="1"/>
      <c r="E1984" s="8" t="s">
        <v>10</v>
      </c>
      <c r="F1984" s="1"/>
      <c r="G1984" s="9"/>
      <c r="H1984" s="9"/>
    </row>
    <row r="1985">
      <c r="A1985" s="5" t="s">
        <v>2290</v>
      </c>
      <c r="B1985" s="50" t="s">
        <v>1644</v>
      </c>
      <c r="C1985" s="28" t="s">
        <v>1955</v>
      </c>
      <c r="D1985" s="8" t="s">
        <v>10</v>
      </c>
      <c r="E1985" s="1"/>
      <c r="F1985" s="1"/>
      <c r="G1985" s="9"/>
      <c r="H1985" s="9"/>
    </row>
    <row r="1986">
      <c r="A1986" s="5" t="s">
        <v>2290</v>
      </c>
      <c r="B1986" s="50" t="s">
        <v>1644</v>
      </c>
      <c r="C1986" s="28" t="s">
        <v>1956</v>
      </c>
      <c r="D1986" s="1"/>
      <c r="E1986" s="8" t="s">
        <v>10</v>
      </c>
      <c r="F1986" s="1"/>
      <c r="G1986" s="9"/>
      <c r="H1986" s="9"/>
    </row>
    <row r="1987">
      <c r="A1987" s="5" t="s">
        <v>2290</v>
      </c>
      <c r="B1987" s="50" t="s">
        <v>1644</v>
      </c>
      <c r="C1987" s="28" t="s">
        <v>1957</v>
      </c>
      <c r="D1987" s="8" t="s">
        <v>10</v>
      </c>
      <c r="E1987" s="1"/>
      <c r="F1987" s="1"/>
      <c r="G1987" s="9"/>
      <c r="H1987" s="9"/>
    </row>
    <row r="1988">
      <c r="A1988" s="5" t="s">
        <v>2290</v>
      </c>
      <c r="B1988" s="50" t="s">
        <v>1644</v>
      </c>
      <c r="C1988" s="28" t="s">
        <v>1958</v>
      </c>
      <c r="D1988" s="1"/>
      <c r="E1988" s="8" t="s">
        <v>10</v>
      </c>
      <c r="F1988" s="1"/>
      <c r="G1988" s="9"/>
      <c r="H1988" s="9"/>
    </row>
    <row r="1989">
      <c r="A1989" s="5" t="s">
        <v>2290</v>
      </c>
      <c r="B1989" s="50" t="s">
        <v>1644</v>
      </c>
      <c r="C1989" s="45" t="s">
        <v>1959</v>
      </c>
      <c r="D1989" s="1"/>
      <c r="E1989" s="1"/>
      <c r="F1989" s="8" t="s">
        <v>10</v>
      </c>
      <c r="G1989" s="9"/>
      <c r="H1989" s="9"/>
    </row>
    <row r="1990">
      <c r="A1990" s="5" t="s">
        <v>2290</v>
      </c>
      <c r="B1990" s="50" t="s">
        <v>1644</v>
      </c>
      <c r="C1990" s="28" t="s">
        <v>1960</v>
      </c>
      <c r="D1990" s="1"/>
      <c r="E1990" s="8" t="s">
        <v>10</v>
      </c>
      <c r="F1990" s="1"/>
      <c r="G1990" s="9"/>
      <c r="H1990" s="9"/>
    </row>
    <row r="1991">
      <c r="A1991" s="5" t="s">
        <v>2290</v>
      </c>
      <c r="B1991" s="50" t="s">
        <v>1644</v>
      </c>
      <c r="C1991" s="28" t="s">
        <v>1961</v>
      </c>
      <c r="D1991" s="1"/>
      <c r="E1991" s="8" t="s">
        <v>10</v>
      </c>
      <c r="F1991" s="1"/>
      <c r="G1991" s="9"/>
      <c r="H1991" s="9"/>
    </row>
    <row r="1992">
      <c r="A1992" s="5" t="s">
        <v>2290</v>
      </c>
      <c r="B1992" s="50" t="s">
        <v>1644</v>
      </c>
      <c r="C1992" s="28" t="s">
        <v>1962</v>
      </c>
      <c r="D1992" s="1"/>
      <c r="E1992" s="8" t="s">
        <v>10</v>
      </c>
      <c r="F1992" s="1"/>
      <c r="G1992" s="9"/>
      <c r="H1992" s="9"/>
    </row>
    <row r="1993">
      <c r="A1993" s="5" t="s">
        <v>2290</v>
      </c>
      <c r="B1993" s="50" t="s">
        <v>1644</v>
      </c>
      <c r="C1993" s="28" t="s">
        <v>1963</v>
      </c>
      <c r="D1993" s="8" t="s">
        <v>10</v>
      </c>
      <c r="E1993" s="1"/>
      <c r="F1993" s="1"/>
      <c r="G1993" s="9"/>
      <c r="H1993" s="9"/>
    </row>
    <row r="1994">
      <c r="A1994" s="5" t="s">
        <v>2290</v>
      </c>
      <c r="B1994" s="50" t="s">
        <v>1644</v>
      </c>
      <c r="C1994" s="28" t="s">
        <v>1964</v>
      </c>
      <c r="D1994" s="1"/>
      <c r="E1994" s="8" t="s">
        <v>10</v>
      </c>
      <c r="F1994" s="1"/>
      <c r="G1994" s="9"/>
      <c r="H1994" s="9"/>
    </row>
    <row r="1995">
      <c r="A1995" s="5" t="s">
        <v>2290</v>
      </c>
      <c r="B1995" s="50" t="s">
        <v>1644</v>
      </c>
      <c r="C1995" s="28" t="s">
        <v>1965</v>
      </c>
      <c r="D1995" s="1"/>
      <c r="E1995" s="8" t="s">
        <v>10</v>
      </c>
      <c r="F1995" s="1"/>
      <c r="G1995" s="9"/>
      <c r="H1995" s="9"/>
    </row>
    <row r="1996">
      <c r="A1996" s="5" t="s">
        <v>2290</v>
      </c>
      <c r="B1996" s="50" t="s">
        <v>1644</v>
      </c>
      <c r="C1996" s="28" t="s">
        <v>1966</v>
      </c>
      <c r="D1996" s="1"/>
      <c r="E1996" s="8" t="s">
        <v>10</v>
      </c>
      <c r="F1996" s="1"/>
      <c r="G1996" s="9"/>
      <c r="H1996" s="9"/>
    </row>
    <row r="1997">
      <c r="A1997" s="5" t="s">
        <v>2290</v>
      </c>
      <c r="B1997" s="50" t="s">
        <v>1644</v>
      </c>
      <c r="C1997" s="28" t="s">
        <v>1967</v>
      </c>
      <c r="D1997" s="8" t="s">
        <v>10</v>
      </c>
      <c r="E1997" s="1"/>
      <c r="F1997" s="1"/>
      <c r="G1997" s="9"/>
      <c r="H1997" s="9"/>
    </row>
    <row r="1998">
      <c r="A1998" s="5" t="s">
        <v>2290</v>
      </c>
      <c r="B1998" s="50" t="s">
        <v>1644</v>
      </c>
      <c r="C1998" s="28" t="s">
        <v>1968</v>
      </c>
      <c r="D1998" s="8" t="s">
        <v>10</v>
      </c>
      <c r="E1998" s="1"/>
      <c r="F1998" s="1"/>
      <c r="G1998" s="9"/>
      <c r="H1998" s="9"/>
    </row>
    <row r="1999">
      <c r="A1999" s="5" t="s">
        <v>2290</v>
      </c>
      <c r="B1999" s="50" t="s">
        <v>1644</v>
      </c>
      <c r="C1999" s="28" t="s">
        <v>1969</v>
      </c>
      <c r="D1999" s="8" t="s">
        <v>10</v>
      </c>
      <c r="E1999" s="1"/>
      <c r="F1999" s="1"/>
      <c r="G1999" s="9"/>
      <c r="H1999" s="9"/>
    </row>
    <row r="2000">
      <c r="A2000" s="5" t="s">
        <v>2290</v>
      </c>
      <c r="B2000" s="50" t="s">
        <v>1644</v>
      </c>
      <c r="C2000" s="28" t="s">
        <v>1970</v>
      </c>
      <c r="D2000" s="8" t="s">
        <v>10</v>
      </c>
      <c r="E2000" s="1"/>
      <c r="F2000" s="1"/>
      <c r="G2000" s="9"/>
      <c r="H2000" s="9"/>
    </row>
    <row r="2001">
      <c r="A2001" s="5" t="s">
        <v>2290</v>
      </c>
      <c r="B2001" s="50" t="s">
        <v>1644</v>
      </c>
      <c r="C2001" s="45" t="s">
        <v>1971</v>
      </c>
      <c r="D2001" s="1"/>
      <c r="E2001" s="1"/>
      <c r="F2001" s="1"/>
      <c r="G2001" s="9"/>
      <c r="H2001" s="5" t="s">
        <v>10</v>
      </c>
    </row>
    <row r="2002">
      <c r="A2002" s="5" t="s">
        <v>2290</v>
      </c>
      <c r="B2002" s="50" t="s">
        <v>1644</v>
      </c>
      <c r="C2002" s="28" t="s">
        <v>1972</v>
      </c>
      <c r="D2002" s="8" t="s">
        <v>10</v>
      </c>
      <c r="E2002" s="1"/>
      <c r="F2002" s="1"/>
      <c r="G2002" s="9"/>
      <c r="H2002" s="9"/>
    </row>
    <row r="2003">
      <c r="A2003" s="5" t="s">
        <v>2290</v>
      </c>
      <c r="B2003" s="50" t="s">
        <v>1644</v>
      </c>
      <c r="C2003" s="28" t="s">
        <v>1973</v>
      </c>
      <c r="D2003" s="8" t="s">
        <v>10</v>
      </c>
      <c r="E2003" s="1"/>
      <c r="F2003" s="1"/>
      <c r="G2003" s="9"/>
      <c r="H2003" s="9"/>
    </row>
    <row r="2004">
      <c r="A2004" s="5" t="s">
        <v>2290</v>
      </c>
      <c r="B2004" s="50" t="s">
        <v>1644</v>
      </c>
      <c r="C2004" s="28" t="s">
        <v>1974</v>
      </c>
      <c r="D2004" s="1"/>
      <c r="E2004" s="8" t="s">
        <v>10</v>
      </c>
      <c r="F2004" s="1"/>
      <c r="G2004" s="9"/>
      <c r="H2004" s="9"/>
    </row>
    <row r="2005">
      <c r="A2005" s="5" t="s">
        <v>2290</v>
      </c>
      <c r="B2005" s="50" t="s">
        <v>1644</v>
      </c>
      <c r="C2005" s="28" t="s">
        <v>1975</v>
      </c>
      <c r="D2005" s="8" t="s">
        <v>10</v>
      </c>
      <c r="E2005" s="1"/>
      <c r="F2005" s="1"/>
      <c r="G2005" s="9"/>
      <c r="H2005" s="9"/>
    </row>
    <row r="2006">
      <c r="A2006" s="5" t="s">
        <v>2290</v>
      </c>
      <c r="B2006" s="50" t="s">
        <v>1644</v>
      </c>
      <c r="C2006" s="28" t="s">
        <v>1976</v>
      </c>
      <c r="D2006" s="1"/>
      <c r="E2006" s="8" t="s">
        <v>10</v>
      </c>
      <c r="F2006" s="1"/>
      <c r="G2006" s="9"/>
      <c r="H2006" s="9"/>
    </row>
    <row r="2007">
      <c r="A2007" s="5" t="s">
        <v>2290</v>
      </c>
      <c r="B2007" s="50" t="s">
        <v>1644</v>
      </c>
      <c r="C2007" s="28" t="s">
        <v>1977</v>
      </c>
      <c r="D2007" s="1"/>
      <c r="E2007" s="8" t="s">
        <v>10</v>
      </c>
      <c r="F2007" s="1"/>
      <c r="G2007" s="9"/>
      <c r="H2007" s="9"/>
    </row>
    <row r="2008">
      <c r="A2008" s="5" t="s">
        <v>2290</v>
      </c>
      <c r="B2008" s="50" t="s">
        <v>1644</v>
      </c>
      <c r="C2008" s="28" t="s">
        <v>1978</v>
      </c>
      <c r="D2008" s="1"/>
      <c r="E2008" s="8" t="s">
        <v>10</v>
      </c>
      <c r="F2008" s="1"/>
      <c r="G2008" s="9"/>
      <c r="H2008" s="9"/>
    </row>
    <row r="2009">
      <c r="A2009" s="5" t="s">
        <v>2290</v>
      </c>
      <c r="B2009" s="50" t="s">
        <v>1644</v>
      </c>
      <c r="C2009" s="28" t="s">
        <v>1979</v>
      </c>
      <c r="D2009" s="8" t="s">
        <v>10</v>
      </c>
      <c r="E2009" s="1"/>
      <c r="F2009" s="1"/>
      <c r="G2009" s="9"/>
      <c r="H2009" s="9"/>
    </row>
    <row r="2010">
      <c r="A2010" s="5" t="s">
        <v>2290</v>
      </c>
      <c r="B2010" s="50" t="s">
        <v>1644</v>
      </c>
      <c r="C2010" s="28" t="s">
        <v>1980</v>
      </c>
      <c r="D2010" s="8" t="s">
        <v>10</v>
      </c>
      <c r="E2010" s="1"/>
      <c r="F2010" s="1"/>
      <c r="G2010" s="9"/>
      <c r="H2010" s="9"/>
    </row>
    <row r="2011">
      <c r="A2011" s="5" t="s">
        <v>2290</v>
      </c>
      <c r="B2011" s="50" t="s">
        <v>1644</v>
      </c>
      <c r="C2011" s="28" t="s">
        <v>1981</v>
      </c>
      <c r="D2011" s="1"/>
      <c r="E2011" s="8" t="s">
        <v>10</v>
      </c>
      <c r="F2011" s="1"/>
      <c r="G2011" s="9"/>
      <c r="H2011" s="9"/>
    </row>
    <row r="2012">
      <c r="A2012" s="5" t="s">
        <v>2290</v>
      </c>
      <c r="B2012" s="50" t="s">
        <v>1644</v>
      </c>
      <c r="C2012" s="28" t="s">
        <v>1982</v>
      </c>
      <c r="D2012" s="8" t="s">
        <v>10</v>
      </c>
      <c r="E2012" s="1"/>
      <c r="F2012" s="1"/>
      <c r="G2012" s="9"/>
      <c r="H2012" s="9"/>
    </row>
    <row r="2013">
      <c r="A2013" s="5" t="s">
        <v>2290</v>
      </c>
      <c r="B2013" s="50" t="s">
        <v>1644</v>
      </c>
      <c r="C2013" s="28" t="s">
        <v>1983</v>
      </c>
      <c r="D2013" s="8" t="s">
        <v>10</v>
      </c>
      <c r="E2013" s="1"/>
      <c r="F2013" s="1"/>
      <c r="G2013" s="9"/>
      <c r="H2013" s="9"/>
    </row>
    <row r="2014">
      <c r="A2014" s="5" t="s">
        <v>2290</v>
      </c>
      <c r="B2014" s="50" t="s">
        <v>1644</v>
      </c>
      <c r="C2014" s="28" t="s">
        <v>1984</v>
      </c>
      <c r="D2014" s="8" t="s">
        <v>10</v>
      </c>
      <c r="E2014" s="1"/>
      <c r="F2014" s="1"/>
      <c r="G2014" s="9"/>
      <c r="H2014" s="9"/>
    </row>
    <row r="2015">
      <c r="A2015" s="5" t="s">
        <v>2290</v>
      </c>
      <c r="B2015" s="50" t="s">
        <v>1644</v>
      </c>
      <c r="C2015" s="28" t="s">
        <v>1985</v>
      </c>
      <c r="D2015" s="8" t="s">
        <v>10</v>
      </c>
      <c r="E2015" s="1"/>
      <c r="F2015" s="1"/>
      <c r="G2015" s="9"/>
      <c r="H2015" s="9"/>
    </row>
    <row r="2016">
      <c r="A2016" s="5" t="s">
        <v>2290</v>
      </c>
      <c r="B2016" s="50" t="s">
        <v>1644</v>
      </c>
      <c r="C2016" s="28" t="s">
        <v>1986</v>
      </c>
      <c r="D2016" s="1"/>
      <c r="E2016" s="8" t="s">
        <v>10</v>
      </c>
      <c r="F2016" s="1"/>
      <c r="G2016" s="9"/>
      <c r="H2016" s="9"/>
    </row>
    <row r="2017">
      <c r="A2017" s="5" t="s">
        <v>2290</v>
      </c>
      <c r="B2017" s="50" t="s">
        <v>1644</v>
      </c>
      <c r="C2017" s="28" t="s">
        <v>1987</v>
      </c>
      <c r="D2017" s="8" t="s">
        <v>10</v>
      </c>
      <c r="E2017" s="8"/>
      <c r="F2017" s="1"/>
      <c r="G2017" s="9"/>
      <c r="H2017" s="9"/>
    </row>
    <row r="2018">
      <c r="A2018" s="5" t="s">
        <v>2290</v>
      </c>
      <c r="B2018" s="50" t="s">
        <v>1644</v>
      </c>
      <c r="C2018" s="28" t="s">
        <v>1988</v>
      </c>
      <c r="D2018" s="1"/>
      <c r="E2018" s="8" t="s">
        <v>10</v>
      </c>
      <c r="F2018" s="1"/>
      <c r="G2018" s="9"/>
      <c r="H2018" s="9"/>
    </row>
    <row r="2019">
      <c r="A2019" s="5" t="s">
        <v>2290</v>
      </c>
      <c r="B2019" s="50" t="s">
        <v>1644</v>
      </c>
      <c r="C2019" s="28" t="s">
        <v>1989</v>
      </c>
      <c r="D2019" s="8" t="s">
        <v>10</v>
      </c>
      <c r="E2019" s="1"/>
      <c r="F2019" s="1"/>
      <c r="G2019" s="9"/>
      <c r="H2019" s="9"/>
    </row>
    <row r="2020">
      <c r="A2020" s="5" t="s">
        <v>2290</v>
      </c>
      <c r="B2020" s="50" t="s">
        <v>1644</v>
      </c>
      <c r="C2020" s="28" t="s">
        <v>1990</v>
      </c>
      <c r="D2020" s="8" t="s">
        <v>10</v>
      </c>
      <c r="E2020" s="1"/>
      <c r="F2020" s="1"/>
      <c r="G2020" s="9"/>
      <c r="H2020" s="9"/>
    </row>
    <row r="2021">
      <c r="A2021" s="5" t="s">
        <v>2290</v>
      </c>
      <c r="B2021" s="50" t="s">
        <v>1644</v>
      </c>
      <c r="C2021" s="28" t="s">
        <v>1991</v>
      </c>
      <c r="D2021" s="1"/>
      <c r="E2021" s="8" t="s">
        <v>10</v>
      </c>
      <c r="F2021" s="1"/>
      <c r="G2021" s="9"/>
      <c r="H2021" s="9"/>
    </row>
    <row r="2022">
      <c r="A2022" s="5" t="s">
        <v>2290</v>
      </c>
      <c r="B2022" s="50" t="s">
        <v>1644</v>
      </c>
      <c r="C2022" s="28" t="s">
        <v>1992</v>
      </c>
      <c r="D2022" s="8" t="s">
        <v>10</v>
      </c>
      <c r="E2022" s="1"/>
      <c r="F2022" s="1"/>
      <c r="G2022" s="9"/>
      <c r="H2022" s="9"/>
    </row>
    <row r="2023">
      <c r="A2023" s="5" t="s">
        <v>2290</v>
      </c>
      <c r="B2023" s="50" t="s">
        <v>1644</v>
      </c>
      <c r="C2023" s="28" t="s">
        <v>1993</v>
      </c>
      <c r="D2023" s="1"/>
      <c r="E2023" s="8" t="s">
        <v>10</v>
      </c>
      <c r="F2023" s="1"/>
      <c r="G2023" s="9"/>
      <c r="H2023" s="9"/>
    </row>
    <row r="2024">
      <c r="A2024" s="5" t="s">
        <v>2290</v>
      </c>
      <c r="B2024" s="50" t="s">
        <v>1644</v>
      </c>
      <c r="C2024" s="28" t="s">
        <v>1994</v>
      </c>
      <c r="D2024" s="1"/>
      <c r="E2024" s="8" t="s">
        <v>10</v>
      </c>
      <c r="F2024" s="1"/>
      <c r="G2024" s="9"/>
      <c r="H2024" s="9"/>
    </row>
    <row r="2025">
      <c r="A2025" s="5" t="s">
        <v>2290</v>
      </c>
      <c r="B2025" s="50" t="s">
        <v>1644</v>
      </c>
      <c r="C2025" s="28" t="s">
        <v>1995</v>
      </c>
      <c r="D2025" s="8" t="s">
        <v>10</v>
      </c>
      <c r="E2025" s="1"/>
      <c r="F2025" s="1"/>
      <c r="G2025" s="9"/>
      <c r="H2025" s="9"/>
    </row>
    <row r="2026">
      <c r="A2026" s="5" t="s">
        <v>2290</v>
      </c>
      <c r="B2026" s="50" t="s">
        <v>1644</v>
      </c>
      <c r="C2026" s="28" t="s">
        <v>1996</v>
      </c>
      <c r="D2026" s="8" t="s">
        <v>10</v>
      </c>
      <c r="E2026" s="1"/>
      <c r="F2026" s="1"/>
      <c r="G2026" s="9"/>
      <c r="H2026" s="9"/>
    </row>
    <row r="2027">
      <c r="A2027" s="5" t="s">
        <v>2290</v>
      </c>
      <c r="B2027" s="50" t="s">
        <v>1644</v>
      </c>
      <c r="C2027" s="28" t="s">
        <v>1997</v>
      </c>
      <c r="D2027" s="1"/>
      <c r="E2027" s="8" t="s">
        <v>10</v>
      </c>
      <c r="F2027" s="1"/>
      <c r="G2027" s="9"/>
      <c r="H2027" s="9"/>
    </row>
    <row r="2028">
      <c r="A2028" s="5" t="s">
        <v>2290</v>
      </c>
      <c r="B2028" s="50" t="s">
        <v>1644</v>
      </c>
      <c r="C2028" s="45" t="s">
        <v>1998</v>
      </c>
      <c r="D2028" s="1"/>
      <c r="E2028" s="1"/>
      <c r="F2028" s="1"/>
      <c r="G2028" s="9"/>
      <c r="H2028" s="5" t="s">
        <v>10</v>
      </c>
    </row>
    <row r="2029">
      <c r="A2029" s="5" t="s">
        <v>2290</v>
      </c>
      <c r="B2029" s="50" t="s">
        <v>1644</v>
      </c>
      <c r="C2029" s="28" t="s">
        <v>1999</v>
      </c>
      <c r="D2029" s="1"/>
      <c r="E2029" s="8" t="s">
        <v>10</v>
      </c>
      <c r="F2029" s="1"/>
      <c r="G2029" s="9"/>
      <c r="H2029" s="9"/>
    </row>
    <row r="2030">
      <c r="A2030" s="5" t="s">
        <v>2290</v>
      </c>
      <c r="B2030" s="50" t="s">
        <v>1644</v>
      </c>
      <c r="C2030" s="28" t="s">
        <v>2000</v>
      </c>
      <c r="D2030" s="8" t="s">
        <v>10</v>
      </c>
      <c r="E2030" s="1"/>
      <c r="F2030" s="1"/>
      <c r="G2030" s="9"/>
      <c r="H2030" s="9"/>
    </row>
    <row r="2031">
      <c r="A2031" s="5" t="s">
        <v>2290</v>
      </c>
      <c r="B2031" s="50" t="s">
        <v>1644</v>
      </c>
      <c r="C2031" s="28" t="s">
        <v>2001</v>
      </c>
      <c r="D2031" s="1"/>
      <c r="E2031" s="1"/>
      <c r="F2031" s="1"/>
      <c r="G2031" s="9"/>
      <c r="H2031" s="9"/>
    </row>
    <row r="2032">
      <c r="A2032" s="5" t="s">
        <v>2290</v>
      </c>
      <c r="B2032" s="50" t="s">
        <v>1644</v>
      </c>
      <c r="C2032" s="28" t="s">
        <v>2002</v>
      </c>
      <c r="D2032" s="8"/>
      <c r="E2032" s="8" t="s">
        <v>10</v>
      </c>
      <c r="F2032" s="1"/>
      <c r="G2032" s="9"/>
      <c r="H2032" s="9"/>
    </row>
    <row r="2033">
      <c r="A2033" s="5" t="s">
        <v>2290</v>
      </c>
      <c r="B2033" s="50" t="s">
        <v>1644</v>
      </c>
      <c r="C2033" s="28" t="s">
        <v>2003</v>
      </c>
      <c r="D2033" s="8" t="s">
        <v>10</v>
      </c>
      <c r="E2033" s="1"/>
      <c r="F2033" s="1"/>
      <c r="G2033" s="9"/>
      <c r="H2033" s="9"/>
    </row>
    <row r="2034">
      <c r="A2034" s="5" t="s">
        <v>2290</v>
      </c>
      <c r="B2034" s="50" t="s">
        <v>1644</v>
      </c>
      <c r="C2034" s="28" t="s">
        <v>2004</v>
      </c>
      <c r="D2034" s="8" t="s">
        <v>10</v>
      </c>
      <c r="E2034" s="1"/>
      <c r="F2034" s="1"/>
      <c r="G2034" s="9"/>
      <c r="H2034" s="9"/>
    </row>
    <row r="2035">
      <c r="A2035" s="5" t="s">
        <v>2290</v>
      </c>
      <c r="B2035" s="50" t="s">
        <v>1644</v>
      </c>
      <c r="C2035" s="28" t="s">
        <v>2005</v>
      </c>
      <c r="D2035" s="8" t="s">
        <v>10</v>
      </c>
      <c r="E2035" s="1"/>
      <c r="F2035" s="1"/>
      <c r="G2035" s="9"/>
      <c r="H2035" s="9"/>
    </row>
    <row r="2036">
      <c r="A2036" s="5" t="s">
        <v>2290</v>
      </c>
      <c r="B2036" s="50" t="s">
        <v>1644</v>
      </c>
      <c r="C2036" s="41" t="s">
        <v>2006</v>
      </c>
      <c r="D2036" s="1"/>
      <c r="E2036" s="1"/>
      <c r="F2036" s="1"/>
      <c r="G2036" s="9"/>
      <c r="H2036" s="9"/>
    </row>
    <row r="2037">
      <c r="A2037" s="5" t="s">
        <v>2290</v>
      </c>
      <c r="B2037" s="50" t="s">
        <v>1644</v>
      </c>
      <c r="C2037" s="28" t="s">
        <v>2007</v>
      </c>
      <c r="D2037" s="8" t="s">
        <v>10</v>
      </c>
      <c r="E2037" s="1"/>
      <c r="F2037" s="1"/>
      <c r="G2037" s="9"/>
      <c r="H2037" s="9"/>
    </row>
    <row r="2038">
      <c r="A2038" s="5" t="s">
        <v>2290</v>
      </c>
      <c r="B2038" s="50" t="s">
        <v>1644</v>
      </c>
      <c r="C2038" s="28" t="s">
        <v>2008</v>
      </c>
      <c r="D2038" s="8" t="s">
        <v>10</v>
      </c>
      <c r="E2038" s="1"/>
      <c r="F2038" s="1"/>
      <c r="G2038" s="9"/>
      <c r="H2038" s="9"/>
    </row>
    <row r="2039">
      <c r="A2039" s="5" t="s">
        <v>2290</v>
      </c>
      <c r="B2039" s="50" t="s">
        <v>1644</v>
      </c>
      <c r="C2039" s="28" t="s">
        <v>2009</v>
      </c>
      <c r="D2039" s="1"/>
      <c r="E2039" s="8" t="s">
        <v>10</v>
      </c>
      <c r="F2039" s="1"/>
      <c r="G2039" s="9"/>
      <c r="H2039" s="9"/>
    </row>
    <row r="2040">
      <c r="A2040" s="5" t="s">
        <v>2290</v>
      </c>
      <c r="B2040" s="50" t="s">
        <v>1644</v>
      </c>
      <c r="C2040" s="28" t="s">
        <v>2010</v>
      </c>
      <c r="D2040" s="8"/>
      <c r="E2040" s="8" t="s">
        <v>10</v>
      </c>
      <c r="F2040" s="1"/>
      <c r="G2040" s="9"/>
      <c r="H2040" s="9"/>
    </row>
    <row r="2041">
      <c r="A2041" s="5" t="s">
        <v>2290</v>
      </c>
      <c r="B2041" s="50" t="s">
        <v>1644</v>
      </c>
      <c r="C2041" s="28" t="s">
        <v>2011</v>
      </c>
      <c r="D2041" s="1"/>
      <c r="E2041" s="8" t="s">
        <v>10</v>
      </c>
      <c r="F2041" s="1"/>
      <c r="G2041" s="9"/>
      <c r="H2041" s="9"/>
    </row>
    <row r="2042">
      <c r="A2042" s="5" t="s">
        <v>2290</v>
      </c>
      <c r="B2042" s="50" t="s">
        <v>1644</v>
      </c>
      <c r="C2042" s="28" t="s">
        <v>2012</v>
      </c>
      <c r="D2042" s="1"/>
      <c r="E2042" s="8" t="s">
        <v>10</v>
      </c>
      <c r="F2042" s="1"/>
      <c r="G2042" s="9"/>
      <c r="H2042" s="9"/>
    </row>
    <row r="2043">
      <c r="A2043" s="5" t="s">
        <v>2290</v>
      </c>
      <c r="B2043" s="50" t="s">
        <v>1644</v>
      </c>
      <c r="C2043" s="28" t="s">
        <v>2013</v>
      </c>
      <c r="D2043" s="8" t="s">
        <v>10</v>
      </c>
      <c r="E2043" s="1"/>
      <c r="F2043" s="1"/>
      <c r="G2043" s="9"/>
      <c r="H2043" s="9"/>
    </row>
    <row r="2044">
      <c r="A2044" s="5" t="s">
        <v>2290</v>
      </c>
      <c r="B2044" s="50" t="s">
        <v>1644</v>
      </c>
      <c r="C2044" s="28" t="s">
        <v>2014</v>
      </c>
      <c r="D2044" s="1"/>
      <c r="E2044" s="8" t="s">
        <v>10</v>
      </c>
      <c r="F2044" s="1"/>
      <c r="G2044" s="9"/>
      <c r="H2044" s="9"/>
    </row>
    <row r="2045">
      <c r="A2045" s="5" t="s">
        <v>2290</v>
      </c>
      <c r="B2045" s="50" t="s">
        <v>1644</v>
      </c>
      <c r="C2045" s="28" t="s">
        <v>2015</v>
      </c>
      <c r="D2045" s="8" t="s">
        <v>10</v>
      </c>
      <c r="E2045" s="1"/>
      <c r="F2045" s="1"/>
      <c r="G2045" s="9"/>
      <c r="H2045" s="9"/>
    </row>
    <row r="2046">
      <c r="A2046" s="5" t="s">
        <v>2290</v>
      </c>
      <c r="B2046" s="50" t="s">
        <v>1644</v>
      </c>
      <c r="C2046" s="28" t="s">
        <v>2016</v>
      </c>
      <c r="D2046" s="1"/>
      <c r="E2046" s="8" t="s">
        <v>10</v>
      </c>
      <c r="F2046" s="1"/>
      <c r="G2046" s="9"/>
      <c r="H2046" s="9"/>
    </row>
    <row r="2047">
      <c r="A2047" s="5" t="s">
        <v>2290</v>
      </c>
      <c r="B2047" s="50" t="s">
        <v>1644</v>
      </c>
      <c r="C2047" s="28" t="s">
        <v>2017</v>
      </c>
      <c r="D2047" s="8" t="s">
        <v>10</v>
      </c>
      <c r="E2047" s="1"/>
      <c r="F2047" s="1"/>
      <c r="G2047" s="9"/>
      <c r="H2047" s="9"/>
    </row>
    <row r="2048">
      <c r="A2048" s="5" t="s">
        <v>2290</v>
      </c>
      <c r="B2048" s="50" t="s">
        <v>1644</v>
      </c>
      <c r="C2048" s="28" t="s">
        <v>2018</v>
      </c>
      <c r="D2048" s="8" t="s">
        <v>10</v>
      </c>
      <c r="E2048" s="1"/>
      <c r="F2048" s="1"/>
      <c r="G2048" s="9"/>
      <c r="H2048" s="9"/>
    </row>
    <row r="2049">
      <c r="A2049" s="5" t="s">
        <v>2290</v>
      </c>
      <c r="B2049" s="50" t="s">
        <v>1644</v>
      </c>
      <c r="C2049" s="28" t="s">
        <v>2019</v>
      </c>
      <c r="D2049" s="1"/>
      <c r="E2049" s="8" t="s">
        <v>10</v>
      </c>
      <c r="F2049" s="1"/>
      <c r="G2049" s="9"/>
      <c r="H2049" s="9"/>
    </row>
    <row r="2050">
      <c r="A2050" s="5" t="s">
        <v>2290</v>
      </c>
      <c r="B2050" s="50" t="s">
        <v>1644</v>
      </c>
      <c r="C2050" s="28" t="s">
        <v>2020</v>
      </c>
      <c r="D2050" s="8" t="s">
        <v>10</v>
      </c>
      <c r="E2050" s="1"/>
      <c r="F2050" s="1"/>
      <c r="G2050" s="9"/>
      <c r="H2050" s="9"/>
    </row>
    <row r="2051">
      <c r="A2051" s="5" t="s">
        <v>2290</v>
      </c>
      <c r="B2051" s="50" t="s">
        <v>1644</v>
      </c>
      <c r="C2051" s="28" t="s">
        <v>2021</v>
      </c>
      <c r="D2051" s="8"/>
      <c r="E2051" s="8" t="s">
        <v>10</v>
      </c>
      <c r="F2051" s="1"/>
      <c r="G2051" s="9"/>
      <c r="H2051" s="9"/>
    </row>
    <row r="2052">
      <c r="A2052" s="5" t="s">
        <v>2290</v>
      </c>
      <c r="B2052" s="50" t="s">
        <v>1644</v>
      </c>
      <c r="C2052" s="28" t="s">
        <v>2022</v>
      </c>
      <c r="D2052" s="1"/>
      <c r="E2052" s="8" t="s">
        <v>10</v>
      </c>
      <c r="F2052" s="1"/>
      <c r="G2052" s="9"/>
      <c r="H2052" s="9"/>
    </row>
    <row r="2053">
      <c r="A2053" s="5" t="s">
        <v>2290</v>
      </c>
      <c r="B2053" s="50" t="s">
        <v>1644</v>
      </c>
      <c r="C2053" s="28" t="s">
        <v>2023</v>
      </c>
      <c r="D2053" s="1"/>
      <c r="E2053" s="8" t="s">
        <v>10</v>
      </c>
      <c r="F2053" s="1"/>
      <c r="G2053" s="9"/>
      <c r="H2053" s="9"/>
    </row>
    <row r="2054">
      <c r="A2054" s="5" t="s">
        <v>2290</v>
      </c>
      <c r="B2054" s="50" t="s">
        <v>1644</v>
      </c>
      <c r="C2054" s="28" t="s">
        <v>2024</v>
      </c>
      <c r="D2054" s="1"/>
      <c r="E2054" s="8" t="s">
        <v>10</v>
      </c>
      <c r="F2054" s="1"/>
      <c r="G2054" s="9"/>
      <c r="H2054" s="9"/>
    </row>
    <row r="2055">
      <c r="A2055" s="5" t="s">
        <v>2290</v>
      </c>
      <c r="B2055" s="50" t="s">
        <v>1644</v>
      </c>
      <c r="C2055" s="28" t="s">
        <v>2025</v>
      </c>
      <c r="D2055" s="1"/>
      <c r="E2055" s="8" t="s">
        <v>10</v>
      </c>
      <c r="F2055" s="1"/>
      <c r="G2055" s="9"/>
      <c r="H2055" s="9"/>
    </row>
    <row r="2056">
      <c r="A2056" s="5" t="s">
        <v>2290</v>
      </c>
      <c r="B2056" s="50" t="s">
        <v>1644</v>
      </c>
      <c r="C2056" s="28" t="s">
        <v>2026</v>
      </c>
      <c r="D2056" s="1"/>
      <c r="E2056" s="8" t="s">
        <v>10</v>
      </c>
      <c r="F2056" s="1"/>
      <c r="G2056" s="9"/>
      <c r="H2056" s="9"/>
    </row>
    <row r="2057">
      <c r="A2057" s="5" t="s">
        <v>2290</v>
      </c>
      <c r="B2057" s="50" t="s">
        <v>1644</v>
      </c>
      <c r="C2057" s="28" t="s">
        <v>2027</v>
      </c>
      <c r="D2057" s="8" t="s">
        <v>10</v>
      </c>
      <c r="E2057" s="1"/>
      <c r="F2057" s="1"/>
      <c r="G2057" s="9"/>
      <c r="H2057" s="9"/>
    </row>
    <row r="2058">
      <c r="A2058" s="5" t="s">
        <v>2290</v>
      </c>
      <c r="B2058" s="50" t="s">
        <v>1644</v>
      </c>
      <c r="C2058" s="28" t="s">
        <v>2028</v>
      </c>
      <c r="D2058" s="8" t="s">
        <v>10</v>
      </c>
      <c r="E2058" s="1"/>
      <c r="F2058" s="1"/>
      <c r="G2058" s="9"/>
      <c r="H2058" s="9"/>
    </row>
    <row r="2059">
      <c r="A2059" s="5" t="s">
        <v>2290</v>
      </c>
      <c r="B2059" s="50" t="s">
        <v>1644</v>
      </c>
      <c r="C2059" s="28" t="s">
        <v>2029</v>
      </c>
      <c r="D2059" s="8" t="s">
        <v>10</v>
      </c>
      <c r="E2059" s="8"/>
      <c r="F2059" s="1"/>
      <c r="G2059" s="9"/>
      <c r="H2059" s="9"/>
    </row>
    <row r="2060">
      <c r="A2060" s="5" t="s">
        <v>2290</v>
      </c>
      <c r="B2060" s="50" t="s">
        <v>1644</v>
      </c>
      <c r="C2060" s="28" t="s">
        <v>2030</v>
      </c>
      <c r="D2060" s="1"/>
      <c r="E2060" s="8" t="s">
        <v>10</v>
      </c>
      <c r="F2060" s="1"/>
      <c r="G2060" s="9"/>
      <c r="H2060" s="9"/>
    </row>
    <row r="2061">
      <c r="A2061" s="5" t="s">
        <v>2290</v>
      </c>
      <c r="B2061" s="50" t="s">
        <v>1644</v>
      </c>
      <c r="C2061" s="28" t="s">
        <v>2031</v>
      </c>
      <c r="D2061" s="1"/>
      <c r="E2061" s="8" t="s">
        <v>10</v>
      </c>
      <c r="F2061" s="1"/>
      <c r="G2061" s="9"/>
      <c r="H2061" s="9"/>
    </row>
    <row r="2062">
      <c r="A2062" s="5" t="s">
        <v>2290</v>
      </c>
      <c r="B2062" s="50" t="s">
        <v>1644</v>
      </c>
      <c r="C2062" s="51" t="s">
        <v>2032</v>
      </c>
      <c r="D2062" s="1"/>
      <c r="E2062" s="8"/>
      <c r="F2062" s="1"/>
      <c r="G2062" s="5" t="s">
        <v>10</v>
      </c>
      <c r="H2062" s="9"/>
    </row>
    <row r="2063">
      <c r="A2063" s="5" t="s">
        <v>2290</v>
      </c>
      <c r="B2063" s="50" t="s">
        <v>1644</v>
      </c>
      <c r="C2063" s="28" t="s">
        <v>2033</v>
      </c>
      <c r="D2063" s="1"/>
      <c r="E2063" s="8" t="s">
        <v>10</v>
      </c>
      <c r="F2063" s="1"/>
      <c r="G2063" s="9"/>
      <c r="H2063" s="9"/>
    </row>
    <row r="2064">
      <c r="A2064" s="5" t="s">
        <v>2290</v>
      </c>
      <c r="B2064" s="50" t="s">
        <v>1644</v>
      </c>
      <c r="C2064" s="28" t="s">
        <v>2034</v>
      </c>
      <c r="D2064" s="8" t="s">
        <v>10</v>
      </c>
      <c r="E2064" s="1"/>
      <c r="F2064" s="1"/>
      <c r="G2064" s="9"/>
      <c r="H2064" s="9"/>
    </row>
    <row r="2065">
      <c r="A2065" s="5" t="s">
        <v>2290</v>
      </c>
      <c r="B2065" s="50" t="s">
        <v>1644</v>
      </c>
      <c r="C2065" s="28" t="s">
        <v>2035</v>
      </c>
      <c r="D2065" s="1"/>
      <c r="E2065" s="8" t="s">
        <v>10</v>
      </c>
      <c r="F2065" s="1"/>
      <c r="G2065" s="9"/>
      <c r="H2065" s="9"/>
    </row>
    <row r="2066">
      <c r="A2066" s="5" t="s">
        <v>2290</v>
      </c>
      <c r="B2066" s="50" t="s">
        <v>1644</v>
      </c>
      <c r="C2066" s="28" t="s">
        <v>2036</v>
      </c>
      <c r="D2066" s="1"/>
      <c r="E2066" s="8"/>
      <c r="F2066" s="1"/>
      <c r="G2066" s="5" t="s">
        <v>10</v>
      </c>
      <c r="H2066" s="9"/>
    </row>
    <row r="2067">
      <c r="A2067" s="5" t="s">
        <v>2290</v>
      </c>
      <c r="B2067" s="50" t="s">
        <v>1644</v>
      </c>
      <c r="C2067" s="28" t="s">
        <v>2037</v>
      </c>
      <c r="D2067" s="8" t="s">
        <v>10</v>
      </c>
      <c r="E2067" s="1"/>
      <c r="F2067" s="1"/>
      <c r="G2067" s="9"/>
      <c r="H2067" s="9"/>
    </row>
    <row r="2068">
      <c r="A2068" s="5" t="s">
        <v>2290</v>
      </c>
      <c r="B2068" s="50" t="s">
        <v>1644</v>
      </c>
      <c r="C2068" s="28" t="s">
        <v>2038</v>
      </c>
      <c r="D2068" s="8" t="s">
        <v>10</v>
      </c>
      <c r="E2068" s="1"/>
      <c r="F2068" s="1"/>
      <c r="G2068" s="9"/>
      <c r="H2068" s="9"/>
    </row>
    <row r="2069">
      <c r="A2069" s="5" t="s">
        <v>2290</v>
      </c>
      <c r="B2069" s="50" t="s">
        <v>1644</v>
      </c>
      <c r="C2069" s="28" t="s">
        <v>2039</v>
      </c>
      <c r="D2069" s="1"/>
      <c r="E2069" s="8" t="s">
        <v>10</v>
      </c>
      <c r="F2069" s="1"/>
      <c r="G2069" s="9"/>
      <c r="H2069" s="9"/>
    </row>
    <row r="2070">
      <c r="A2070" s="5" t="s">
        <v>2290</v>
      </c>
      <c r="B2070" s="50" t="s">
        <v>1644</v>
      </c>
      <c r="C2070" s="28" t="s">
        <v>2040</v>
      </c>
      <c r="D2070" s="8" t="s">
        <v>10</v>
      </c>
      <c r="E2070" s="1"/>
      <c r="F2070" s="1"/>
      <c r="G2070" s="9"/>
      <c r="H2070" s="9"/>
    </row>
    <row r="2071">
      <c r="A2071" s="5" t="s">
        <v>2290</v>
      </c>
      <c r="B2071" s="50" t="s">
        <v>1644</v>
      </c>
      <c r="C2071" s="28" t="s">
        <v>2041</v>
      </c>
      <c r="D2071" s="8" t="s">
        <v>10</v>
      </c>
      <c r="E2071" s="1"/>
      <c r="F2071" s="1"/>
      <c r="G2071" s="9"/>
      <c r="H2071" s="9"/>
    </row>
    <row r="2072">
      <c r="A2072" s="5" t="s">
        <v>2290</v>
      </c>
      <c r="B2072" s="50" t="s">
        <v>1644</v>
      </c>
      <c r="C2072" s="28" t="s">
        <v>2042</v>
      </c>
      <c r="D2072" s="8" t="s">
        <v>10</v>
      </c>
      <c r="E2072" s="1"/>
      <c r="F2072" s="1"/>
      <c r="G2072" s="9"/>
      <c r="H2072" s="9"/>
    </row>
    <row r="2073">
      <c r="A2073" s="5" t="s">
        <v>2290</v>
      </c>
      <c r="B2073" s="50" t="s">
        <v>1644</v>
      </c>
      <c r="C2073" s="28" t="s">
        <v>2043</v>
      </c>
      <c r="D2073" s="8" t="s">
        <v>10</v>
      </c>
      <c r="E2073" s="1"/>
      <c r="F2073" s="1"/>
      <c r="G2073" s="9"/>
      <c r="H2073" s="9"/>
    </row>
    <row r="2074">
      <c r="A2074" s="5" t="s">
        <v>2290</v>
      </c>
      <c r="B2074" s="50" t="s">
        <v>1644</v>
      </c>
      <c r="C2074" s="28" t="s">
        <v>2044</v>
      </c>
      <c r="D2074" s="8" t="s">
        <v>10</v>
      </c>
      <c r="E2074" s="1"/>
      <c r="F2074" s="1"/>
      <c r="G2074" s="9"/>
      <c r="H2074" s="9"/>
    </row>
    <row r="2075">
      <c r="A2075" s="5" t="s">
        <v>2290</v>
      </c>
      <c r="B2075" s="50" t="s">
        <v>1644</v>
      </c>
      <c r="C2075" s="28" t="s">
        <v>2045</v>
      </c>
      <c r="D2075" s="1"/>
      <c r="E2075" s="8" t="s">
        <v>10</v>
      </c>
      <c r="F2075" s="1"/>
      <c r="G2075" s="9"/>
      <c r="H2075" s="9"/>
    </row>
    <row r="2076">
      <c r="A2076" s="5" t="s">
        <v>2290</v>
      </c>
      <c r="B2076" s="50" t="s">
        <v>1644</v>
      </c>
      <c r="C2076" s="28" t="s">
        <v>2046</v>
      </c>
      <c r="D2076" s="1"/>
      <c r="E2076" s="1"/>
      <c r="F2076" s="1"/>
      <c r="G2076" s="9"/>
      <c r="H2076" s="9"/>
    </row>
    <row r="2077">
      <c r="A2077" s="5" t="s">
        <v>2290</v>
      </c>
      <c r="B2077" s="50" t="s">
        <v>1644</v>
      </c>
      <c r="C2077" s="28" t="s">
        <v>2047</v>
      </c>
      <c r="D2077" s="1"/>
      <c r="E2077" s="8" t="s">
        <v>10</v>
      </c>
      <c r="F2077" s="1"/>
      <c r="G2077" s="9"/>
      <c r="H2077" s="9"/>
    </row>
    <row r="2078">
      <c r="A2078" s="5" t="s">
        <v>2290</v>
      </c>
      <c r="B2078" s="50" t="s">
        <v>1644</v>
      </c>
      <c r="C2078" s="28" t="s">
        <v>2048</v>
      </c>
      <c r="D2078" s="1"/>
      <c r="E2078" s="8" t="s">
        <v>10</v>
      </c>
      <c r="F2078" s="1"/>
      <c r="G2078" s="9"/>
      <c r="H2078" s="9"/>
    </row>
    <row r="2079">
      <c r="A2079" s="5" t="s">
        <v>2290</v>
      </c>
      <c r="B2079" s="50" t="s">
        <v>1644</v>
      </c>
      <c r="C2079" s="28" t="s">
        <v>2049</v>
      </c>
      <c r="D2079" s="1"/>
      <c r="E2079" s="8" t="s">
        <v>10</v>
      </c>
      <c r="F2079" s="1"/>
      <c r="G2079" s="9"/>
      <c r="H2079" s="9"/>
    </row>
    <row r="2080">
      <c r="A2080" s="5" t="s">
        <v>2290</v>
      </c>
      <c r="B2080" s="50" t="s">
        <v>1644</v>
      </c>
      <c r="C2080" s="28" t="s">
        <v>2050</v>
      </c>
      <c r="D2080" s="1"/>
      <c r="E2080" s="8" t="s">
        <v>10</v>
      </c>
      <c r="F2080" s="1"/>
      <c r="G2080" s="9"/>
      <c r="H2080" s="9"/>
    </row>
    <row r="2081">
      <c r="A2081" s="5" t="s">
        <v>2290</v>
      </c>
      <c r="B2081" s="50" t="s">
        <v>1644</v>
      </c>
      <c r="C2081" s="28" t="s">
        <v>2051</v>
      </c>
      <c r="D2081" s="1"/>
      <c r="E2081" s="8" t="s">
        <v>10</v>
      </c>
      <c r="F2081" s="1"/>
      <c r="G2081" s="9"/>
      <c r="H2081" s="9"/>
    </row>
    <row r="2082">
      <c r="A2082" s="5" t="s">
        <v>2290</v>
      </c>
      <c r="B2082" s="50" t="s">
        <v>1644</v>
      </c>
      <c r="C2082" s="28" t="s">
        <v>2052</v>
      </c>
      <c r="D2082" s="1"/>
      <c r="E2082" s="8" t="s">
        <v>10</v>
      </c>
      <c r="F2082" s="1"/>
      <c r="G2082" s="9"/>
      <c r="H2082" s="9"/>
    </row>
    <row r="2083">
      <c r="A2083" s="5" t="s">
        <v>2290</v>
      </c>
      <c r="B2083" s="50" t="s">
        <v>1644</v>
      </c>
      <c r="C2083" s="28" t="s">
        <v>2053</v>
      </c>
      <c r="D2083" s="8" t="s">
        <v>10</v>
      </c>
      <c r="E2083" s="1"/>
      <c r="F2083" s="1"/>
      <c r="G2083" s="9"/>
      <c r="H2083" s="9"/>
    </row>
    <row r="2084">
      <c r="A2084" s="5" t="s">
        <v>2290</v>
      </c>
      <c r="B2084" s="50" t="s">
        <v>1644</v>
      </c>
      <c r="C2084" s="28" t="s">
        <v>2054</v>
      </c>
      <c r="D2084" s="1"/>
      <c r="E2084" s="8" t="s">
        <v>10</v>
      </c>
      <c r="F2084" s="1"/>
      <c r="G2084" s="9"/>
      <c r="H2084" s="9"/>
    </row>
    <row r="2085">
      <c r="A2085" s="5" t="s">
        <v>2290</v>
      </c>
      <c r="B2085" s="50" t="s">
        <v>1644</v>
      </c>
      <c r="C2085" s="28" t="s">
        <v>2055</v>
      </c>
      <c r="D2085" s="8" t="s">
        <v>10</v>
      </c>
      <c r="E2085" s="1"/>
      <c r="F2085" s="1"/>
      <c r="G2085" s="9"/>
      <c r="H2085" s="9"/>
    </row>
    <row r="2086">
      <c r="A2086" s="5" t="s">
        <v>2290</v>
      </c>
      <c r="B2086" s="50" t="s">
        <v>1644</v>
      </c>
      <c r="C2086" s="28" t="s">
        <v>2056</v>
      </c>
      <c r="D2086" s="8" t="s">
        <v>10</v>
      </c>
      <c r="E2086" s="1"/>
      <c r="F2086" s="1"/>
      <c r="G2086" s="9"/>
      <c r="H2086" s="9"/>
    </row>
    <row r="2087">
      <c r="A2087" s="5" t="s">
        <v>2290</v>
      </c>
      <c r="B2087" s="50" t="s">
        <v>1644</v>
      </c>
      <c r="C2087" s="28" t="s">
        <v>2057</v>
      </c>
      <c r="D2087" s="1"/>
      <c r="E2087" s="8" t="s">
        <v>10</v>
      </c>
      <c r="F2087" s="1"/>
      <c r="G2087" s="9"/>
      <c r="H2087" s="9"/>
    </row>
    <row r="2088">
      <c r="A2088" s="5" t="s">
        <v>2290</v>
      </c>
      <c r="B2088" s="50" t="s">
        <v>1644</v>
      </c>
      <c r="C2088" s="28" t="s">
        <v>2058</v>
      </c>
      <c r="D2088" s="1"/>
      <c r="E2088" s="8" t="s">
        <v>10</v>
      </c>
      <c r="F2088" s="1"/>
      <c r="G2088" s="9"/>
      <c r="H2088" s="9"/>
    </row>
    <row r="2089">
      <c r="A2089" s="5" t="s">
        <v>2290</v>
      </c>
      <c r="B2089" s="50" t="s">
        <v>1644</v>
      </c>
      <c r="C2089" s="28" t="s">
        <v>2059</v>
      </c>
      <c r="D2089" s="8" t="s">
        <v>10</v>
      </c>
      <c r="E2089" s="1"/>
      <c r="F2089" s="1"/>
      <c r="G2089" s="9"/>
      <c r="H2089" s="9"/>
    </row>
    <row r="2090">
      <c r="A2090" s="5" t="s">
        <v>2290</v>
      </c>
      <c r="B2090" s="50" t="s">
        <v>1644</v>
      </c>
      <c r="C2090" s="28" t="s">
        <v>2060</v>
      </c>
      <c r="D2090" s="1"/>
      <c r="E2090" s="8" t="s">
        <v>10</v>
      </c>
      <c r="F2090" s="1"/>
      <c r="G2090" s="9"/>
      <c r="H2090" s="9"/>
    </row>
    <row r="2091">
      <c r="A2091" s="5" t="s">
        <v>2290</v>
      </c>
      <c r="B2091" s="50" t="s">
        <v>1644</v>
      </c>
      <c r="C2091" s="28" t="s">
        <v>2061</v>
      </c>
      <c r="D2091" s="1"/>
      <c r="E2091" s="8" t="s">
        <v>10</v>
      </c>
      <c r="F2091" s="1"/>
      <c r="G2091" s="9"/>
      <c r="H2091" s="9"/>
    </row>
    <row r="2092">
      <c r="A2092" s="5" t="s">
        <v>2290</v>
      </c>
      <c r="B2092" s="50" t="s">
        <v>1644</v>
      </c>
      <c r="C2092" s="28" t="s">
        <v>2062</v>
      </c>
      <c r="D2092" s="8" t="s">
        <v>10</v>
      </c>
      <c r="E2092" s="1"/>
      <c r="F2092" s="1"/>
      <c r="G2092" s="9"/>
      <c r="H2092" s="9"/>
    </row>
    <row r="2093">
      <c r="A2093" s="5" t="s">
        <v>2290</v>
      </c>
      <c r="B2093" s="50" t="s">
        <v>1644</v>
      </c>
      <c r="C2093" s="28" t="s">
        <v>2063</v>
      </c>
      <c r="D2093" s="1"/>
      <c r="E2093" s="8" t="s">
        <v>10</v>
      </c>
      <c r="F2093" s="1"/>
      <c r="G2093" s="9"/>
      <c r="H2093" s="9"/>
    </row>
    <row r="2094">
      <c r="A2094" s="5" t="s">
        <v>2290</v>
      </c>
      <c r="B2094" s="50" t="s">
        <v>1644</v>
      </c>
      <c r="C2094" s="28" t="s">
        <v>2064</v>
      </c>
      <c r="D2094" s="1"/>
      <c r="E2094" s="8" t="s">
        <v>10</v>
      </c>
      <c r="F2094" s="1"/>
      <c r="G2094" s="9"/>
      <c r="H2094" s="9"/>
    </row>
    <row r="2095">
      <c r="A2095" s="5" t="s">
        <v>2290</v>
      </c>
      <c r="B2095" s="50" t="s">
        <v>1644</v>
      </c>
      <c r="C2095" s="28" t="s">
        <v>2065</v>
      </c>
      <c r="D2095" s="8" t="s">
        <v>10</v>
      </c>
      <c r="E2095" s="1"/>
      <c r="F2095" s="1"/>
      <c r="G2095" s="9"/>
      <c r="H2095" s="9"/>
    </row>
    <row r="2096">
      <c r="A2096" s="5" t="s">
        <v>2290</v>
      </c>
      <c r="B2096" s="50" t="s">
        <v>1644</v>
      </c>
      <c r="C2096" s="28" t="s">
        <v>2066</v>
      </c>
      <c r="D2096" s="1"/>
      <c r="E2096" s="8" t="s">
        <v>10</v>
      </c>
      <c r="F2096" s="1"/>
      <c r="G2096" s="9"/>
      <c r="H2096" s="9"/>
    </row>
    <row r="2097">
      <c r="A2097" s="5" t="s">
        <v>2290</v>
      </c>
      <c r="B2097" s="50" t="s">
        <v>1644</v>
      </c>
      <c r="C2097" s="28" t="s">
        <v>2067</v>
      </c>
      <c r="D2097" s="8" t="s">
        <v>10</v>
      </c>
      <c r="E2097" s="1"/>
      <c r="F2097" s="1"/>
      <c r="G2097" s="9"/>
      <c r="H2097" s="9"/>
    </row>
    <row r="2098">
      <c r="A2098" s="5" t="s">
        <v>2290</v>
      </c>
      <c r="B2098" s="50" t="s">
        <v>1644</v>
      </c>
      <c r="C2098" s="28" t="s">
        <v>2068</v>
      </c>
      <c r="D2098" s="8" t="s">
        <v>10</v>
      </c>
      <c r="E2098" s="1"/>
      <c r="F2098" s="1"/>
      <c r="G2098" s="9"/>
      <c r="H2098" s="9"/>
    </row>
    <row r="2099">
      <c r="A2099" s="5" t="s">
        <v>2290</v>
      </c>
      <c r="B2099" s="50" t="s">
        <v>1644</v>
      </c>
      <c r="C2099" s="28" t="s">
        <v>2069</v>
      </c>
      <c r="D2099" s="8" t="s">
        <v>10</v>
      </c>
      <c r="E2099" s="1"/>
      <c r="F2099" s="1"/>
      <c r="G2099" s="9"/>
      <c r="H2099" s="9"/>
    </row>
    <row r="2100">
      <c r="A2100" s="5" t="s">
        <v>2290</v>
      </c>
      <c r="B2100" s="50" t="s">
        <v>1644</v>
      </c>
      <c r="C2100" s="28" t="s">
        <v>2070</v>
      </c>
      <c r="D2100" s="1"/>
      <c r="E2100" s="8" t="s">
        <v>10</v>
      </c>
      <c r="F2100" s="1"/>
      <c r="G2100" s="9"/>
      <c r="H2100" s="9"/>
    </row>
    <row r="2101">
      <c r="A2101" s="5" t="s">
        <v>2290</v>
      </c>
      <c r="B2101" s="50" t="s">
        <v>1644</v>
      </c>
      <c r="C2101" s="28" t="s">
        <v>2071</v>
      </c>
      <c r="D2101" s="1"/>
      <c r="E2101" s="8" t="s">
        <v>10</v>
      </c>
      <c r="F2101" s="1"/>
      <c r="G2101" s="9"/>
      <c r="H2101" s="9"/>
    </row>
    <row r="2102">
      <c r="A2102" s="5" t="s">
        <v>2290</v>
      </c>
      <c r="B2102" s="50" t="s">
        <v>1644</v>
      </c>
      <c r="C2102" s="28" t="s">
        <v>2072</v>
      </c>
      <c r="D2102" s="1"/>
      <c r="E2102" s="8" t="s">
        <v>10</v>
      </c>
      <c r="F2102" s="1"/>
      <c r="G2102" s="9"/>
      <c r="H2102" s="9"/>
    </row>
    <row r="2103">
      <c r="A2103" s="5" t="s">
        <v>2290</v>
      </c>
      <c r="B2103" s="50" t="s">
        <v>1644</v>
      </c>
      <c r="C2103" s="28" t="s">
        <v>2073</v>
      </c>
      <c r="D2103" s="1"/>
      <c r="E2103" s="8" t="s">
        <v>10</v>
      </c>
      <c r="F2103" s="1"/>
      <c r="G2103" s="9"/>
      <c r="H2103" s="9"/>
    </row>
    <row r="2104">
      <c r="A2104" s="5" t="s">
        <v>2290</v>
      </c>
      <c r="B2104" s="50" t="s">
        <v>1644</v>
      </c>
      <c r="C2104" s="28" t="s">
        <v>2074</v>
      </c>
      <c r="D2104" s="8" t="s">
        <v>10</v>
      </c>
      <c r="E2104" s="1"/>
      <c r="F2104" s="1"/>
      <c r="G2104" s="9"/>
      <c r="H2104" s="9"/>
    </row>
    <row r="2105">
      <c r="A2105" s="5" t="s">
        <v>2290</v>
      </c>
      <c r="B2105" s="50" t="s">
        <v>1644</v>
      </c>
      <c r="C2105" s="28" t="s">
        <v>2075</v>
      </c>
      <c r="D2105" s="1"/>
      <c r="E2105" s="8"/>
      <c r="F2105" s="1"/>
      <c r="G2105" s="5" t="s">
        <v>10</v>
      </c>
      <c r="H2105" s="9"/>
    </row>
    <row r="2106">
      <c r="A2106" s="5" t="s">
        <v>2290</v>
      </c>
      <c r="B2106" s="50" t="s">
        <v>1644</v>
      </c>
      <c r="C2106" s="28" t="s">
        <v>2076</v>
      </c>
      <c r="D2106" s="1"/>
      <c r="E2106" s="8" t="s">
        <v>10</v>
      </c>
      <c r="F2106" s="1"/>
      <c r="G2106" s="9"/>
      <c r="H2106" s="9"/>
    </row>
    <row r="2107">
      <c r="A2107" s="5" t="s">
        <v>2290</v>
      </c>
      <c r="B2107" s="50" t="s">
        <v>1644</v>
      </c>
      <c r="C2107" s="28" t="s">
        <v>2077</v>
      </c>
      <c r="D2107" s="1"/>
      <c r="E2107" s="8" t="s">
        <v>10</v>
      </c>
      <c r="F2107" s="1"/>
      <c r="G2107" s="9"/>
      <c r="H2107" s="9"/>
    </row>
    <row r="2108">
      <c r="A2108" s="5" t="s">
        <v>2290</v>
      </c>
      <c r="B2108" s="50" t="s">
        <v>1644</v>
      </c>
      <c r="C2108" s="28" t="s">
        <v>2078</v>
      </c>
      <c r="D2108" s="1"/>
      <c r="E2108" s="8" t="s">
        <v>10</v>
      </c>
      <c r="F2108" s="1"/>
      <c r="G2108" s="9"/>
      <c r="H2108" s="9"/>
    </row>
    <row r="2109">
      <c r="A2109" s="5" t="s">
        <v>2290</v>
      </c>
      <c r="B2109" s="50" t="s">
        <v>1644</v>
      </c>
      <c r="C2109" s="28" t="s">
        <v>2079</v>
      </c>
      <c r="D2109" s="1"/>
      <c r="E2109" s="8" t="s">
        <v>10</v>
      </c>
      <c r="F2109" s="1"/>
      <c r="G2109" s="9"/>
      <c r="H2109" s="9"/>
    </row>
    <row r="2110">
      <c r="A2110" s="5" t="s">
        <v>2290</v>
      </c>
      <c r="B2110" s="50" t="s">
        <v>1644</v>
      </c>
      <c r="C2110" s="28" t="s">
        <v>2080</v>
      </c>
      <c r="D2110" s="1"/>
      <c r="E2110" s="8" t="s">
        <v>10</v>
      </c>
      <c r="F2110" s="1"/>
      <c r="G2110" s="9"/>
      <c r="H2110" s="9"/>
    </row>
    <row r="2111">
      <c r="A2111" s="5" t="s">
        <v>2290</v>
      </c>
      <c r="B2111" s="50" t="s">
        <v>1644</v>
      </c>
      <c r="C2111" s="28" t="s">
        <v>2081</v>
      </c>
      <c r="D2111" s="1"/>
      <c r="E2111" s="8" t="s">
        <v>10</v>
      </c>
      <c r="F2111" s="1"/>
      <c r="G2111" s="9"/>
      <c r="H2111" s="9"/>
    </row>
    <row r="2112">
      <c r="A2112" s="5" t="s">
        <v>2290</v>
      </c>
      <c r="B2112" s="50" t="s">
        <v>1644</v>
      </c>
      <c r="C2112" s="28" t="s">
        <v>2082</v>
      </c>
      <c r="D2112" s="8" t="s">
        <v>10</v>
      </c>
      <c r="E2112" s="1"/>
      <c r="F2112" s="1"/>
      <c r="G2112" s="9"/>
      <c r="H2112" s="9"/>
    </row>
    <row r="2113">
      <c r="A2113" s="5" t="s">
        <v>2290</v>
      </c>
      <c r="B2113" s="50" t="s">
        <v>1644</v>
      </c>
      <c r="C2113" s="28" t="s">
        <v>2083</v>
      </c>
      <c r="D2113" s="8" t="s">
        <v>10</v>
      </c>
      <c r="E2113" s="1"/>
      <c r="F2113" s="1"/>
      <c r="G2113" s="9"/>
      <c r="H2113" s="9"/>
    </row>
    <row r="2114">
      <c r="A2114" s="5" t="s">
        <v>2290</v>
      </c>
      <c r="B2114" s="50" t="s">
        <v>1644</v>
      </c>
      <c r="C2114" s="28" t="s">
        <v>2084</v>
      </c>
      <c r="D2114" s="8" t="s">
        <v>10</v>
      </c>
      <c r="E2114" s="1"/>
      <c r="F2114" s="1"/>
      <c r="G2114" s="9"/>
      <c r="H2114" s="9"/>
    </row>
    <row r="2115">
      <c r="A2115" s="5" t="s">
        <v>2290</v>
      </c>
      <c r="B2115" s="50" t="s">
        <v>1644</v>
      </c>
      <c r="C2115" s="45" t="s">
        <v>2085</v>
      </c>
      <c r="D2115" s="1"/>
      <c r="E2115" s="1"/>
      <c r="F2115" s="1"/>
      <c r="G2115" s="9"/>
      <c r="H2115" s="9"/>
    </row>
    <row r="2116">
      <c r="A2116" s="5" t="s">
        <v>2290</v>
      </c>
      <c r="B2116" s="50" t="s">
        <v>1644</v>
      </c>
      <c r="C2116" s="28" t="s">
        <v>2086</v>
      </c>
      <c r="D2116" s="1"/>
      <c r="E2116" s="8" t="s">
        <v>10</v>
      </c>
      <c r="F2116" s="1"/>
      <c r="G2116" s="9"/>
      <c r="H2116" s="9"/>
    </row>
    <row r="2117">
      <c r="A2117" s="5" t="s">
        <v>2290</v>
      </c>
      <c r="B2117" s="50" t="s">
        <v>1644</v>
      </c>
      <c r="C2117" s="28" t="s">
        <v>2087</v>
      </c>
      <c r="D2117" s="8" t="s">
        <v>10</v>
      </c>
      <c r="E2117" s="1"/>
      <c r="F2117" s="1"/>
      <c r="G2117" s="9"/>
      <c r="H2117" s="9"/>
    </row>
    <row r="2118">
      <c r="A2118" s="5" t="s">
        <v>2290</v>
      </c>
      <c r="B2118" s="50" t="s">
        <v>1644</v>
      </c>
      <c r="C2118" s="28" t="s">
        <v>2088</v>
      </c>
      <c r="D2118" s="1"/>
      <c r="E2118" s="1"/>
      <c r="F2118" s="1"/>
      <c r="G2118" s="5" t="s">
        <v>10</v>
      </c>
      <c r="H2118" s="9"/>
    </row>
    <row r="2119">
      <c r="A2119" s="5" t="s">
        <v>2290</v>
      </c>
      <c r="B2119" s="50" t="s">
        <v>1644</v>
      </c>
      <c r="C2119" s="28" t="s">
        <v>2089</v>
      </c>
      <c r="D2119" s="1"/>
      <c r="E2119" s="1"/>
      <c r="F2119" s="1"/>
      <c r="G2119" s="9"/>
      <c r="H2119" s="9"/>
    </row>
    <row r="2120">
      <c r="A2120" s="5" t="s">
        <v>2290</v>
      </c>
      <c r="B2120" s="50" t="s">
        <v>1644</v>
      </c>
      <c r="C2120" s="28" t="s">
        <v>2090</v>
      </c>
      <c r="D2120" s="1"/>
      <c r="E2120" s="8" t="s">
        <v>10</v>
      </c>
      <c r="F2120" s="1"/>
      <c r="G2120" s="9"/>
      <c r="H2120" s="9"/>
    </row>
    <row r="2121">
      <c r="A2121" s="5" t="s">
        <v>2290</v>
      </c>
      <c r="B2121" s="50" t="s">
        <v>1644</v>
      </c>
      <c r="C2121" s="28" t="s">
        <v>2091</v>
      </c>
      <c r="D2121" s="8" t="s">
        <v>10</v>
      </c>
      <c r="E2121" s="1"/>
      <c r="F2121" s="1"/>
      <c r="G2121" s="9"/>
      <c r="H2121" s="9"/>
    </row>
    <row r="2122">
      <c r="A2122" s="5" t="s">
        <v>2290</v>
      </c>
      <c r="B2122" s="50" t="s">
        <v>1644</v>
      </c>
      <c r="C2122" s="28" t="s">
        <v>2092</v>
      </c>
      <c r="D2122" s="8" t="s">
        <v>10</v>
      </c>
      <c r="E2122" s="1"/>
      <c r="F2122" s="1"/>
      <c r="G2122" s="9"/>
      <c r="H2122" s="9"/>
    </row>
    <row r="2123">
      <c r="A2123" s="5" t="s">
        <v>2290</v>
      </c>
      <c r="B2123" s="50" t="s">
        <v>1644</v>
      </c>
      <c r="C2123" s="28" t="s">
        <v>2093</v>
      </c>
      <c r="D2123" s="1"/>
      <c r="E2123" s="8" t="s">
        <v>10</v>
      </c>
      <c r="F2123" s="1"/>
      <c r="G2123" s="9"/>
      <c r="H2123" s="9"/>
    </row>
    <row r="2124">
      <c r="A2124" s="5" t="s">
        <v>2290</v>
      </c>
      <c r="B2124" s="50" t="s">
        <v>1644</v>
      </c>
      <c r="C2124" s="28" t="s">
        <v>2094</v>
      </c>
      <c r="D2124" s="8" t="s">
        <v>10</v>
      </c>
      <c r="E2124" s="1"/>
      <c r="F2124" s="1"/>
      <c r="G2124" s="9"/>
      <c r="H2124" s="9"/>
    </row>
    <row r="2125">
      <c r="A2125" s="5" t="s">
        <v>2290</v>
      </c>
      <c r="B2125" s="50" t="s">
        <v>1644</v>
      </c>
      <c r="C2125" s="28" t="s">
        <v>2095</v>
      </c>
      <c r="D2125" s="1"/>
      <c r="E2125" s="8"/>
      <c r="F2125" s="1"/>
      <c r="G2125" s="5" t="s">
        <v>10</v>
      </c>
      <c r="H2125" s="9"/>
    </row>
    <row r="2126">
      <c r="A2126" s="5" t="s">
        <v>2290</v>
      </c>
      <c r="B2126" s="50" t="s">
        <v>1644</v>
      </c>
      <c r="C2126" s="28" t="s">
        <v>2096</v>
      </c>
      <c r="D2126" s="1"/>
      <c r="E2126" s="1"/>
      <c r="F2126" s="1"/>
      <c r="G2126" s="5" t="s">
        <v>10</v>
      </c>
      <c r="H2126" s="9"/>
    </row>
    <row r="2127">
      <c r="A2127" s="5" t="s">
        <v>2290</v>
      </c>
      <c r="B2127" s="50" t="s">
        <v>1644</v>
      </c>
      <c r="C2127" s="45" t="s">
        <v>2097</v>
      </c>
      <c r="D2127" s="1"/>
      <c r="E2127" s="1"/>
      <c r="F2127" s="1"/>
      <c r="G2127" s="5" t="s">
        <v>10</v>
      </c>
      <c r="H2127" s="9"/>
    </row>
    <row r="2128">
      <c r="A2128" s="5" t="s">
        <v>2290</v>
      </c>
      <c r="B2128" s="50" t="s">
        <v>1644</v>
      </c>
      <c r="C2128" s="28" t="s">
        <v>2098</v>
      </c>
      <c r="D2128" s="8" t="s">
        <v>10</v>
      </c>
      <c r="E2128" s="1"/>
      <c r="F2128" s="1"/>
      <c r="G2128" s="9"/>
      <c r="H2128" s="9"/>
    </row>
    <row r="2129">
      <c r="A2129" s="5" t="s">
        <v>2290</v>
      </c>
      <c r="B2129" s="50" t="s">
        <v>1644</v>
      </c>
      <c r="C2129" s="28" t="s">
        <v>2099</v>
      </c>
      <c r="D2129" s="1"/>
      <c r="E2129" s="8" t="s">
        <v>10</v>
      </c>
      <c r="F2129" s="1"/>
      <c r="G2129" s="9"/>
      <c r="H2129" s="9"/>
    </row>
    <row r="2130">
      <c r="A2130" s="5" t="s">
        <v>2290</v>
      </c>
      <c r="B2130" s="50" t="s">
        <v>1644</v>
      </c>
      <c r="C2130" s="28" t="s">
        <v>2100</v>
      </c>
      <c r="D2130" s="8" t="s">
        <v>10</v>
      </c>
      <c r="E2130" s="8"/>
      <c r="F2130" s="1"/>
      <c r="G2130" s="9"/>
      <c r="H2130" s="9"/>
    </row>
    <row r="2131">
      <c r="A2131" s="5" t="s">
        <v>2290</v>
      </c>
      <c r="B2131" s="50" t="s">
        <v>1644</v>
      </c>
      <c r="C2131" s="28" t="s">
        <v>2101</v>
      </c>
      <c r="D2131" s="8" t="s">
        <v>10</v>
      </c>
      <c r="E2131" s="1"/>
      <c r="F2131" s="1"/>
      <c r="G2131" s="9"/>
      <c r="H2131" s="9"/>
    </row>
    <row r="2132">
      <c r="A2132" s="5" t="s">
        <v>2290</v>
      </c>
      <c r="B2132" s="50" t="s">
        <v>1644</v>
      </c>
      <c r="C2132" s="28" t="s">
        <v>2102</v>
      </c>
      <c r="D2132" s="8" t="s">
        <v>10</v>
      </c>
      <c r="E2132" s="1"/>
      <c r="F2132" s="1"/>
      <c r="G2132" s="9"/>
      <c r="H2132" s="9"/>
    </row>
    <row r="2133">
      <c r="A2133" s="5" t="s">
        <v>2290</v>
      </c>
      <c r="B2133" s="50" t="s">
        <v>1644</v>
      </c>
      <c r="C2133" s="28" t="s">
        <v>2103</v>
      </c>
      <c r="D2133" s="8" t="s">
        <v>10</v>
      </c>
      <c r="E2133" s="1"/>
      <c r="F2133" s="1"/>
      <c r="G2133" s="9"/>
      <c r="H2133" s="9"/>
    </row>
    <row r="2134">
      <c r="A2134" s="5" t="s">
        <v>2290</v>
      </c>
      <c r="B2134" s="50" t="s">
        <v>1644</v>
      </c>
      <c r="C2134" s="28" t="s">
        <v>2104</v>
      </c>
      <c r="D2134" s="8" t="s">
        <v>10</v>
      </c>
      <c r="E2134" s="1"/>
      <c r="F2134" s="1"/>
      <c r="G2134" s="9"/>
      <c r="H2134" s="9"/>
    </row>
    <row r="2135">
      <c r="A2135" s="5" t="s">
        <v>2290</v>
      </c>
      <c r="B2135" s="50" t="s">
        <v>1644</v>
      </c>
      <c r="C2135" s="28" t="s">
        <v>2105</v>
      </c>
      <c r="D2135" s="8" t="s">
        <v>10</v>
      </c>
      <c r="E2135" s="1"/>
      <c r="F2135" s="1"/>
      <c r="G2135" s="9"/>
      <c r="H2135" s="9"/>
    </row>
    <row r="2136">
      <c r="A2136" s="5" t="s">
        <v>2290</v>
      </c>
      <c r="B2136" s="50" t="s">
        <v>1644</v>
      </c>
      <c r="C2136" s="28" t="s">
        <v>2106</v>
      </c>
      <c r="D2136" s="1"/>
      <c r="E2136" s="1"/>
      <c r="F2136" s="1"/>
      <c r="G2136" s="9"/>
      <c r="H2136" s="5" t="s">
        <v>10</v>
      </c>
    </row>
    <row r="2137">
      <c r="A2137" s="5" t="s">
        <v>2290</v>
      </c>
      <c r="B2137" s="50" t="s">
        <v>1644</v>
      </c>
      <c r="C2137" s="28" t="s">
        <v>2107</v>
      </c>
      <c r="D2137" s="8" t="s">
        <v>10</v>
      </c>
      <c r="E2137" s="1"/>
      <c r="F2137" s="1"/>
      <c r="G2137" s="9"/>
      <c r="H2137" s="9"/>
    </row>
    <row r="2138">
      <c r="A2138" s="5" t="s">
        <v>2290</v>
      </c>
      <c r="B2138" s="50" t="s">
        <v>1644</v>
      </c>
      <c r="C2138" s="28" t="s">
        <v>2108</v>
      </c>
      <c r="D2138" s="1"/>
      <c r="E2138" s="1"/>
      <c r="F2138" s="1"/>
      <c r="G2138" s="9"/>
      <c r="H2138" s="5" t="s">
        <v>10</v>
      </c>
    </row>
    <row r="2139">
      <c r="A2139" s="5" t="s">
        <v>2290</v>
      </c>
      <c r="B2139" s="50" t="s">
        <v>1644</v>
      </c>
      <c r="C2139" s="28" t="s">
        <v>2109</v>
      </c>
      <c r="D2139" s="8" t="s">
        <v>10</v>
      </c>
      <c r="E2139" s="1"/>
      <c r="F2139" s="1"/>
      <c r="G2139" s="9"/>
      <c r="H2139" s="9"/>
    </row>
    <row r="2140">
      <c r="A2140" s="5" t="s">
        <v>2290</v>
      </c>
      <c r="B2140" s="50" t="s">
        <v>1644</v>
      </c>
      <c r="C2140" s="28" t="s">
        <v>2110</v>
      </c>
      <c r="D2140" s="8" t="s">
        <v>10</v>
      </c>
      <c r="E2140" s="1"/>
      <c r="F2140" s="1"/>
      <c r="G2140" s="9"/>
      <c r="H2140" s="9"/>
    </row>
    <row r="2141">
      <c r="A2141" s="5" t="s">
        <v>2290</v>
      </c>
      <c r="B2141" s="50" t="s">
        <v>1644</v>
      </c>
      <c r="C2141" s="28" t="s">
        <v>2111</v>
      </c>
      <c r="D2141" s="1"/>
      <c r="E2141" s="1"/>
      <c r="F2141" s="1"/>
      <c r="G2141" s="5" t="s">
        <v>10</v>
      </c>
      <c r="H2141" s="9"/>
    </row>
    <row r="2142">
      <c r="A2142" s="5" t="s">
        <v>2290</v>
      </c>
      <c r="B2142" s="50" t="s">
        <v>1644</v>
      </c>
      <c r="C2142" s="28" t="s">
        <v>2112</v>
      </c>
      <c r="D2142" s="8" t="s">
        <v>10</v>
      </c>
      <c r="E2142" s="1"/>
      <c r="F2142" s="1"/>
      <c r="G2142" s="9"/>
      <c r="H2142" s="9"/>
    </row>
    <row r="2143">
      <c r="A2143" s="5" t="s">
        <v>2290</v>
      </c>
      <c r="B2143" s="50" t="s">
        <v>1644</v>
      </c>
      <c r="C2143" s="28" t="s">
        <v>2113</v>
      </c>
      <c r="D2143" s="1"/>
      <c r="E2143" s="8" t="s">
        <v>10</v>
      </c>
      <c r="F2143" s="1"/>
      <c r="G2143" s="9"/>
      <c r="H2143" s="9"/>
    </row>
    <row r="2144">
      <c r="A2144" s="5" t="s">
        <v>2290</v>
      </c>
      <c r="B2144" s="50" t="s">
        <v>1644</v>
      </c>
      <c r="C2144" s="28" t="s">
        <v>2114</v>
      </c>
      <c r="D2144" s="8" t="s">
        <v>10</v>
      </c>
      <c r="E2144" s="1"/>
      <c r="F2144" s="1"/>
      <c r="G2144" s="9"/>
      <c r="H2144" s="9"/>
    </row>
    <row r="2145">
      <c r="A2145" s="5" t="s">
        <v>2290</v>
      </c>
      <c r="B2145" s="50" t="s">
        <v>1644</v>
      </c>
      <c r="C2145" s="28" t="s">
        <v>2115</v>
      </c>
      <c r="D2145" s="8" t="s">
        <v>10</v>
      </c>
      <c r="E2145" s="1"/>
      <c r="F2145" s="1"/>
      <c r="G2145" s="9"/>
      <c r="H2145" s="9"/>
    </row>
    <row r="2146">
      <c r="A2146" s="5" t="s">
        <v>2290</v>
      </c>
      <c r="B2146" s="50" t="s">
        <v>1644</v>
      </c>
      <c r="C2146" s="28" t="s">
        <v>2116</v>
      </c>
      <c r="D2146" s="8" t="s">
        <v>10</v>
      </c>
      <c r="E2146" s="1"/>
      <c r="F2146" s="1"/>
      <c r="G2146" s="9"/>
      <c r="H2146" s="9"/>
    </row>
    <row r="2147">
      <c r="A2147" s="5" t="s">
        <v>2290</v>
      </c>
      <c r="B2147" s="50" t="s">
        <v>1644</v>
      </c>
      <c r="C2147" s="45" t="s">
        <v>2117</v>
      </c>
      <c r="D2147" s="1"/>
      <c r="E2147" s="1"/>
      <c r="F2147" s="1"/>
      <c r="G2147" s="5" t="s">
        <v>10</v>
      </c>
      <c r="H2147" s="9"/>
    </row>
    <row r="2148">
      <c r="A2148" s="5" t="s">
        <v>2290</v>
      </c>
      <c r="B2148" s="50" t="s">
        <v>1644</v>
      </c>
      <c r="C2148" s="28" t="s">
        <v>2118</v>
      </c>
      <c r="D2148" s="1"/>
      <c r="E2148" s="1"/>
      <c r="F2148" s="1"/>
      <c r="G2148" s="9"/>
      <c r="H2148" s="9"/>
    </row>
    <row r="2149">
      <c r="A2149" s="5" t="s">
        <v>2290</v>
      </c>
      <c r="B2149" s="50" t="s">
        <v>1644</v>
      </c>
      <c r="C2149" s="28" t="s">
        <v>2119</v>
      </c>
      <c r="D2149" s="8" t="s">
        <v>10</v>
      </c>
      <c r="E2149" s="1"/>
      <c r="F2149" s="1"/>
      <c r="G2149" s="9"/>
      <c r="H2149" s="9"/>
    </row>
    <row r="2150">
      <c r="A2150" s="5" t="s">
        <v>2290</v>
      </c>
      <c r="B2150" s="50" t="s">
        <v>1644</v>
      </c>
      <c r="C2150" s="28" t="s">
        <v>2120</v>
      </c>
      <c r="D2150" s="8" t="s">
        <v>10</v>
      </c>
      <c r="E2150" s="1"/>
      <c r="F2150" s="1"/>
      <c r="G2150" s="9"/>
      <c r="H2150" s="9"/>
    </row>
    <row r="2151">
      <c r="A2151" s="5" t="s">
        <v>2290</v>
      </c>
      <c r="B2151" s="50" t="s">
        <v>1644</v>
      </c>
      <c r="C2151" s="28" t="s">
        <v>2121</v>
      </c>
      <c r="D2151" s="8" t="s">
        <v>10</v>
      </c>
      <c r="E2151" s="1"/>
      <c r="F2151" s="1"/>
      <c r="G2151" s="9"/>
      <c r="H2151" s="9"/>
    </row>
    <row r="2152">
      <c r="A2152" s="5" t="s">
        <v>2290</v>
      </c>
      <c r="B2152" s="50" t="s">
        <v>1644</v>
      </c>
      <c r="C2152" s="28" t="s">
        <v>2122</v>
      </c>
      <c r="D2152" s="8" t="s">
        <v>10</v>
      </c>
      <c r="E2152" s="1"/>
      <c r="F2152" s="1"/>
      <c r="G2152" s="9"/>
      <c r="H2152" s="9"/>
    </row>
    <row r="2153">
      <c r="A2153" s="5" t="s">
        <v>2290</v>
      </c>
      <c r="B2153" s="50" t="s">
        <v>1644</v>
      </c>
      <c r="C2153" s="28" t="s">
        <v>2123</v>
      </c>
      <c r="D2153" s="1"/>
      <c r="E2153" s="8" t="s">
        <v>10</v>
      </c>
      <c r="F2153" s="1"/>
      <c r="G2153" s="9"/>
      <c r="H2153" s="9"/>
    </row>
    <row r="2154">
      <c r="A2154" s="5" t="s">
        <v>2290</v>
      </c>
      <c r="B2154" s="50" t="s">
        <v>1644</v>
      </c>
      <c r="C2154" s="28" t="s">
        <v>2124</v>
      </c>
      <c r="D2154" s="1"/>
      <c r="E2154" s="8" t="s">
        <v>10</v>
      </c>
      <c r="F2154" s="1"/>
      <c r="G2154" s="9"/>
      <c r="H2154" s="9"/>
    </row>
    <row r="2155">
      <c r="A2155" s="5" t="s">
        <v>2290</v>
      </c>
      <c r="B2155" s="50" t="s">
        <v>1644</v>
      </c>
      <c r="C2155" s="28" t="s">
        <v>2125</v>
      </c>
      <c r="D2155" s="1"/>
      <c r="E2155" s="8" t="s">
        <v>10</v>
      </c>
      <c r="F2155" s="1"/>
      <c r="G2155" s="9"/>
      <c r="H2155" s="9"/>
    </row>
    <row r="2156">
      <c r="A2156" s="5" t="s">
        <v>2290</v>
      </c>
      <c r="B2156" s="50" t="s">
        <v>1644</v>
      </c>
      <c r="C2156" s="28" t="s">
        <v>2126</v>
      </c>
      <c r="D2156" s="1"/>
      <c r="E2156" s="8" t="s">
        <v>10</v>
      </c>
      <c r="F2156" s="1"/>
      <c r="G2156" s="9"/>
      <c r="H2156" s="9"/>
    </row>
    <row r="2157">
      <c r="A2157" s="5" t="s">
        <v>2290</v>
      </c>
      <c r="B2157" s="50" t="s">
        <v>1644</v>
      </c>
      <c r="C2157" s="28" t="s">
        <v>2127</v>
      </c>
      <c r="D2157" s="1"/>
      <c r="E2157" s="8" t="s">
        <v>10</v>
      </c>
      <c r="F2157" s="1"/>
      <c r="G2157" s="9"/>
      <c r="H2157" s="9"/>
    </row>
    <row r="2158">
      <c r="A2158" s="5" t="s">
        <v>2290</v>
      </c>
      <c r="B2158" s="50" t="s">
        <v>1644</v>
      </c>
      <c r="C2158" s="28" t="s">
        <v>2128</v>
      </c>
      <c r="D2158" s="8" t="s">
        <v>10</v>
      </c>
      <c r="E2158" s="1"/>
      <c r="F2158" s="1"/>
      <c r="G2158" s="9"/>
      <c r="H2158" s="9"/>
    </row>
    <row r="2159">
      <c r="A2159" s="5" t="s">
        <v>2290</v>
      </c>
      <c r="B2159" s="50" t="s">
        <v>1644</v>
      </c>
      <c r="C2159" s="41" t="s">
        <v>2129</v>
      </c>
      <c r="D2159" s="1"/>
      <c r="E2159" s="1"/>
      <c r="F2159" s="1"/>
      <c r="G2159" s="5" t="s">
        <v>10</v>
      </c>
      <c r="H2159" s="9"/>
    </row>
    <row r="2160">
      <c r="A2160" s="5" t="s">
        <v>2290</v>
      </c>
      <c r="B2160" s="50" t="s">
        <v>1644</v>
      </c>
      <c r="C2160" s="28" t="s">
        <v>2130</v>
      </c>
      <c r="D2160" s="8" t="s">
        <v>10</v>
      </c>
      <c r="E2160" s="1"/>
      <c r="F2160" s="1"/>
      <c r="G2160" s="9"/>
      <c r="H2160" s="9"/>
    </row>
    <row r="2161">
      <c r="A2161" s="5" t="s">
        <v>2290</v>
      </c>
      <c r="B2161" s="50" t="s">
        <v>1644</v>
      </c>
      <c r="C2161" s="28" t="s">
        <v>2131</v>
      </c>
      <c r="D2161" s="1"/>
      <c r="E2161" s="8" t="s">
        <v>10</v>
      </c>
      <c r="F2161" s="1"/>
      <c r="G2161" s="9"/>
      <c r="H2161" s="9"/>
    </row>
    <row r="2162">
      <c r="A2162" s="5" t="s">
        <v>2290</v>
      </c>
      <c r="B2162" s="50" t="s">
        <v>1644</v>
      </c>
      <c r="C2162" s="28" t="s">
        <v>2132</v>
      </c>
      <c r="D2162" s="1"/>
      <c r="E2162" s="8" t="s">
        <v>10</v>
      </c>
      <c r="F2162" s="1"/>
      <c r="G2162" s="9"/>
      <c r="H2162" s="9"/>
    </row>
    <row r="2163">
      <c r="A2163" s="5" t="s">
        <v>2290</v>
      </c>
      <c r="B2163" s="50" t="s">
        <v>1644</v>
      </c>
      <c r="C2163" s="28" t="s">
        <v>2133</v>
      </c>
      <c r="D2163" s="8" t="s">
        <v>10</v>
      </c>
      <c r="E2163" s="1"/>
      <c r="F2163" s="1"/>
      <c r="G2163" s="9"/>
      <c r="H2163" s="9"/>
    </row>
    <row r="2164">
      <c r="A2164" s="5" t="s">
        <v>2290</v>
      </c>
      <c r="B2164" s="50" t="s">
        <v>1644</v>
      </c>
      <c r="C2164" s="28" t="s">
        <v>2134</v>
      </c>
      <c r="D2164" s="8" t="s">
        <v>10</v>
      </c>
      <c r="E2164" s="1"/>
      <c r="F2164" s="1"/>
      <c r="G2164" s="9"/>
      <c r="H2164" s="9"/>
    </row>
    <row r="2165">
      <c r="A2165" s="5" t="s">
        <v>2290</v>
      </c>
      <c r="B2165" s="50" t="s">
        <v>1644</v>
      </c>
      <c r="C2165" s="28" t="s">
        <v>2135</v>
      </c>
      <c r="D2165" s="8" t="s">
        <v>10</v>
      </c>
      <c r="E2165" s="1"/>
      <c r="F2165" s="1"/>
      <c r="G2165" s="9"/>
      <c r="H2165" s="9"/>
    </row>
    <row r="2166">
      <c r="A2166" s="5" t="s">
        <v>2290</v>
      </c>
      <c r="B2166" s="50" t="s">
        <v>1644</v>
      </c>
      <c r="C2166" s="28" t="s">
        <v>2136</v>
      </c>
      <c r="D2166" s="8" t="s">
        <v>10</v>
      </c>
      <c r="E2166" s="1"/>
      <c r="F2166" s="1"/>
      <c r="G2166" s="9"/>
      <c r="H2166" s="9"/>
    </row>
    <row r="2167">
      <c r="A2167" s="5" t="s">
        <v>2290</v>
      </c>
      <c r="B2167" s="50" t="s">
        <v>1644</v>
      </c>
      <c r="C2167" s="28" t="s">
        <v>2137</v>
      </c>
      <c r="D2167" s="1"/>
      <c r="E2167" s="8" t="s">
        <v>10</v>
      </c>
      <c r="F2167" s="1"/>
      <c r="G2167" s="9"/>
      <c r="H2167" s="9"/>
    </row>
    <row r="2168">
      <c r="A2168" s="5" t="s">
        <v>2290</v>
      </c>
      <c r="B2168" s="50" t="s">
        <v>1644</v>
      </c>
      <c r="C2168" s="28" t="s">
        <v>2138</v>
      </c>
      <c r="D2168" s="1"/>
      <c r="E2168" s="8" t="s">
        <v>10</v>
      </c>
      <c r="F2168" s="1"/>
      <c r="G2168" s="9"/>
      <c r="H2168" s="9"/>
    </row>
    <row r="2169">
      <c r="A2169" s="5" t="s">
        <v>2290</v>
      </c>
      <c r="B2169" s="50" t="s">
        <v>1644</v>
      </c>
      <c r="C2169" s="28" t="s">
        <v>2139</v>
      </c>
      <c r="D2169" s="8" t="s">
        <v>10</v>
      </c>
      <c r="E2169" s="1"/>
      <c r="F2169" s="1"/>
      <c r="G2169" s="9"/>
      <c r="H2169" s="9"/>
    </row>
    <row r="2170">
      <c r="A2170" s="5" t="s">
        <v>2290</v>
      </c>
      <c r="B2170" s="50" t="s">
        <v>1644</v>
      </c>
      <c r="C2170" s="28" t="s">
        <v>2140</v>
      </c>
      <c r="D2170" s="8" t="s">
        <v>10</v>
      </c>
      <c r="E2170" s="1"/>
      <c r="F2170" s="1"/>
      <c r="G2170" s="9"/>
      <c r="H2170" s="9"/>
    </row>
    <row r="2171">
      <c r="A2171" s="5" t="s">
        <v>2290</v>
      </c>
      <c r="B2171" s="50" t="s">
        <v>1644</v>
      </c>
      <c r="C2171" s="28" t="s">
        <v>2141</v>
      </c>
      <c r="D2171" s="8" t="s">
        <v>10</v>
      </c>
      <c r="E2171" s="1"/>
      <c r="F2171" s="1"/>
      <c r="G2171" s="9"/>
      <c r="H2171" s="9"/>
    </row>
    <row r="2172">
      <c r="A2172" s="5" t="s">
        <v>2290</v>
      </c>
      <c r="B2172" s="50" t="s">
        <v>1644</v>
      </c>
      <c r="C2172" s="28" t="s">
        <v>2142</v>
      </c>
      <c r="D2172" s="1"/>
      <c r="E2172" s="8" t="s">
        <v>10</v>
      </c>
      <c r="F2172" s="1"/>
      <c r="G2172" s="9"/>
      <c r="H2172" s="9"/>
    </row>
    <row r="2173">
      <c r="A2173" s="5" t="s">
        <v>2290</v>
      </c>
      <c r="B2173" s="50" t="s">
        <v>1644</v>
      </c>
      <c r="C2173" s="28" t="s">
        <v>2143</v>
      </c>
      <c r="D2173" s="1"/>
      <c r="E2173" s="8" t="s">
        <v>10</v>
      </c>
      <c r="F2173" s="1"/>
      <c r="G2173" s="9"/>
      <c r="H2173" s="9"/>
    </row>
    <row r="2174">
      <c r="A2174" s="5" t="s">
        <v>2290</v>
      </c>
      <c r="B2174" s="50" t="s">
        <v>1644</v>
      </c>
      <c r="C2174" s="28" t="s">
        <v>2144</v>
      </c>
      <c r="D2174" s="1"/>
      <c r="E2174" s="8" t="s">
        <v>10</v>
      </c>
      <c r="F2174" s="1"/>
      <c r="G2174" s="9"/>
      <c r="H2174" s="9"/>
    </row>
    <row r="2175">
      <c r="A2175" s="5" t="s">
        <v>2290</v>
      </c>
      <c r="B2175" s="50" t="s">
        <v>1644</v>
      </c>
      <c r="C2175" s="28" t="s">
        <v>2145</v>
      </c>
      <c r="D2175" s="8" t="s">
        <v>10</v>
      </c>
      <c r="E2175" s="1"/>
      <c r="F2175" s="1"/>
      <c r="G2175" s="9"/>
      <c r="H2175" s="9"/>
    </row>
    <row r="2176">
      <c r="A2176" s="5" t="s">
        <v>2290</v>
      </c>
      <c r="B2176" s="50" t="s">
        <v>1644</v>
      </c>
      <c r="C2176" s="28" t="s">
        <v>2146</v>
      </c>
      <c r="D2176" s="8" t="s">
        <v>10</v>
      </c>
      <c r="E2176" s="1"/>
      <c r="F2176" s="1"/>
      <c r="G2176" s="9"/>
      <c r="H2176" s="9"/>
    </row>
    <row r="2177">
      <c r="A2177" s="5" t="s">
        <v>2290</v>
      </c>
      <c r="B2177" s="50" t="s">
        <v>1644</v>
      </c>
      <c r="C2177" s="28" t="s">
        <v>2147</v>
      </c>
      <c r="D2177" s="8" t="s">
        <v>10</v>
      </c>
      <c r="E2177" s="8"/>
      <c r="F2177" s="1"/>
      <c r="G2177" s="9"/>
      <c r="H2177" s="9"/>
    </row>
    <row r="2178">
      <c r="A2178" s="5" t="s">
        <v>2290</v>
      </c>
      <c r="B2178" s="50" t="s">
        <v>1644</v>
      </c>
      <c r="C2178" s="28" t="s">
        <v>2148</v>
      </c>
      <c r="D2178" s="8"/>
      <c r="E2178" s="8" t="s">
        <v>10</v>
      </c>
      <c r="F2178" s="1"/>
      <c r="G2178" s="9"/>
      <c r="H2178" s="9"/>
    </row>
    <row r="2179">
      <c r="A2179" s="5" t="s">
        <v>2290</v>
      </c>
      <c r="B2179" s="50" t="s">
        <v>1644</v>
      </c>
      <c r="C2179" s="28" t="s">
        <v>2149</v>
      </c>
      <c r="D2179" s="8" t="s">
        <v>10</v>
      </c>
      <c r="E2179" s="1"/>
      <c r="F2179" s="1"/>
      <c r="G2179" s="9"/>
      <c r="H2179" s="9"/>
    </row>
    <row r="2180">
      <c r="A2180" s="5" t="s">
        <v>2290</v>
      </c>
      <c r="B2180" s="50" t="s">
        <v>1644</v>
      </c>
      <c r="C2180" s="28" t="s">
        <v>2150</v>
      </c>
      <c r="D2180" s="8" t="s">
        <v>10</v>
      </c>
      <c r="E2180" s="8"/>
      <c r="F2180" s="1"/>
      <c r="G2180" s="9"/>
      <c r="H2180" s="9"/>
    </row>
    <row r="2181">
      <c r="A2181" s="5" t="s">
        <v>2290</v>
      </c>
      <c r="B2181" s="50" t="s">
        <v>1644</v>
      </c>
      <c r="C2181" s="28" t="s">
        <v>2151</v>
      </c>
      <c r="D2181" s="1"/>
      <c r="E2181" s="8" t="s">
        <v>10</v>
      </c>
      <c r="F2181" s="1"/>
      <c r="G2181" s="9"/>
      <c r="H2181" s="9"/>
    </row>
    <row r="2182">
      <c r="A2182" s="5" t="s">
        <v>2290</v>
      </c>
      <c r="B2182" s="50" t="s">
        <v>1644</v>
      </c>
      <c r="C2182" s="28" t="s">
        <v>2152</v>
      </c>
      <c r="D2182" s="1"/>
      <c r="E2182" s="8" t="s">
        <v>10</v>
      </c>
      <c r="F2182" s="1"/>
      <c r="G2182" s="9"/>
      <c r="H2182" s="9"/>
    </row>
    <row r="2183">
      <c r="A2183" s="5" t="s">
        <v>2290</v>
      </c>
      <c r="B2183" s="50" t="s">
        <v>1644</v>
      </c>
      <c r="C2183" s="28" t="s">
        <v>2153</v>
      </c>
      <c r="D2183" s="8" t="s">
        <v>10</v>
      </c>
      <c r="E2183" s="1"/>
      <c r="F2183" s="1"/>
      <c r="G2183" s="9"/>
      <c r="H2183" s="9"/>
    </row>
    <row r="2184">
      <c r="A2184" s="5" t="s">
        <v>2290</v>
      </c>
      <c r="B2184" s="50" t="s">
        <v>1644</v>
      </c>
      <c r="C2184" s="28" t="s">
        <v>2154</v>
      </c>
      <c r="D2184" s="8" t="s">
        <v>10</v>
      </c>
      <c r="E2184" s="1"/>
      <c r="F2184" s="1"/>
      <c r="G2184" s="9"/>
      <c r="H2184" s="9"/>
    </row>
    <row r="2185">
      <c r="A2185" s="5" t="s">
        <v>2290</v>
      </c>
      <c r="B2185" s="50" t="s">
        <v>1644</v>
      </c>
      <c r="C2185" s="28" t="s">
        <v>2155</v>
      </c>
      <c r="D2185" s="8" t="s">
        <v>10</v>
      </c>
      <c r="E2185" s="1"/>
      <c r="F2185" s="1"/>
      <c r="G2185" s="9"/>
      <c r="H2185" s="9"/>
    </row>
    <row r="2186">
      <c r="A2186" s="5" t="s">
        <v>2290</v>
      </c>
      <c r="B2186" s="50" t="s">
        <v>1644</v>
      </c>
      <c r="C2186" s="28" t="s">
        <v>2156</v>
      </c>
      <c r="D2186" s="1"/>
      <c r="E2186" s="8" t="s">
        <v>10</v>
      </c>
      <c r="F2186" s="1"/>
      <c r="G2186" s="9"/>
      <c r="H2186" s="9"/>
    </row>
    <row r="2187">
      <c r="A2187" s="5" t="s">
        <v>2290</v>
      </c>
      <c r="B2187" s="50" t="s">
        <v>1644</v>
      </c>
      <c r="C2187" s="28" t="s">
        <v>2157</v>
      </c>
      <c r="D2187" s="8" t="s">
        <v>10</v>
      </c>
      <c r="E2187" s="1"/>
      <c r="F2187" s="1"/>
      <c r="G2187" s="9"/>
      <c r="H2187" s="9"/>
    </row>
    <row r="2188">
      <c r="A2188" s="5" t="s">
        <v>2290</v>
      </c>
      <c r="B2188" s="50" t="s">
        <v>1644</v>
      </c>
      <c r="C2188" s="28" t="s">
        <v>2158</v>
      </c>
      <c r="D2188" s="1"/>
      <c r="E2188" s="8"/>
      <c r="F2188" s="1"/>
      <c r="G2188" s="5" t="s">
        <v>10</v>
      </c>
      <c r="H2188" s="9"/>
    </row>
    <row r="2189">
      <c r="A2189" s="5" t="s">
        <v>2290</v>
      </c>
      <c r="B2189" s="50" t="s">
        <v>1644</v>
      </c>
      <c r="C2189" s="28" t="s">
        <v>2159</v>
      </c>
      <c r="D2189" s="8" t="s">
        <v>10</v>
      </c>
      <c r="E2189" s="1"/>
      <c r="F2189" s="1"/>
      <c r="G2189" s="9"/>
      <c r="H2189" s="9"/>
    </row>
    <row r="2190">
      <c r="A2190" s="5" t="s">
        <v>2290</v>
      </c>
      <c r="B2190" s="50" t="s">
        <v>1644</v>
      </c>
      <c r="C2190" s="28" t="s">
        <v>2160</v>
      </c>
      <c r="D2190" s="1"/>
      <c r="E2190" s="1"/>
      <c r="F2190" s="1"/>
      <c r="G2190" s="5" t="s">
        <v>10</v>
      </c>
      <c r="H2190" s="9"/>
    </row>
    <row r="2191">
      <c r="A2191" s="5" t="s">
        <v>2290</v>
      </c>
      <c r="B2191" s="50" t="s">
        <v>1644</v>
      </c>
      <c r="C2191" s="28" t="s">
        <v>2161</v>
      </c>
      <c r="D2191" s="1"/>
      <c r="E2191" s="8" t="s">
        <v>10</v>
      </c>
      <c r="F2191" s="1"/>
      <c r="G2191" s="9"/>
      <c r="H2191" s="9"/>
    </row>
    <row r="2192">
      <c r="A2192" s="5" t="s">
        <v>2290</v>
      </c>
      <c r="B2192" s="50" t="s">
        <v>1644</v>
      </c>
      <c r="C2192" s="28" t="s">
        <v>2162</v>
      </c>
      <c r="D2192" s="8" t="s">
        <v>10</v>
      </c>
      <c r="E2192" s="1"/>
      <c r="F2192" s="1"/>
      <c r="G2192" s="9"/>
      <c r="H2192" s="9"/>
    </row>
    <row r="2193">
      <c r="A2193" s="5" t="s">
        <v>2290</v>
      </c>
      <c r="B2193" s="50" t="s">
        <v>1644</v>
      </c>
      <c r="C2193" s="28" t="s">
        <v>2163</v>
      </c>
      <c r="D2193" s="8" t="s">
        <v>10</v>
      </c>
      <c r="E2193" s="1"/>
      <c r="F2193" s="1"/>
      <c r="G2193" s="9"/>
      <c r="H2193" s="9"/>
    </row>
    <row r="2194">
      <c r="A2194" s="5" t="s">
        <v>2290</v>
      </c>
      <c r="B2194" s="50" t="s">
        <v>1644</v>
      </c>
      <c r="C2194" s="28" t="s">
        <v>2164</v>
      </c>
      <c r="D2194" s="1"/>
      <c r="E2194" s="8" t="s">
        <v>10</v>
      </c>
      <c r="F2194" s="1"/>
      <c r="G2194" s="9"/>
      <c r="H2194" s="9"/>
    </row>
    <row r="2195">
      <c r="A2195" s="5" t="s">
        <v>2290</v>
      </c>
      <c r="B2195" s="50" t="s">
        <v>1644</v>
      </c>
      <c r="C2195" s="28" t="s">
        <v>2165</v>
      </c>
      <c r="D2195" s="8" t="s">
        <v>10</v>
      </c>
      <c r="E2195" s="1"/>
      <c r="F2195" s="1"/>
      <c r="G2195" s="9"/>
      <c r="H2195" s="9"/>
    </row>
    <row r="2196">
      <c r="A2196" s="5" t="s">
        <v>2290</v>
      </c>
      <c r="B2196" s="50" t="s">
        <v>1644</v>
      </c>
      <c r="C2196" s="28" t="s">
        <v>2166</v>
      </c>
      <c r="D2196" s="8" t="s">
        <v>10</v>
      </c>
      <c r="E2196" s="1"/>
      <c r="F2196" s="1"/>
      <c r="G2196" s="9"/>
      <c r="H2196" s="9"/>
    </row>
    <row r="2197">
      <c r="A2197" s="5" t="s">
        <v>2290</v>
      </c>
      <c r="B2197" s="50" t="s">
        <v>1644</v>
      </c>
      <c r="C2197" s="28" t="s">
        <v>2167</v>
      </c>
      <c r="D2197" s="8" t="s">
        <v>10</v>
      </c>
      <c r="E2197" s="1"/>
      <c r="F2197" s="1"/>
      <c r="G2197" s="9"/>
      <c r="H2197" s="9"/>
    </row>
    <row r="2198">
      <c r="A2198" s="5" t="s">
        <v>2290</v>
      </c>
      <c r="B2198" s="50" t="s">
        <v>1644</v>
      </c>
      <c r="C2198" s="28" t="s">
        <v>2168</v>
      </c>
      <c r="D2198" s="8" t="s">
        <v>10</v>
      </c>
      <c r="E2198" s="1"/>
      <c r="F2198" s="1"/>
      <c r="G2198" s="9"/>
      <c r="H2198" s="9"/>
    </row>
    <row r="2199">
      <c r="A2199" s="5" t="s">
        <v>2290</v>
      </c>
      <c r="B2199" s="50" t="s">
        <v>1644</v>
      </c>
      <c r="C2199" s="28" t="s">
        <v>2169</v>
      </c>
      <c r="D2199" s="8" t="s">
        <v>10</v>
      </c>
      <c r="E2199" s="1"/>
      <c r="F2199" s="1"/>
      <c r="G2199" s="9"/>
      <c r="H2199" s="9"/>
    </row>
    <row r="2200">
      <c r="A2200" s="5" t="s">
        <v>2290</v>
      </c>
      <c r="B2200" s="50" t="s">
        <v>1644</v>
      </c>
      <c r="C2200" s="28" t="s">
        <v>2170</v>
      </c>
      <c r="D2200" s="8" t="s">
        <v>10</v>
      </c>
      <c r="E2200" s="1"/>
      <c r="F2200" s="1"/>
      <c r="G2200" s="9"/>
      <c r="H2200" s="9"/>
    </row>
    <row r="2201">
      <c r="A2201" s="5" t="s">
        <v>2290</v>
      </c>
      <c r="B2201" s="50" t="s">
        <v>1644</v>
      </c>
      <c r="C2201" s="28" t="s">
        <v>2171</v>
      </c>
      <c r="D2201" s="1"/>
      <c r="E2201" s="8" t="s">
        <v>10</v>
      </c>
      <c r="F2201" s="1"/>
      <c r="G2201" s="9"/>
      <c r="H2201" s="9"/>
    </row>
    <row r="2202">
      <c r="A2202" s="5" t="s">
        <v>2290</v>
      </c>
      <c r="B2202" s="50" t="s">
        <v>1644</v>
      </c>
      <c r="C2202" s="28" t="s">
        <v>2172</v>
      </c>
      <c r="D2202" s="1"/>
      <c r="E2202" s="8" t="s">
        <v>10</v>
      </c>
      <c r="F2202" s="1"/>
      <c r="G2202" s="9"/>
      <c r="H2202" s="9"/>
    </row>
    <row r="2203">
      <c r="A2203" s="5" t="s">
        <v>2290</v>
      </c>
      <c r="B2203" s="50" t="s">
        <v>1644</v>
      </c>
      <c r="C2203" s="28" t="s">
        <v>2173</v>
      </c>
      <c r="D2203" s="1"/>
      <c r="E2203" s="8" t="s">
        <v>10</v>
      </c>
      <c r="F2203" s="1"/>
      <c r="G2203" s="9"/>
      <c r="H2203" s="9"/>
    </row>
    <row r="2204">
      <c r="A2204" s="5" t="s">
        <v>2290</v>
      </c>
      <c r="B2204" s="50" t="s">
        <v>1644</v>
      </c>
      <c r="C2204" s="28" t="s">
        <v>2174</v>
      </c>
      <c r="D2204" s="1"/>
      <c r="E2204" s="8" t="s">
        <v>10</v>
      </c>
      <c r="F2204" s="1"/>
      <c r="G2204" s="9"/>
      <c r="H2204" s="9"/>
    </row>
    <row r="2205">
      <c r="A2205" s="5" t="s">
        <v>2290</v>
      </c>
      <c r="B2205" s="50" t="s">
        <v>1644</v>
      </c>
      <c r="C2205" s="28" t="s">
        <v>2175</v>
      </c>
      <c r="D2205" s="1"/>
      <c r="E2205" s="8" t="s">
        <v>10</v>
      </c>
      <c r="F2205" s="1"/>
      <c r="G2205" s="9"/>
      <c r="H2205" s="9"/>
    </row>
    <row r="2206">
      <c r="A2206" s="5" t="s">
        <v>2290</v>
      </c>
      <c r="B2206" s="50" t="s">
        <v>1644</v>
      </c>
      <c r="C2206" s="28" t="s">
        <v>2176</v>
      </c>
      <c r="D2206" s="8" t="s">
        <v>10</v>
      </c>
      <c r="E2206" s="1"/>
      <c r="F2206" s="1"/>
      <c r="G2206" s="9"/>
      <c r="H2206" s="9"/>
    </row>
    <row r="2207">
      <c r="A2207" s="5" t="s">
        <v>2290</v>
      </c>
      <c r="B2207" s="50" t="s">
        <v>1644</v>
      </c>
      <c r="C2207" s="28" t="s">
        <v>2177</v>
      </c>
      <c r="D2207" s="1"/>
      <c r="E2207" s="8" t="s">
        <v>10</v>
      </c>
      <c r="F2207" s="1"/>
      <c r="G2207" s="9"/>
      <c r="H2207" s="9"/>
    </row>
    <row r="2208">
      <c r="A2208" s="5" t="s">
        <v>2290</v>
      </c>
      <c r="B2208" s="50" t="s">
        <v>1644</v>
      </c>
      <c r="C2208" s="28" t="s">
        <v>2178</v>
      </c>
      <c r="D2208" s="8" t="s">
        <v>10</v>
      </c>
      <c r="E2208" s="1"/>
      <c r="F2208" s="1"/>
      <c r="G2208" s="9"/>
      <c r="H2208" s="9"/>
    </row>
    <row r="2209">
      <c r="A2209" s="5" t="s">
        <v>2290</v>
      </c>
      <c r="B2209" s="50" t="s">
        <v>1644</v>
      </c>
      <c r="C2209" s="28" t="s">
        <v>2179</v>
      </c>
      <c r="D2209" s="1"/>
      <c r="E2209" s="1"/>
      <c r="F2209" s="1"/>
      <c r="G2209" s="9"/>
      <c r="H2209" s="5" t="s">
        <v>10</v>
      </c>
    </row>
    <row r="2210">
      <c r="A2210" s="5" t="s">
        <v>2290</v>
      </c>
      <c r="B2210" s="50" t="s">
        <v>1644</v>
      </c>
      <c r="C2210" s="28" t="s">
        <v>2180</v>
      </c>
      <c r="D2210" s="8" t="s">
        <v>10</v>
      </c>
      <c r="E2210" s="1"/>
      <c r="F2210" s="1"/>
      <c r="G2210" s="9"/>
      <c r="H2210" s="9"/>
    </row>
    <row r="2211">
      <c r="A2211" s="5" t="s">
        <v>2290</v>
      </c>
      <c r="B2211" s="50" t="s">
        <v>1644</v>
      </c>
      <c r="C2211" s="28" t="s">
        <v>2181</v>
      </c>
      <c r="D2211" s="1"/>
      <c r="E2211" s="8" t="s">
        <v>10</v>
      </c>
      <c r="F2211" s="1"/>
      <c r="G2211" s="9"/>
      <c r="H2211" s="9"/>
    </row>
    <row r="2212">
      <c r="A2212" s="5" t="s">
        <v>2290</v>
      </c>
      <c r="B2212" s="50" t="s">
        <v>1644</v>
      </c>
      <c r="C2212" s="28" t="s">
        <v>2182</v>
      </c>
      <c r="D2212" s="8" t="s">
        <v>10</v>
      </c>
      <c r="E2212" s="1"/>
      <c r="F2212" s="1"/>
      <c r="G2212" s="9"/>
      <c r="H2212" s="9"/>
    </row>
    <row r="2213">
      <c r="A2213" s="5" t="s">
        <v>2290</v>
      </c>
      <c r="B2213" s="50" t="s">
        <v>1644</v>
      </c>
      <c r="C2213" s="28" t="s">
        <v>2183</v>
      </c>
      <c r="D2213" s="8" t="s">
        <v>10</v>
      </c>
      <c r="E2213" s="1"/>
      <c r="F2213" s="1"/>
      <c r="G2213" s="9"/>
      <c r="H2213" s="9"/>
    </row>
    <row r="2214">
      <c r="A2214" s="5" t="s">
        <v>2290</v>
      </c>
      <c r="B2214" s="50" t="s">
        <v>1644</v>
      </c>
      <c r="C2214" s="28" t="s">
        <v>2184</v>
      </c>
      <c r="D2214" s="8" t="s">
        <v>10</v>
      </c>
      <c r="E2214" s="1"/>
      <c r="F2214" s="1"/>
      <c r="G2214" s="9"/>
      <c r="H2214" s="9"/>
    </row>
    <row r="2215">
      <c r="A2215" s="5" t="s">
        <v>2290</v>
      </c>
      <c r="B2215" s="50" t="s">
        <v>1644</v>
      </c>
      <c r="C2215" s="28" t="s">
        <v>2185</v>
      </c>
      <c r="D2215" s="1"/>
      <c r="E2215" s="8" t="s">
        <v>10</v>
      </c>
      <c r="F2215" s="1"/>
      <c r="G2215" s="9"/>
      <c r="H2215" s="9"/>
    </row>
    <row r="2216">
      <c r="A2216" s="5" t="s">
        <v>2290</v>
      </c>
      <c r="B2216" s="50" t="s">
        <v>1644</v>
      </c>
      <c r="C2216" s="28" t="s">
        <v>2186</v>
      </c>
      <c r="D2216" s="1"/>
      <c r="E2216" s="8" t="s">
        <v>10</v>
      </c>
      <c r="F2216" s="1"/>
      <c r="G2216" s="9"/>
      <c r="H2216" s="9"/>
    </row>
    <row r="2217">
      <c r="A2217" s="5" t="s">
        <v>2290</v>
      </c>
      <c r="B2217" s="50" t="s">
        <v>1644</v>
      </c>
      <c r="C2217" s="28" t="s">
        <v>2187</v>
      </c>
      <c r="D2217" s="8" t="s">
        <v>10</v>
      </c>
      <c r="E2217" s="1"/>
      <c r="F2217" s="1"/>
      <c r="G2217" s="9"/>
      <c r="H2217" s="9"/>
    </row>
    <row r="2218">
      <c r="A2218" s="5" t="s">
        <v>2290</v>
      </c>
      <c r="B2218" s="50" t="s">
        <v>1644</v>
      </c>
      <c r="C2218" s="28" t="s">
        <v>2188</v>
      </c>
      <c r="D2218" s="1"/>
      <c r="E2218" s="1"/>
      <c r="F2218" s="1"/>
      <c r="G2218" s="9"/>
      <c r="H2218" s="5" t="s">
        <v>10</v>
      </c>
    </row>
    <row r="2219">
      <c r="A2219" s="5" t="s">
        <v>2290</v>
      </c>
      <c r="B2219" s="50" t="s">
        <v>1644</v>
      </c>
      <c r="C2219" s="28" t="s">
        <v>2189</v>
      </c>
      <c r="D2219" s="1"/>
      <c r="E2219" s="8" t="s">
        <v>10</v>
      </c>
      <c r="F2219" s="1"/>
      <c r="G2219" s="9"/>
      <c r="H2219" s="9"/>
    </row>
    <row r="2220">
      <c r="A2220" s="5" t="s">
        <v>2290</v>
      </c>
      <c r="B2220" s="50" t="s">
        <v>1644</v>
      </c>
      <c r="C2220" s="28" t="s">
        <v>2190</v>
      </c>
      <c r="D2220" s="8" t="s">
        <v>10</v>
      </c>
      <c r="E2220" s="1"/>
      <c r="F2220" s="1"/>
      <c r="G2220" s="9"/>
      <c r="H2220" s="9"/>
    </row>
    <row r="2221">
      <c r="A2221" s="5" t="s">
        <v>2290</v>
      </c>
      <c r="B2221" s="50" t="s">
        <v>1644</v>
      </c>
      <c r="C2221" s="28" t="s">
        <v>2191</v>
      </c>
      <c r="D2221" s="1"/>
      <c r="E2221" s="1"/>
      <c r="F2221" s="1"/>
      <c r="G2221" s="9"/>
      <c r="H2221" s="5" t="s">
        <v>10</v>
      </c>
    </row>
    <row r="2222">
      <c r="A2222" s="5" t="s">
        <v>2290</v>
      </c>
      <c r="B2222" s="50" t="s">
        <v>1644</v>
      </c>
      <c r="C2222" s="28" t="s">
        <v>2192</v>
      </c>
      <c r="D2222" s="8" t="s">
        <v>10</v>
      </c>
      <c r="E2222" s="1"/>
      <c r="F2222" s="1"/>
      <c r="G2222" s="9"/>
      <c r="H2222" s="9"/>
    </row>
    <row r="2223">
      <c r="A2223" s="5" t="s">
        <v>2290</v>
      </c>
      <c r="B2223" s="50" t="s">
        <v>1644</v>
      </c>
      <c r="C2223" s="28" t="s">
        <v>2193</v>
      </c>
      <c r="D2223" s="8" t="s">
        <v>10</v>
      </c>
      <c r="E2223" s="1"/>
      <c r="F2223" s="1"/>
      <c r="G2223" s="9"/>
      <c r="H2223" s="9"/>
    </row>
    <row r="2224">
      <c r="A2224" s="5" t="s">
        <v>2290</v>
      </c>
      <c r="B2224" s="50" t="s">
        <v>1644</v>
      </c>
      <c r="C2224" s="28" t="s">
        <v>2194</v>
      </c>
      <c r="D2224" s="8" t="s">
        <v>10</v>
      </c>
      <c r="E2224" s="1"/>
      <c r="F2224" s="1"/>
      <c r="G2224" s="9"/>
      <c r="H2224" s="9"/>
    </row>
    <row r="2225">
      <c r="A2225" s="5" t="s">
        <v>2290</v>
      </c>
      <c r="B2225" s="50" t="s">
        <v>1644</v>
      </c>
      <c r="C2225" s="28" t="s">
        <v>2195</v>
      </c>
      <c r="D2225" s="1"/>
      <c r="E2225" s="8" t="s">
        <v>10</v>
      </c>
      <c r="F2225" s="1"/>
      <c r="G2225" s="9"/>
      <c r="H2225" s="9"/>
    </row>
    <row r="2226">
      <c r="A2226" s="5" t="s">
        <v>2290</v>
      </c>
      <c r="B2226" s="50" t="s">
        <v>1644</v>
      </c>
      <c r="C2226" s="28" t="s">
        <v>2196</v>
      </c>
      <c r="D2226" s="1"/>
      <c r="E2226" s="8" t="s">
        <v>10</v>
      </c>
      <c r="F2226" s="1"/>
      <c r="G2226" s="9"/>
      <c r="H2226" s="9"/>
    </row>
    <row r="2227">
      <c r="A2227" s="5" t="s">
        <v>2290</v>
      </c>
      <c r="B2227" s="50" t="s">
        <v>1644</v>
      </c>
      <c r="C2227" s="28" t="s">
        <v>2197</v>
      </c>
      <c r="D2227" s="8" t="s">
        <v>10</v>
      </c>
      <c r="E2227" s="1"/>
      <c r="F2227" s="1"/>
      <c r="G2227" s="9"/>
      <c r="H2227" s="9"/>
    </row>
    <row r="2228">
      <c r="A2228" s="5" t="s">
        <v>2290</v>
      </c>
      <c r="B2228" s="50" t="s">
        <v>1644</v>
      </c>
      <c r="C2228" s="28" t="s">
        <v>2198</v>
      </c>
      <c r="D2228" s="8" t="s">
        <v>10</v>
      </c>
      <c r="E2228" s="1"/>
      <c r="F2228" s="1"/>
      <c r="G2228" s="9"/>
      <c r="H2228" s="9"/>
    </row>
    <row r="2229">
      <c r="A2229" s="5" t="s">
        <v>2290</v>
      </c>
      <c r="B2229" s="50" t="s">
        <v>1644</v>
      </c>
      <c r="C2229" s="28" t="s">
        <v>2199</v>
      </c>
      <c r="D2229" s="8" t="s">
        <v>10</v>
      </c>
      <c r="E2229" s="1"/>
      <c r="F2229" s="1"/>
      <c r="G2229" s="9"/>
      <c r="H2229" s="9"/>
    </row>
    <row r="2230">
      <c r="A2230" s="5" t="s">
        <v>2290</v>
      </c>
      <c r="B2230" s="50" t="s">
        <v>1644</v>
      </c>
      <c r="C2230" s="28" t="s">
        <v>2200</v>
      </c>
      <c r="D2230" s="1"/>
      <c r="E2230" s="8" t="s">
        <v>10</v>
      </c>
      <c r="F2230" s="1"/>
      <c r="G2230" s="9"/>
      <c r="H2230" s="9"/>
    </row>
    <row r="2231">
      <c r="A2231" s="5" t="s">
        <v>2290</v>
      </c>
      <c r="B2231" s="50" t="s">
        <v>1644</v>
      </c>
      <c r="C2231" s="28" t="s">
        <v>2201</v>
      </c>
      <c r="D2231" s="1"/>
      <c r="E2231" s="8" t="s">
        <v>10</v>
      </c>
      <c r="F2231" s="1"/>
      <c r="G2231" s="9"/>
      <c r="H2231" s="9"/>
    </row>
    <row r="2232">
      <c r="A2232" s="5" t="s">
        <v>2290</v>
      </c>
      <c r="B2232" s="50" t="s">
        <v>1644</v>
      </c>
      <c r="C2232" s="28" t="s">
        <v>2202</v>
      </c>
      <c r="D2232" s="1"/>
      <c r="E2232" s="8" t="s">
        <v>10</v>
      </c>
      <c r="F2232" s="1"/>
      <c r="G2232" s="9"/>
      <c r="H2232" s="9"/>
    </row>
    <row r="2233">
      <c r="A2233" s="5" t="s">
        <v>2290</v>
      </c>
      <c r="B2233" s="50" t="s">
        <v>1644</v>
      </c>
      <c r="C2233" s="28" t="s">
        <v>2203</v>
      </c>
      <c r="D2233" s="8" t="s">
        <v>10</v>
      </c>
      <c r="E2233" s="1"/>
      <c r="F2233" s="1"/>
      <c r="G2233" s="9"/>
      <c r="H2233" s="9"/>
    </row>
    <row r="2234">
      <c r="A2234" s="5" t="s">
        <v>2290</v>
      </c>
      <c r="B2234" s="50" t="s">
        <v>1644</v>
      </c>
      <c r="C2234" s="28" t="s">
        <v>2204</v>
      </c>
      <c r="D2234" s="1"/>
      <c r="E2234" s="1"/>
      <c r="F2234" s="1"/>
      <c r="G2234" s="9"/>
      <c r="H2234" s="5" t="s">
        <v>10</v>
      </c>
    </row>
    <row r="2235">
      <c r="A2235" s="5" t="s">
        <v>2290</v>
      </c>
      <c r="B2235" s="50" t="s">
        <v>1644</v>
      </c>
      <c r="C2235" s="28" t="s">
        <v>2205</v>
      </c>
      <c r="D2235" s="1"/>
      <c r="E2235" s="8" t="s">
        <v>10</v>
      </c>
      <c r="F2235" s="1"/>
      <c r="G2235" s="9"/>
      <c r="H2235" s="9"/>
    </row>
    <row r="2236">
      <c r="A2236" s="5" t="s">
        <v>2290</v>
      </c>
      <c r="B2236" s="50" t="s">
        <v>1644</v>
      </c>
      <c r="C2236" s="28" t="s">
        <v>2206</v>
      </c>
      <c r="D2236" s="1"/>
      <c r="E2236" s="8" t="s">
        <v>10</v>
      </c>
      <c r="F2236" s="1"/>
      <c r="G2236" s="9"/>
      <c r="H2236" s="9"/>
    </row>
    <row r="2237">
      <c r="A2237" s="5" t="s">
        <v>2290</v>
      </c>
      <c r="B2237" s="50" t="s">
        <v>1644</v>
      </c>
      <c r="C2237" s="28" t="s">
        <v>2207</v>
      </c>
      <c r="D2237" s="8" t="s">
        <v>10</v>
      </c>
      <c r="E2237" s="8"/>
      <c r="F2237" s="1"/>
      <c r="G2237" s="9"/>
      <c r="H2237" s="9"/>
    </row>
    <row r="2238">
      <c r="A2238" s="5" t="s">
        <v>2290</v>
      </c>
      <c r="B2238" s="50" t="s">
        <v>1644</v>
      </c>
      <c r="C2238" s="28" t="s">
        <v>2208</v>
      </c>
      <c r="D2238" s="1"/>
      <c r="E2238" s="1"/>
      <c r="F2238" s="1"/>
      <c r="G2238" s="9"/>
      <c r="H2238" s="5" t="s">
        <v>10</v>
      </c>
    </row>
    <row r="2239">
      <c r="A2239" s="5" t="s">
        <v>2290</v>
      </c>
      <c r="B2239" s="50" t="s">
        <v>1644</v>
      </c>
      <c r="C2239" s="28" t="s">
        <v>2209</v>
      </c>
      <c r="D2239" s="1"/>
      <c r="E2239" s="8" t="s">
        <v>10</v>
      </c>
      <c r="F2239" s="1"/>
      <c r="G2239" s="9"/>
      <c r="H2239" s="9"/>
    </row>
    <row r="2240">
      <c r="A2240" s="5" t="s">
        <v>2290</v>
      </c>
      <c r="B2240" s="50" t="s">
        <v>1644</v>
      </c>
      <c r="C2240" s="28" t="s">
        <v>2210</v>
      </c>
      <c r="D2240" s="1"/>
      <c r="E2240" s="8" t="s">
        <v>10</v>
      </c>
      <c r="F2240" s="1"/>
      <c r="G2240" s="9"/>
      <c r="H2240" s="9"/>
    </row>
    <row r="2241">
      <c r="A2241" s="5" t="s">
        <v>2290</v>
      </c>
      <c r="B2241" s="50" t="s">
        <v>1644</v>
      </c>
      <c r="C2241" s="28" t="s">
        <v>2211</v>
      </c>
      <c r="D2241" s="8" t="s">
        <v>10</v>
      </c>
      <c r="E2241" s="1"/>
      <c r="F2241" s="1"/>
      <c r="G2241" s="9"/>
      <c r="H2241" s="9"/>
    </row>
    <row r="2242">
      <c r="A2242" s="5" t="s">
        <v>2290</v>
      </c>
      <c r="B2242" s="50" t="s">
        <v>1644</v>
      </c>
      <c r="C2242" s="28" t="s">
        <v>2212</v>
      </c>
      <c r="D2242" s="8" t="s">
        <v>10</v>
      </c>
      <c r="E2242" s="1"/>
      <c r="F2242" s="1"/>
      <c r="G2242" s="9"/>
      <c r="H2242" s="9"/>
    </row>
    <row r="2243">
      <c r="A2243" s="5" t="s">
        <v>2290</v>
      </c>
      <c r="B2243" s="50" t="s">
        <v>1644</v>
      </c>
      <c r="C2243" s="45" t="s">
        <v>2213</v>
      </c>
      <c r="D2243" s="1"/>
      <c r="E2243" s="1"/>
      <c r="F2243" s="8" t="s">
        <v>10</v>
      </c>
      <c r="G2243" s="9"/>
      <c r="H2243" s="9"/>
    </row>
    <row r="2244">
      <c r="A2244" s="5" t="s">
        <v>2290</v>
      </c>
      <c r="B2244" s="50" t="s">
        <v>1644</v>
      </c>
      <c r="C2244" s="28" t="s">
        <v>2214</v>
      </c>
      <c r="D2244" s="1"/>
      <c r="E2244" s="8" t="s">
        <v>10</v>
      </c>
      <c r="F2244" s="1"/>
      <c r="G2244" s="9"/>
      <c r="H2244" s="9"/>
    </row>
    <row r="2245">
      <c r="A2245" s="5" t="s">
        <v>2290</v>
      </c>
      <c r="B2245" s="50" t="s">
        <v>1644</v>
      </c>
      <c r="C2245" s="28" t="s">
        <v>2215</v>
      </c>
      <c r="D2245" s="1"/>
      <c r="E2245" s="8" t="s">
        <v>10</v>
      </c>
      <c r="F2245" s="1"/>
      <c r="G2245" s="9"/>
      <c r="H2245" s="9"/>
    </row>
    <row r="2246">
      <c r="A2246" s="5" t="s">
        <v>2290</v>
      </c>
      <c r="B2246" s="50" t="s">
        <v>1644</v>
      </c>
      <c r="C2246" s="28" t="s">
        <v>2216</v>
      </c>
      <c r="D2246" s="8" t="s">
        <v>10</v>
      </c>
      <c r="E2246" s="1"/>
      <c r="F2246" s="1"/>
      <c r="G2246" s="9"/>
      <c r="H2246" s="9"/>
    </row>
    <row r="2247">
      <c r="A2247" s="5" t="s">
        <v>2290</v>
      </c>
      <c r="B2247" s="50" t="s">
        <v>1644</v>
      </c>
      <c r="C2247" s="28" t="s">
        <v>2217</v>
      </c>
      <c r="D2247" s="1"/>
      <c r="E2247" s="8" t="s">
        <v>10</v>
      </c>
      <c r="F2247" s="1"/>
      <c r="G2247" s="9"/>
      <c r="H2247" s="9"/>
    </row>
    <row r="2248">
      <c r="A2248" s="5" t="s">
        <v>2290</v>
      </c>
      <c r="B2248" s="50" t="s">
        <v>1644</v>
      </c>
      <c r="C2248" s="28" t="s">
        <v>2218</v>
      </c>
      <c r="D2248" s="8" t="s">
        <v>10</v>
      </c>
      <c r="E2248" s="1"/>
      <c r="F2248" s="1"/>
      <c r="G2248" s="9"/>
      <c r="H2248" s="9"/>
    </row>
    <row r="2249">
      <c r="A2249" s="5" t="s">
        <v>2290</v>
      </c>
      <c r="B2249" s="50" t="s">
        <v>1644</v>
      </c>
      <c r="C2249" s="41" t="s">
        <v>2219</v>
      </c>
      <c r="D2249" s="8"/>
      <c r="E2249" s="1"/>
      <c r="F2249" s="1"/>
      <c r="G2249" s="9"/>
      <c r="H2249" s="9"/>
    </row>
    <row r="2250">
      <c r="A2250" s="5" t="s">
        <v>2290</v>
      </c>
      <c r="B2250" s="50" t="s">
        <v>1644</v>
      </c>
      <c r="C2250" s="41" t="s">
        <v>2220</v>
      </c>
      <c r="D2250" s="1"/>
      <c r="E2250" s="1"/>
      <c r="F2250" s="1"/>
      <c r="G2250" s="9"/>
      <c r="H2250" s="9"/>
    </row>
    <row r="2251">
      <c r="A2251" s="5" t="s">
        <v>2290</v>
      </c>
      <c r="B2251" s="50" t="s">
        <v>1644</v>
      </c>
      <c r="C2251" s="28" t="s">
        <v>2221</v>
      </c>
      <c r="D2251" s="1"/>
      <c r="E2251" s="8" t="s">
        <v>10</v>
      </c>
      <c r="F2251" s="1"/>
      <c r="G2251" s="9"/>
      <c r="H2251" s="9"/>
    </row>
    <row r="2252">
      <c r="A2252" s="5" t="s">
        <v>2290</v>
      </c>
      <c r="B2252" s="50" t="s">
        <v>1644</v>
      </c>
      <c r="C2252" s="28" t="s">
        <v>2222</v>
      </c>
      <c r="D2252" s="1"/>
      <c r="E2252" s="8" t="s">
        <v>10</v>
      </c>
      <c r="F2252" s="1"/>
      <c r="G2252" s="9"/>
      <c r="H2252" s="9"/>
    </row>
    <row r="2253">
      <c r="A2253" s="5" t="s">
        <v>2290</v>
      </c>
      <c r="B2253" s="50" t="s">
        <v>1644</v>
      </c>
      <c r="C2253" s="28" t="s">
        <v>2223</v>
      </c>
      <c r="D2253" s="1"/>
      <c r="E2253" s="8" t="s">
        <v>10</v>
      </c>
      <c r="F2253" s="1"/>
      <c r="G2253" s="9"/>
      <c r="H2253" s="9"/>
    </row>
    <row r="2254">
      <c r="A2254" s="5" t="s">
        <v>2290</v>
      </c>
      <c r="B2254" s="50" t="s">
        <v>1644</v>
      </c>
      <c r="C2254" s="28" t="s">
        <v>2224</v>
      </c>
      <c r="D2254" s="1"/>
      <c r="E2254" s="8" t="s">
        <v>10</v>
      </c>
      <c r="F2254" s="1"/>
      <c r="G2254" s="9"/>
      <c r="H2254" s="9"/>
    </row>
    <row r="2255">
      <c r="A2255" s="5" t="s">
        <v>2290</v>
      </c>
      <c r="B2255" s="50" t="s">
        <v>1644</v>
      </c>
      <c r="C2255" s="28" t="s">
        <v>2225</v>
      </c>
      <c r="D2255" s="1"/>
      <c r="E2255" s="8" t="s">
        <v>10</v>
      </c>
      <c r="F2255" s="1"/>
      <c r="G2255" s="9"/>
      <c r="H2255" s="9"/>
    </row>
    <row r="2256">
      <c r="A2256" s="5" t="s">
        <v>2290</v>
      </c>
      <c r="B2256" s="50" t="s">
        <v>1644</v>
      </c>
      <c r="C2256" s="41" t="s">
        <v>2226</v>
      </c>
      <c r="D2256" s="8"/>
      <c r="E2256" s="8" t="s">
        <v>10</v>
      </c>
      <c r="F2256" s="1"/>
      <c r="G2256" s="9"/>
      <c r="H2256" s="9"/>
    </row>
    <row r="2257">
      <c r="A2257" s="5" t="s">
        <v>2290</v>
      </c>
      <c r="B2257" s="50" t="s">
        <v>1644</v>
      </c>
      <c r="C2257" s="28" t="s">
        <v>2227</v>
      </c>
      <c r="D2257" s="8" t="s">
        <v>10</v>
      </c>
      <c r="E2257" s="1"/>
      <c r="F2257" s="1"/>
      <c r="G2257" s="9"/>
      <c r="H2257" s="9"/>
    </row>
    <row r="2258">
      <c r="A2258" s="5" t="s">
        <v>2290</v>
      </c>
      <c r="B2258" s="50" t="s">
        <v>1644</v>
      </c>
      <c r="C2258" s="28" t="s">
        <v>2228</v>
      </c>
      <c r="D2258" s="1"/>
      <c r="E2258" s="8" t="s">
        <v>10</v>
      </c>
      <c r="F2258" s="1"/>
      <c r="G2258" s="9"/>
      <c r="H2258" s="9"/>
    </row>
    <row r="2259">
      <c r="A2259" s="5" t="s">
        <v>2290</v>
      </c>
      <c r="B2259" s="50" t="s">
        <v>1644</v>
      </c>
      <c r="C2259" s="28" t="s">
        <v>2229</v>
      </c>
      <c r="D2259" s="1"/>
      <c r="E2259" s="8" t="s">
        <v>10</v>
      </c>
      <c r="F2259" s="1"/>
      <c r="G2259" s="9"/>
      <c r="H2259" s="9"/>
    </row>
    <row r="2260">
      <c r="A2260" s="5" t="s">
        <v>2290</v>
      </c>
      <c r="B2260" s="50" t="s">
        <v>1644</v>
      </c>
      <c r="C2260" s="28" t="s">
        <v>2230</v>
      </c>
      <c r="D2260" s="1"/>
      <c r="E2260" s="1"/>
      <c r="F2260" s="1"/>
      <c r="G2260" s="5" t="s">
        <v>10</v>
      </c>
      <c r="H2260" s="9"/>
    </row>
    <row r="2261">
      <c r="A2261" s="5" t="s">
        <v>2290</v>
      </c>
      <c r="B2261" s="50" t="s">
        <v>1644</v>
      </c>
      <c r="C2261" s="28" t="s">
        <v>2231</v>
      </c>
      <c r="D2261" s="8" t="s">
        <v>10</v>
      </c>
      <c r="E2261" s="1"/>
      <c r="F2261" s="1"/>
      <c r="G2261" s="9"/>
      <c r="H2261" s="9"/>
    </row>
    <row r="2262">
      <c r="A2262" s="5" t="s">
        <v>2290</v>
      </c>
      <c r="B2262" s="50" t="s">
        <v>1644</v>
      </c>
      <c r="C2262" s="28" t="s">
        <v>2232</v>
      </c>
      <c r="D2262" s="8" t="s">
        <v>10</v>
      </c>
      <c r="E2262" s="1"/>
      <c r="F2262" s="1"/>
      <c r="G2262" s="9"/>
      <c r="H2262" s="9"/>
    </row>
    <row r="2263">
      <c r="A2263" s="5" t="s">
        <v>2290</v>
      </c>
      <c r="B2263" s="50" t="s">
        <v>1644</v>
      </c>
      <c r="C2263" s="28" t="s">
        <v>2233</v>
      </c>
      <c r="D2263" s="8" t="s">
        <v>10</v>
      </c>
      <c r="E2263" s="1"/>
      <c r="F2263" s="1"/>
      <c r="G2263" s="9"/>
      <c r="H2263" s="9"/>
    </row>
    <row r="2264">
      <c r="A2264" s="5" t="s">
        <v>2290</v>
      </c>
      <c r="B2264" s="50" t="s">
        <v>1644</v>
      </c>
      <c r="C2264" s="28" t="s">
        <v>2234</v>
      </c>
      <c r="D2264" s="1"/>
      <c r="E2264" s="1"/>
      <c r="F2264" s="1"/>
      <c r="G2264" s="5" t="s">
        <v>10</v>
      </c>
      <c r="H2264" s="9"/>
    </row>
    <row r="2265">
      <c r="A2265" s="5" t="s">
        <v>2290</v>
      </c>
      <c r="B2265" s="50" t="s">
        <v>1644</v>
      </c>
      <c r="C2265" s="28" t="s">
        <v>2235</v>
      </c>
      <c r="D2265" s="8" t="s">
        <v>10</v>
      </c>
      <c r="E2265" s="1"/>
      <c r="F2265" s="1"/>
      <c r="G2265" s="9"/>
      <c r="H2265" s="9"/>
    </row>
    <row r="2266">
      <c r="A2266" s="5" t="s">
        <v>2290</v>
      </c>
      <c r="B2266" s="50" t="s">
        <v>1644</v>
      </c>
      <c r="C2266" s="28" t="s">
        <v>2236</v>
      </c>
      <c r="D2266" s="1"/>
      <c r="E2266" s="8" t="s">
        <v>10</v>
      </c>
      <c r="F2266" s="1"/>
      <c r="G2266" s="9"/>
      <c r="H2266" s="9"/>
    </row>
    <row r="2267">
      <c r="A2267" s="5" t="s">
        <v>2290</v>
      </c>
      <c r="B2267" s="50" t="s">
        <v>1644</v>
      </c>
      <c r="C2267" s="28" t="s">
        <v>2237</v>
      </c>
      <c r="D2267" s="8" t="s">
        <v>10</v>
      </c>
      <c r="E2267" s="1"/>
      <c r="F2267" s="1"/>
      <c r="G2267" s="9"/>
      <c r="H2267" s="9"/>
    </row>
    <row r="2268">
      <c r="A2268" s="5" t="s">
        <v>2290</v>
      </c>
      <c r="B2268" s="50" t="s">
        <v>1644</v>
      </c>
      <c r="C2268" s="28" t="s">
        <v>2238</v>
      </c>
      <c r="D2268" s="1"/>
      <c r="E2268" s="8" t="s">
        <v>10</v>
      </c>
      <c r="F2268" s="1"/>
      <c r="G2268" s="9"/>
      <c r="H2268" s="9"/>
    </row>
    <row r="2269">
      <c r="A2269" s="5" t="s">
        <v>2290</v>
      </c>
      <c r="B2269" s="50" t="s">
        <v>1644</v>
      </c>
      <c r="C2269" s="28" t="s">
        <v>2239</v>
      </c>
      <c r="D2269" s="1"/>
      <c r="E2269" s="8" t="s">
        <v>10</v>
      </c>
      <c r="F2269" s="1"/>
      <c r="G2269" s="9"/>
      <c r="H2269" s="9"/>
    </row>
    <row r="2270">
      <c r="A2270" s="5" t="s">
        <v>2290</v>
      </c>
      <c r="B2270" s="50" t="s">
        <v>1644</v>
      </c>
      <c r="C2270" s="45" t="s">
        <v>2240</v>
      </c>
      <c r="D2270" s="1"/>
      <c r="E2270" s="1"/>
      <c r="F2270" s="8" t="s">
        <v>10</v>
      </c>
      <c r="G2270" s="9"/>
      <c r="H2270" s="9"/>
    </row>
    <row r="2271">
      <c r="A2271" s="5" t="s">
        <v>2290</v>
      </c>
      <c r="B2271" s="50" t="s">
        <v>1644</v>
      </c>
      <c r="C2271" s="28" t="s">
        <v>2241</v>
      </c>
      <c r="D2271" s="8" t="s">
        <v>10</v>
      </c>
      <c r="E2271" s="1"/>
      <c r="F2271" s="1"/>
      <c r="G2271" s="9"/>
      <c r="H2271" s="9"/>
    </row>
    <row r="2272">
      <c r="A2272" s="5" t="s">
        <v>2290</v>
      </c>
      <c r="B2272" s="50" t="s">
        <v>1644</v>
      </c>
      <c r="C2272" s="45" t="s">
        <v>2242</v>
      </c>
      <c r="D2272" s="1"/>
      <c r="E2272" s="1"/>
      <c r="F2272" s="1"/>
      <c r="G2272" s="9"/>
      <c r="H2272" s="5" t="s">
        <v>10</v>
      </c>
    </row>
    <row r="2273">
      <c r="A2273" s="5" t="s">
        <v>2290</v>
      </c>
      <c r="B2273" s="50" t="s">
        <v>1644</v>
      </c>
      <c r="C2273" s="28" t="s">
        <v>2243</v>
      </c>
      <c r="D2273" s="8" t="s">
        <v>10</v>
      </c>
      <c r="E2273" s="1"/>
      <c r="F2273" s="1"/>
      <c r="G2273" s="9"/>
      <c r="H2273" s="9"/>
    </row>
    <row r="2274">
      <c r="A2274" s="5" t="s">
        <v>2290</v>
      </c>
      <c r="B2274" s="50" t="s">
        <v>1644</v>
      </c>
      <c r="C2274" s="28" t="s">
        <v>2244</v>
      </c>
      <c r="D2274" s="8" t="s">
        <v>10</v>
      </c>
      <c r="E2274" s="1"/>
      <c r="F2274" s="1"/>
      <c r="G2274" s="9"/>
      <c r="H2274" s="9"/>
    </row>
    <row r="2275">
      <c r="A2275" s="5" t="s">
        <v>2290</v>
      </c>
      <c r="B2275" s="50" t="s">
        <v>1644</v>
      </c>
      <c r="C2275" s="28" t="s">
        <v>2245</v>
      </c>
      <c r="D2275" s="8" t="s">
        <v>10</v>
      </c>
      <c r="E2275" s="1"/>
      <c r="F2275" s="1"/>
      <c r="G2275" s="9"/>
      <c r="H2275" s="9"/>
    </row>
    <row r="2276">
      <c r="A2276" s="5" t="s">
        <v>2290</v>
      </c>
      <c r="B2276" s="50" t="s">
        <v>1644</v>
      </c>
      <c r="C2276" s="28" t="s">
        <v>2246</v>
      </c>
      <c r="D2276" s="8"/>
      <c r="E2276" s="8" t="s">
        <v>10</v>
      </c>
      <c r="F2276" s="1"/>
      <c r="G2276" s="9"/>
      <c r="H2276" s="9"/>
    </row>
    <row r="2277">
      <c r="A2277" s="5" t="s">
        <v>2290</v>
      </c>
      <c r="B2277" s="50" t="s">
        <v>1644</v>
      </c>
      <c r="C2277" s="28" t="s">
        <v>2247</v>
      </c>
      <c r="D2277" s="8" t="s">
        <v>10</v>
      </c>
      <c r="E2277" s="1"/>
      <c r="F2277" s="1"/>
      <c r="G2277" s="9"/>
      <c r="H2277" s="9"/>
    </row>
    <row r="2278">
      <c r="A2278" s="5" t="s">
        <v>2290</v>
      </c>
      <c r="B2278" s="50" t="s">
        <v>1644</v>
      </c>
      <c r="C2278" s="28" t="s">
        <v>2248</v>
      </c>
      <c r="D2278" s="8" t="s">
        <v>10</v>
      </c>
      <c r="E2278" s="1"/>
      <c r="F2278" s="1"/>
      <c r="G2278" s="9"/>
      <c r="H2278" s="9"/>
    </row>
    <row r="2279">
      <c r="A2279" s="5" t="s">
        <v>2290</v>
      </c>
      <c r="B2279" s="50" t="s">
        <v>1644</v>
      </c>
      <c r="C2279" s="28" t="s">
        <v>2249</v>
      </c>
      <c r="D2279" s="8" t="s">
        <v>10</v>
      </c>
      <c r="E2279" s="1"/>
      <c r="F2279" s="1"/>
      <c r="G2279" s="9"/>
      <c r="H2279" s="9"/>
    </row>
    <row r="2280">
      <c r="A2280" s="5" t="s">
        <v>2290</v>
      </c>
      <c r="B2280" s="50" t="s">
        <v>1644</v>
      </c>
      <c r="C2280" s="45" t="s">
        <v>2250</v>
      </c>
      <c r="D2280" s="1"/>
      <c r="E2280" s="1"/>
      <c r="F2280" s="1"/>
      <c r="G2280" s="5" t="s">
        <v>10</v>
      </c>
      <c r="H2280" s="9"/>
    </row>
    <row r="2281">
      <c r="A2281" s="5" t="s">
        <v>2290</v>
      </c>
      <c r="B2281" s="50" t="s">
        <v>1644</v>
      </c>
      <c r="C2281" s="28" t="s">
        <v>2251</v>
      </c>
      <c r="D2281" s="1"/>
      <c r="E2281" s="8" t="s">
        <v>10</v>
      </c>
      <c r="F2281" s="1"/>
      <c r="G2281" s="9"/>
      <c r="H2281" s="9"/>
    </row>
    <row r="2282">
      <c r="A2282" s="5" t="s">
        <v>2290</v>
      </c>
      <c r="B2282" s="50" t="s">
        <v>1644</v>
      </c>
      <c r="C2282" s="28" t="s">
        <v>2252</v>
      </c>
      <c r="D2282" s="1"/>
      <c r="E2282" s="8" t="s">
        <v>10</v>
      </c>
      <c r="F2282" s="1"/>
      <c r="G2282" s="9"/>
      <c r="H2282" s="9"/>
    </row>
    <row r="2283">
      <c r="A2283" s="5" t="s">
        <v>2290</v>
      </c>
      <c r="B2283" s="50" t="s">
        <v>1644</v>
      </c>
      <c r="C2283" s="28" t="s">
        <v>2253</v>
      </c>
      <c r="D2283" s="8" t="s">
        <v>10</v>
      </c>
      <c r="E2283" s="8"/>
      <c r="F2283" s="1"/>
      <c r="G2283" s="9"/>
      <c r="H2283" s="9"/>
    </row>
    <row r="2284">
      <c r="A2284" s="5" t="s">
        <v>2290</v>
      </c>
      <c r="B2284" s="50" t="s">
        <v>1644</v>
      </c>
      <c r="C2284" s="28" t="s">
        <v>2254</v>
      </c>
      <c r="D2284" s="1"/>
      <c r="E2284" s="8" t="s">
        <v>10</v>
      </c>
      <c r="F2284" s="1"/>
      <c r="G2284" s="9"/>
      <c r="H2284" s="9"/>
    </row>
    <row r="2285">
      <c r="A2285" s="5" t="s">
        <v>2290</v>
      </c>
      <c r="B2285" s="50" t="s">
        <v>1644</v>
      </c>
      <c r="C2285" s="28" t="s">
        <v>2255</v>
      </c>
      <c r="D2285" s="1"/>
      <c r="E2285" s="8" t="s">
        <v>10</v>
      </c>
      <c r="F2285" s="1"/>
      <c r="G2285" s="9"/>
      <c r="H2285" s="9"/>
    </row>
    <row r="2286">
      <c r="A2286" s="5" t="s">
        <v>2290</v>
      </c>
      <c r="B2286" s="50" t="s">
        <v>1644</v>
      </c>
      <c r="C2286" s="28" t="s">
        <v>2256</v>
      </c>
      <c r="D2286" s="8" t="s">
        <v>10</v>
      </c>
      <c r="E2286" s="8"/>
      <c r="F2286" s="1"/>
      <c r="G2286" s="9"/>
      <c r="H2286" s="9"/>
    </row>
    <row r="2287">
      <c r="A2287" s="5" t="s">
        <v>2290</v>
      </c>
      <c r="B2287" s="50" t="s">
        <v>1644</v>
      </c>
      <c r="C2287" s="28" t="s">
        <v>2257</v>
      </c>
      <c r="D2287" s="8" t="s">
        <v>10</v>
      </c>
      <c r="E2287" s="1"/>
      <c r="F2287" s="1"/>
      <c r="G2287" s="9"/>
      <c r="H2287" s="9"/>
    </row>
    <row r="2288">
      <c r="A2288" s="5" t="s">
        <v>2290</v>
      </c>
      <c r="B2288" s="50" t="s">
        <v>1644</v>
      </c>
      <c r="C2288" s="28" t="s">
        <v>2258</v>
      </c>
      <c r="D2288" s="1"/>
      <c r="E2288" s="8" t="s">
        <v>10</v>
      </c>
      <c r="F2288" s="1"/>
      <c r="G2288" s="9"/>
      <c r="H2288" s="9"/>
    </row>
    <row r="2289">
      <c r="A2289" s="5" t="s">
        <v>2290</v>
      </c>
      <c r="B2289" s="50" t="s">
        <v>1644</v>
      </c>
      <c r="C2289" s="28" t="s">
        <v>2259</v>
      </c>
      <c r="D2289" s="1"/>
      <c r="E2289" s="8" t="s">
        <v>10</v>
      </c>
      <c r="F2289" s="1"/>
      <c r="G2289" s="9"/>
      <c r="H2289" s="9"/>
    </row>
    <row r="2290">
      <c r="A2290" s="5" t="s">
        <v>2290</v>
      </c>
      <c r="B2290" s="50" t="s">
        <v>1644</v>
      </c>
      <c r="C2290" s="28" t="s">
        <v>2260</v>
      </c>
      <c r="D2290" s="1"/>
      <c r="E2290" s="8" t="s">
        <v>10</v>
      </c>
      <c r="F2290" s="1"/>
      <c r="G2290" s="9"/>
      <c r="H2290" s="9"/>
    </row>
    <row r="2291">
      <c r="A2291" s="5" t="s">
        <v>2290</v>
      </c>
      <c r="B2291" s="50" t="s">
        <v>1644</v>
      </c>
      <c r="C2291" s="28" t="s">
        <v>2261</v>
      </c>
      <c r="D2291" s="8" t="s">
        <v>10</v>
      </c>
      <c r="E2291" s="1"/>
      <c r="F2291" s="1"/>
      <c r="G2291" s="9"/>
      <c r="H2291" s="9"/>
    </row>
    <row r="2292">
      <c r="A2292" s="5" t="s">
        <v>2290</v>
      </c>
      <c r="B2292" s="50" t="s">
        <v>1644</v>
      </c>
      <c r="C2292" s="28" t="s">
        <v>2262</v>
      </c>
      <c r="D2292" s="1"/>
      <c r="E2292" s="8" t="s">
        <v>10</v>
      </c>
      <c r="F2292" s="1"/>
      <c r="G2292" s="9"/>
      <c r="H2292" s="9"/>
    </row>
    <row r="2293">
      <c r="A2293" s="5" t="s">
        <v>2290</v>
      </c>
      <c r="B2293" s="50" t="s">
        <v>1644</v>
      </c>
      <c r="C2293" s="28" t="s">
        <v>2263</v>
      </c>
      <c r="D2293" s="1"/>
      <c r="E2293" s="8" t="s">
        <v>10</v>
      </c>
      <c r="F2293" s="1"/>
      <c r="G2293" s="9"/>
      <c r="H2293" s="9"/>
    </row>
    <row r="2294">
      <c r="A2294" s="5" t="s">
        <v>2290</v>
      </c>
      <c r="B2294" s="50" t="s">
        <v>1644</v>
      </c>
      <c r="C2294" s="28" t="s">
        <v>2264</v>
      </c>
      <c r="D2294" s="1"/>
      <c r="E2294" s="8" t="s">
        <v>10</v>
      </c>
      <c r="F2294" s="1"/>
      <c r="G2294" s="9"/>
      <c r="H2294" s="9"/>
    </row>
    <row r="2295">
      <c r="A2295" s="5" t="s">
        <v>2290</v>
      </c>
      <c r="B2295" s="50" t="s">
        <v>1644</v>
      </c>
      <c r="C2295" s="41" t="s">
        <v>2265</v>
      </c>
      <c r="D2295" s="8" t="s">
        <v>10</v>
      </c>
      <c r="E2295" s="1"/>
      <c r="F2295" s="1"/>
      <c r="G2295" s="9"/>
      <c r="H2295" s="9"/>
    </row>
    <row r="2296">
      <c r="A2296" s="5" t="s">
        <v>2290</v>
      </c>
      <c r="B2296" s="50" t="s">
        <v>1644</v>
      </c>
      <c r="C2296" s="28" t="s">
        <v>2266</v>
      </c>
      <c r="D2296" s="1"/>
      <c r="E2296" s="8" t="s">
        <v>10</v>
      </c>
      <c r="F2296" s="1"/>
      <c r="G2296" s="9"/>
      <c r="H2296" s="9"/>
    </row>
    <row r="2297">
      <c r="A2297" s="5" t="s">
        <v>2290</v>
      </c>
      <c r="B2297" s="50" t="s">
        <v>1644</v>
      </c>
      <c r="C2297" s="28" t="s">
        <v>2267</v>
      </c>
      <c r="D2297" s="1"/>
      <c r="E2297" s="8" t="s">
        <v>10</v>
      </c>
      <c r="F2297" s="1"/>
      <c r="G2297" s="9"/>
      <c r="H2297" s="9"/>
    </row>
    <row r="2298">
      <c r="A2298" s="5" t="s">
        <v>2290</v>
      </c>
      <c r="B2298" s="50" t="s">
        <v>1644</v>
      </c>
      <c r="C2298" s="28" t="s">
        <v>2268</v>
      </c>
      <c r="D2298" s="8" t="s">
        <v>10</v>
      </c>
      <c r="E2298" s="1"/>
      <c r="F2298" s="1"/>
      <c r="G2298" s="9"/>
      <c r="H2298" s="9"/>
    </row>
    <row r="2299">
      <c r="A2299" s="5" t="s">
        <v>2290</v>
      </c>
      <c r="B2299" s="50" t="s">
        <v>1644</v>
      </c>
      <c r="C2299" s="28" t="s">
        <v>2269</v>
      </c>
      <c r="D2299" s="1"/>
      <c r="E2299" s="8" t="s">
        <v>10</v>
      </c>
      <c r="F2299" s="1"/>
      <c r="G2299" s="9"/>
      <c r="H2299" s="9"/>
    </row>
    <row r="2300">
      <c r="A2300" s="5" t="s">
        <v>2290</v>
      </c>
      <c r="B2300" s="50" t="s">
        <v>1644</v>
      </c>
      <c r="C2300" s="45" t="s">
        <v>2270</v>
      </c>
      <c r="D2300" s="1"/>
      <c r="E2300" s="1"/>
      <c r="F2300" s="1"/>
      <c r="G2300" s="5" t="s">
        <v>10</v>
      </c>
      <c r="H2300" s="9"/>
    </row>
    <row r="2301">
      <c r="A2301" s="5" t="s">
        <v>2290</v>
      </c>
      <c r="B2301" s="50" t="s">
        <v>1644</v>
      </c>
      <c r="C2301" s="28" t="s">
        <v>2271</v>
      </c>
      <c r="D2301" s="1"/>
      <c r="E2301" s="8" t="s">
        <v>10</v>
      </c>
      <c r="F2301" s="1"/>
      <c r="G2301" s="9"/>
      <c r="H2301" s="9"/>
    </row>
    <row r="2302">
      <c r="A2302" s="5" t="s">
        <v>2290</v>
      </c>
      <c r="B2302" s="50" t="s">
        <v>1644</v>
      </c>
      <c r="C2302" s="28" t="s">
        <v>2272</v>
      </c>
      <c r="D2302" s="1"/>
      <c r="E2302" s="8" t="s">
        <v>10</v>
      </c>
      <c r="F2302" s="1"/>
      <c r="G2302" s="9"/>
      <c r="H2302" s="9"/>
    </row>
    <row r="2303">
      <c r="A2303" s="5" t="s">
        <v>2290</v>
      </c>
      <c r="B2303" s="50" t="s">
        <v>1644</v>
      </c>
      <c r="C2303" s="28" t="s">
        <v>2273</v>
      </c>
      <c r="D2303" s="1"/>
      <c r="E2303" s="1"/>
      <c r="F2303" s="1"/>
      <c r="G2303" s="9"/>
      <c r="H2303" s="9"/>
    </row>
    <row r="2304">
      <c r="A2304" s="5" t="s">
        <v>2290</v>
      </c>
      <c r="B2304" s="50" t="s">
        <v>1644</v>
      </c>
      <c r="C2304" s="28" t="s">
        <v>2274</v>
      </c>
      <c r="D2304" s="1"/>
      <c r="E2304" s="8" t="s">
        <v>10</v>
      </c>
      <c r="F2304" s="1"/>
      <c r="G2304" s="9"/>
      <c r="H2304" s="9"/>
    </row>
    <row r="2305">
      <c r="A2305" s="5" t="s">
        <v>2290</v>
      </c>
      <c r="B2305" s="50" t="s">
        <v>1644</v>
      </c>
      <c r="C2305" s="28" t="s">
        <v>2275</v>
      </c>
      <c r="D2305" s="1"/>
      <c r="E2305" s="8" t="s">
        <v>10</v>
      </c>
      <c r="F2305" s="1"/>
      <c r="G2305" s="9"/>
      <c r="H2305" s="9"/>
    </row>
    <row r="2306">
      <c r="A2306" s="5" t="s">
        <v>2290</v>
      </c>
      <c r="B2306" s="50" t="s">
        <v>1644</v>
      </c>
      <c r="C2306" s="28" t="s">
        <v>2276</v>
      </c>
      <c r="D2306" s="1"/>
      <c r="E2306" s="8" t="s">
        <v>10</v>
      </c>
      <c r="F2306" s="1"/>
      <c r="G2306" s="9"/>
      <c r="H2306" s="9"/>
    </row>
    <row r="2307">
      <c r="A2307" s="5" t="s">
        <v>2290</v>
      </c>
      <c r="B2307" s="50" t="s">
        <v>1644</v>
      </c>
      <c r="C2307" s="28" t="s">
        <v>2277</v>
      </c>
      <c r="D2307" s="1"/>
      <c r="E2307" s="8" t="s">
        <v>10</v>
      </c>
      <c r="F2307" s="1"/>
      <c r="G2307" s="9"/>
      <c r="H2307" s="9"/>
    </row>
    <row r="2308">
      <c r="A2308" s="5" t="s">
        <v>2290</v>
      </c>
      <c r="B2308" s="50" t="s">
        <v>1644</v>
      </c>
      <c r="C2308" s="28" t="s">
        <v>2278</v>
      </c>
      <c r="D2308" s="8" t="s">
        <v>10</v>
      </c>
      <c r="E2308" s="1"/>
      <c r="F2308" s="1"/>
      <c r="G2308" s="9"/>
      <c r="H2308" s="9"/>
    </row>
    <row r="2309">
      <c r="A2309" s="5" t="s">
        <v>2290</v>
      </c>
      <c r="B2309" s="50" t="s">
        <v>1644</v>
      </c>
      <c r="C2309" s="41" t="s">
        <v>2279</v>
      </c>
      <c r="D2309" s="1"/>
      <c r="E2309" s="1"/>
      <c r="F2309" s="1"/>
      <c r="G2309" s="9"/>
      <c r="H2309" s="9"/>
    </row>
    <row r="2310">
      <c r="A2310" s="5" t="s">
        <v>2290</v>
      </c>
      <c r="B2310" s="50" t="s">
        <v>1644</v>
      </c>
      <c r="C2310" s="28" t="s">
        <v>2280</v>
      </c>
      <c r="D2310" s="8" t="s">
        <v>10</v>
      </c>
      <c r="E2310" s="1"/>
      <c r="F2310" s="1"/>
      <c r="G2310" s="9"/>
      <c r="H2310" s="9"/>
    </row>
    <row r="2311">
      <c r="A2311" s="5" t="s">
        <v>2290</v>
      </c>
      <c r="B2311" s="50" t="s">
        <v>1644</v>
      </c>
      <c r="C2311" s="28" t="s">
        <v>2281</v>
      </c>
      <c r="D2311" s="1"/>
      <c r="E2311" s="8" t="s">
        <v>10</v>
      </c>
      <c r="F2311" s="1"/>
      <c r="G2311" s="9"/>
      <c r="H2311" s="9"/>
    </row>
    <row r="2312">
      <c r="A2312" s="5" t="s">
        <v>2290</v>
      </c>
      <c r="B2312" s="50" t="s">
        <v>1644</v>
      </c>
      <c r="C2312" s="28" t="s">
        <v>2282</v>
      </c>
      <c r="D2312" s="1"/>
      <c r="E2312" s="8" t="s">
        <v>10</v>
      </c>
      <c r="F2312" s="1"/>
      <c r="G2312" s="9"/>
      <c r="H2312" s="9"/>
    </row>
    <row r="2313">
      <c r="A2313" s="5" t="s">
        <v>2290</v>
      </c>
      <c r="B2313" s="50" t="s">
        <v>1644</v>
      </c>
      <c r="C2313" s="41" t="s">
        <v>2283</v>
      </c>
      <c r="D2313" s="8" t="s">
        <v>10</v>
      </c>
      <c r="E2313" s="1"/>
      <c r="F2313" s="1"/>
      <c r="G2313" s="9"/>
      <c r="H2313" s="9"/>
    </row>
    <row r="2314">
      <c r="A2314" s="5" t="s">
        <v>2290</v>
      </c>
      <c r="B2314" s="50" t="s">
        <v>1644</v>
      </c>
      <c r="C2314" s="28" t="s">
        <v>2284</v>
      </c>
      <c r="D2314" s="1"/>
      <c r="E2314" s="8" t="s">
        <v>10</v>
      </c>
      <c r="F2314" s="1"/>
      <c r="G2314" s="9"/>
      <c r="H2314" s="9"/>
    </row>
    <row r="2315">
      <c r="A2315" s="5" t="s">
        <v>2290</v>
      </c>
      <c r="B2315" s="50" t="s">
        <v>1644</v>
      </c>
      <c r="C2315" s="28" t="s">
        <v>2285</v>
      </c>
      <c r="D2315" s="1"/>
      <c r="E2315" s="1"/>
      <c r="F2315" s="1"/>
      <c r="G2315" s="9"/>
      <c r="H2315" s="5" t="s">
        <v>10</v>
      </c>
    </row>
    <row r="2316">
      <c r="A2316" s="5" t="s">
        <v>2290</v>
      </c>
      <c r="B2316" s="52" t="s">
        <v>1644</v>
      </c>
      <c r="C2316" s="28" t="s">
        <v>2286</v>
      </c>
      <c r="D2316" s="8" t="s">
        <v>10</v>
      </c>
      <c r="E2316" s="1"/>
      <c r="F2316" s="1"/>
      <c r="G2316" s="9"/>
      <c r="H2316" s="9"/>
    </row>
  </sheetData>
  <autoFilter ref="$A$1:$X$2316"/>
  <dataValidations>
    <dataValidation type="list" allowBlank="1" showErrorMessage="1" sqref="D2:H2316">
      <formula1>"Sim"</formula1>
    </dataValidation>
  </dataValidations>
  <hyperlinks>
    <hyperlink r:id="rId1" ref="C56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8.0"/>
    <col customWidth="1" min="2" max="2" width="39.63"/>
    <col customWidth="1" min="3" max="3" width="107.63"/>
    <col customWidth="1" min="4" max="5" width="24.0"/>
    <col customWidth="1" min="6" max="6" width="21.75"/>
    <col customWidth="1" min="7" max="8" width="25.0"/>
  </cols>
  <sheetData>
    <row r="1">
      <c r="D1" s="1"/>
      <c r="E1" s="1"/>
      <c r="F1" s="1"/>
    </row>
    <row r="2" ht="23.25" customHeight="1">
      <c r="A2" s="53" t="s">
        <v>2287</v>
      </c>
      <c r="B2" s="2" t="s">
        <v>0</v>
      </c>
      <c r="C2" s="3" t="s">
        <v>1</v>
      </c>
      <c r="D2" s="4" t="s">
        <v>2</v>
      </c>
      <c r="E2" s="4" t="s">
        <v>3</v>
      </c>
      <c r="F2" s="4" t="s">
        <v>4</v>
      </c>
      <c r="G2" s="4" t="s">
        <v>5</v>
      </c>
      <c r="H2" s="4" t="s">
        <v>6</v>
      </c>
      <c r="I2" s="5" t="s">
        <v>7</v>
      </c>
    </row>
    <row r="3" ht="23.25" hidden="1" customHeight="1">
      <c r="A3" s="54" t="s">
        <v>2288</v>
      </c>
      <c r="B3" s="6" t="s">
        <v>8</v>
      </c>
      <c r="C3" s="7" t="s">
        <v>9</v>
      </c>
      <c r="D3" s="8"/>
      <c r="E3" s="8" t="s">
        <v>10</v>
      </c>
      <c r="F3" s="1"/>
      <c r="G3" s="9"/>
      <c r="H3" s="9"/>
      <c r="I3" s="5" t="s">
        <v>11</v>
      </c>
    </row>
    <row r="4" ht="23.25" hidden="1" customHeight="1">
      <c r="A4" s="54" t="s">
        <v>2288</v>
      </c>
      <c r="B4" s="6" t="s">
        <v>8</v>
      </c>
      <c r="C4" s="7" t="s">
        <v>12</v>
      </c>
      <c r="D4" s="1"/>
      <c r="E4" s="8" t="s">
        <v>10</v>
      </c>
      <c r="F4" s="1"/>
      <c r="G4" s="5"/>
      <c r="H4" s="5"/>
      <c r="I4" s="5" t="s">
        <v>13</v>
      </c>
    </row>
    <row r="5" ht="23.25" hidden="1" customHeight="1">
      <c r="A5" s="54" t="s">
        <v>2288</v>
      </c>
      <c r="B5" s="6" t="s">
        <v>8</v>
      </c>
      <c r="C5" s="7" t="s">
        <v>14</v>
      </c>
      <c r="D5" s="1"/>
      <c r="E5" s="1"/>
      <c r="F5" s="1"/>
      <c r="G5" s="5"/>
      <c r="H5" s="5" t="s">
        <v>10</v>
      </c>
      <c r="I5" s="5" t="s">
        <v>15</v>
      </c>
    </row>
    <row r="6" ht="23.25" hidden="1" customHeight="1">
      <c r="A6" s="54" t="s">
        <v>2288</v>
      </c>
      <c r="B6" s="6" t="s">
        <v>8</v>
      </c>
      <c r="C6" s="7" t="s">
        <v>16</v>
      </c>
      <c r="D6" s="8" t="s">
        <v>10</v>
      </c>
      <c r="E6" s="1"/>
      <c r="F6" s="1"/>
      <c r="G6" s="9"/>
      <c r="H6" s="9"/>
    </row>
    <row r="7" ht="23.25" hidden="1" customHeight="1">
      <c r="A7" s="54" t="s">
        <v>2288</v>
      </c>
      <c r="B7" s="6" t="s">
        <v>8</v>
      </c>
      <c r="C7" s="7" t="s">
        <v>17</v>
      </c>
      <c r="D7" s="1"/>
      <c r="E7" s="8" t="s">
        <v>10</v>
      </c>
      <c r="F7" s="1"/>
      <c r="G7" s="9"/>
      <c r="H7" s="9"/>
    </row>
    <row r="8" ht="23.25" hidden="1" customHeight="1">
      <c r="A8" s="54" t="s">
        <v>2288</v>
      </c>
      <c r="B8" s="6" t="s">
        <v>8</v>
      </c>
      <c r="C8" s="7" t="s">
        <v>18</v>
      </c>
      <c r="D8" s="8" t="s">
        <v>10</v>
      </c>
      <c r="E8" s="1"/>
      <c r="F8" s="1"/>
      <c r="G8" s="9"/>
      <c r="H8" s="9"/>
    </row>
    <row r="9" ht="23.25" hidden="1" customHeight="1">
      <c r="A9" s="54" t="s">
        <v>2288</v>
      </c>
      <c r="B9" s="6" t="s">
        <v>8</v>
      </c>
      <c r="C9" s="7" t="s">
        <v>19</v>
      </c>
      <c r="D9" s="1"/>
      <c r="E9" s="8" t="s">
        <v>10</v>
      </c>
      <c r="F9" s="1"/>
      <c r="G9" s="9"/>
      <c r="H9" s="9"/>
    </row>
    <row r="10" ht="23.25" hidden="1" customHeight="1">
      <c r="A10" s="54" t="s">
        <v>2288</v>
      </c>
      <c r="B10" s="6" t="s">
        <v>8</v>
      </c>
      <c r="C10" s="7" t="s">
        <v>20</v>
      </c>
      <c r="D10" s="8" t="s">
        <v>10</v>
      </c>
      <c r="E10" s="1"/>
      <c r="F10" s="1"/>
      <c r="G10" s="9"/>
      <c r="H10" s="9"/>
    </row>
    <row r="11" ht="23.25" hidden="1" customHeight="1">
      <c r="A11" s="54" t="s">
        <v>2288</v>
      </c>
      <c r="B11" s="6" t="s">
        <v>8</v>
      </c>
      <c r="C11" s="7" t="s">
        <v>21</v>
      </c>
      <c r="D11" s="8" t="s">
        <v>10</v>
      </c>
      <c r="E11" s="1"/>
      <c r="F11" s="1"/>
      <c r="G11" s="9"/>
      <c r="H11" s="9"/>
    </row>
    <row r="12" ht="23.25" hidden="1" customHeight="1">
      <c r="A12" s="54" t="s">
        <v>2288</v>
      </c>
      <c r="B12" s="6" t="s">
        <v>8</v>
      </c>
      <c r="C12" s="7" t="s">
        <v>22</v>
      </c>
      <c r="D12" s="8" t="s">
        <v>10</v>
      </c>
      <c r="E12" s="8"/>
      <c r="F12" s="1"/>
      <c r="G12" s="9"/>
      <c r="H12" s="9"/>
    </row>
    <row r="13" ht="23.25" hidden="1" customHeight="1">
      <c r="A13" s="54" t="s">
        <v>2288</v>
      </c>
      <c r="B13" s="6" t="s">
        <v>8</v>
      </c>
      <c r="C13" s="7" t="s">
        <v>23</v>
      </c>
      <c r="D13" s="8" t="s">
        <v>10</v>
      </c>
      <c r="E13" s="1"/>
      <c r="F13" s="1"/>
      <c r="G13" s="9"/>
      <c r="H13" s="9"/>
    </row>
    <row r="14" ht="23.25" hidden="1" customHeight="1">
      <c r="A14" s="54" t="s">
        <v>2288</v>
      </c>
      <c r="B14" s="6" t="s">
        <v>8</v>
      </c>
      <c r="C14" s="7" t="s">
        <v>24</v>
      </c>
      <c r="D14" s="1"/>
      <c r="E14" s="1"/>
      <c r="F14" s="1"/>
      <c r="G14" s="5"/>
      <c r="H14" s="5" t="s">
        <v>10</v>
      </c>
    </row>
    <row r="15" ht="23.25" hidden="1" customHeight="1">
      <c r="A15" s="54" t="s">
        <v>2288</v>
      </c>
      <c r="B15" s="6" t="s">
        <v>8</v>
      </c>
      <c r="C15" s="7" t="s">
        <v>25</v>
      </c>
      <c r="D15" s="1"/>
      <c r="E15" s="8" t="s">
        <v>10</v>
      </c>
      <c r="F15" s="1"/>
      <c r="G15" s="9"/>
      <c r="H15" s="9"/>
    </row>
    <row r="16" ht="23.25" hidden="1" customHeight="1">
      <c r="A16" s="54" t="s">
        <v>2288</v>
      </c>
      <c r="B16" s="6" t="s">
        <v>8</v>
      </c>
      <c r="C16" s="7" t="s">
        <v>26</v>
      </c>
      <c r="D16" s="1"/>
      <c r="E16" s="8" t="s">
        <v>10</v>
      </c>
      <c r="F16" s="1"/>
      <c r="G16" s="9"/>
      <c r="H16" s="9"/>
    </row>
    <row r="17" ht="23.25" hidden="1" customHeight="1">
      <c r="A17" s="54" t="s">
        <v>2288</v>
      </c>
      <c r="B17" s="6" t="s">
        <v>8</v>
      </c>
      <c r="C17" s="7" t="s">
        <v>27</v>
      </c>
      <c r="D17" s="1"/>
      <c r="E17" s="8" t="s">
        <v>10</v>
      </c>
      <c r="F17" s="1"/>
      <c r="G17" s="9"/>
      <c r="H17" s="9"/>
    </row>
    <row r="18" ht="23.25" hidden="1" customHeight="1">
      <c r="A18" s="54" t="s">
        <v>2288</v>
      </c>
      <c r="B18" s="6" t="s">
        <v>8</v>
      </c>
      <c r="C18" s="7" t="s">
        <v>28</v>
      </c>
      <c r="D18" s="8" t="s">
        <v>10</v>
      </c>
      <c r="E18" s="1"/>
      <c r="F18" s="1"/>
      <c r="G18" s="9"/>
      <c r="H18" s="9"/>
    </row>
    <row r="19" ht="23.25" hidden="1" customHeight="1">
      <c r="A19" s="54" t="s">
        <v>2288</v>
      </c>
      <c r="B19" s="6" t="s">
        <v>8</v>
      </c>
      <c r="C19" s="7" t="s">
        <v>29</v>
      </c>
      <c r="D19" s="1"/>
      <c r="E19" s="8" t="s">
        <v>10</v>
      </c>
      <c r="F19" s="1"/>
      <c r="G19" s="9"/>
      <c r="H19" s="9"/>
    </row>
    <row r="20" ht="23.25" hidden="1" customHeight="1">
      <c r="A20" s="54" t="s">
        <v>2288</v>
      </c>
      <c r="B20" s="6" t="s">
        <v>8</v>
      </c>
      <c r="C20" s="7" t="s">
        <v>30</v>
      </c>
      <c r="D20" s="1"/>
      <c r="E20" s="8"/>
      <c r="F20" s="1"/>
      <c r="G20" s="5"/>
      <c r="H20" s="5" t="s">
        <v>10</v>
      </c>
    </row>
    <row r="21" ht="23.25" hidden="1" customHeight="1">
      <c r="A21" s="54" t="s">
        <v>2288</v>
      </c>
      <c r="B21" s="6" t="s">
        <v>8</v>
      </c>
      <c r="C21" s="7" t="s">
        <v>31</v>
      </c>
      <c r="D21" s="1"/>
      <c r="E21" s="1"/>
      <c r="F21" s="1"/>
      <c r="G21" s="5"/>
      <c r="H21" s="5" t="s">
        <v>10</v>
      </c>
    </row>
    <row r="22" ht="23.25" hidden="1" customHeight="1">
      <c r="A22" s="54" t="s">
        <v>2288</v>
      </c>
      <c r="B22" s="6" t="s">
        <v>8</v>
      </c>
      <c r="C22" s="7" t="s">
        <v>32</v>
      </c>
      <c r="D22" s="1"/>
      <c r="E22" s="1"/>
      <c r="F22" s="1"/>
      <c r="G22" s="5"/>
      <c r="H22" s="5" t="s">
        <v>10</v>
      </c>
    </row>
    <row r="23" ht="23.25" hidden="1" customHeight="1">
      <c r="A23" s="54" t="s">
        <v>2288</v>
      </c>
      <c r="B23" s="6" t="s">
        <v>8</v>
      </c>
      <c r="C23" s="7" t="s">
        <v>33</v>
      </c>
      <c r="D23" s="1"/>
      <c r="E23" s="1"/>
      <c r="F23" s="1"/>
      <c r="G23" s="5"/>
      <c r="H23" s="5" t="s">
        <v>10</v>
      </c>
    </row>
    <row r="24" ht="23.25" hidden="1" customHeight="1">
      <c r="A24" s="54" t="s">
        <v>2288</v>
      </c>
      <c r="B24" s="6" t="s">
        <v>8</v>
      </c>
      <c r="C24" s="7" t="s">
        <v>34</v>
      </c>
      <c r="D24" s="1"/>
      <c r="E24" s="1"/>
      <c r="F24" s="1"/>
      <c r="G24" s="5"/>
      <c r="H24" s="5" t="s">
        <v>10</v>
      </c>
    </row>
    <row r="25" ht="23.25" hidden="1" customHeight="1">
      <c r="A25" s="54" t="s">
        <v>2288</v>
      </c>
      <c r="B25" s="6" t="s">
        <v>8</v>
      </c>
      <c r="C25" s="7" t="s">
        <v>35</v>
      </c>
      <c r="D25" s="1"/>
      <c r="E25" s="1"/>
      <c r="F25" s="1"/>
      <c r="G25" s="5"/>
      <c r="H25" s="5" t="s">
        <v>10</v>
      </c>
    </row>
    <row r="26" ht="23.25" hidden="1" customHeight="1">
      <c r="A26" s="54" t="s">
        <v>2288</v>
      </c>
      <c r="B26" s="6" t="s">
        <v>8</v>
      </c>
      <c r="C26" s="7" t="s">
        <v>36</v>
      </c>
      <c r="D26" s="1"/>
      <c r="E26" s="1"/>
      <c r="F26" s="1"/>
      <c r="G26" s="5"/>
      <c r="H26" s="5" t="s">
        <v>10</v>
      </c>
    </row>
    <row r="27" ht="23.25" hidden="1" customHeight="1">
      <c r="A27" s="54" t="s">
        <v>2288</v>
      </c>
      <c r="B27" s="6" t="s">
        <v>8</v>
      </c>
      <c r="C27" s="7" t="s">
        <v>37</v>
      </c>
      <c r="D27" s="1"/>
      <c r="E27" s="1"/>
      <c r="F27" s="1"/>
      <c r="G27" s="5"/>
      <c r="H27" s="5" t="s">
        <v>10</v>
      </c>
    </row>
    <row r="28" ht="23.25" hidden="1" customHeight="1">
      <c r="A28" s="54" t="s">
        <v>2288</v>
      </c>
      <c r="B28" s="6" t="s">
        <v>8</v>
      </c>
      <c r="C28" s="7" t="s">
        <v>38</v>
      </c>
      <c r="D28" s="1"/>
      <c r="E28" s="1"/>
      <c r="F28" s="1"/>
      <c r="G28" s="5"/>
      <c r="H28" s="5" t="s">
        <v>10</v>
      </c>
    </row>
    <row r="29" ht="23.25" hidden="1" customHeight="1">
      <c r="A29" s="54" t="s">
        <v>2288</v>
      </c>
      <c r="B29" s="6" t="s">
        <v>8</v>
      </c>
      <c r="C29" s="7" t="s">
        <v>39</v>
      </c>
      <c r="D29" s="1"/>
      <c r="E29" s="8" t="s">
        <v>10</v>
      </c>
      <c r="F29" s="1"/>
      <c r="G29" s="9"/>
      <c r="H29" s="9"/>
    </row>
    <row r="30" ht="23.25" hidden="1" customHeight="1">
      <c r="A30" s="54" t="s">
        <v>2288</v>
      </c>
      <c r="B30" s="6" t="s">
        <v>8</v>
      </c>
      <c r="C30" s="7" t="s">
        <v>40</v>
      </c>
      <c r="D30" s="1"/>
      <c r="E30" s="8" t="s">
        <v>10</v>
      </c>
      <c r="F30" s="1"/>
      <c r="G30" s="9"/>
      <c r="H30" s="9"/>
    </row>
    <row r="31" ht="23.25" hidden="1" customHeight="1">
      <c r="A31" s="54" t="s">
        <v>2288</v>
      </c>
      <c r="B31" s="6" t="s">
        <v>8</v>
      </c>
      <c r="C31" s="7" t="s">
        <v>41</v>
      </c>
      <c r="D31" s="8" t="s">
        <v>10</v>
      </c>
      <c r="E31" s="1"/>
      <c r="F31" s="1"/>
      <c r="G31" s="9"/>
      <c r="H31" s="9"/>
    </row>
    <row r="32" ht="23.25" hidden="1" customHeight="1">
      <c r="A32" s="54" t="s">
        <v>2288</v>
      </c>
      <c r="B32" s="6" t="s">
        <v>8</v>
      </c>
      <c r="C32" s="7" t="s">
        <v>42</v>
      </c>
      <c r="D32" s="1"/>
      <c r="E32" s="1"/>
      <c r="F32" s="1"/>
      <c r="G32" s="5"/>
      <c r="H32" s="5" t="s">
        <v>10</v>
      </c>
    </row>
    <row r="33" ht="23.25" hidden="1" customHeight="1">
      <c r="A33" s="54" t="s">
        <v>2288</v>
      </c>
      <c r="B33" s="6" t="s">
        <v>8</v>
      </c>
      <c r="C33" s="7" t="s">
        <v>43</v>
      </c>
      <c r="D33" s="1"/>
      <c r="E33" s="1"/>
      <c r="F33" s="1"/>
      <c r="G33" s="5"/>
      <c r="H33" s="5" t="s">
        <v>10</v>
      </c>
    </row>
    <row r="34" ht="23.25" hidden="1" customHeight="1">
      <c r="A34" s="54" t="s">
        <v>2288</v>
      </c>
      <c r="B34" s="6" t="s">
        <v>8</v>
      </c>
      <c r="C34" s="7" t="s">
        <v>44</v>
      </c>
      <c r="D34" s="1"/>
      <c r="E34" s="1"/>
      <c r="F34" s="1"/>
      <c r="G34" s="5"/>
      <c r="H34" s="5" t="s">
        <v>10</v>
      </c>
    </row>
    <row r="35" ht="23.25" hidden="1" customHeight="1">
      <c r="A35" s="54" t="s">
        <v>2288</v>
      </c>
      <c r="B35" s="6" t="s">
        <v>8</v>
      </c>
      <c r="C35" s="7" t="s">
        <v>45</v>
      </c>
      <c r="D35" s="1"/>
      <c r="E35" s="8" t="s">
        <v>10</v>
      </c>
      <c r="F35" s="1"/>
      <c r="G35" s="9"/>
      <c r="H35" s="9"/>
    </row>
    <row r="36" ht="23.25" hidden="1" customHeight="1">
      <c r="A36" s="54" t="s">
        <v>2289</v>
      </c>
      <c r="B36" s="6" t="s">
        <v>8</v>
      </c>
      <c r="C36" s="7" t="s">
        <v>46</v>
      </c>
      <c r="D36" s="8" t="s">
        <v>10</v>
      </c>
      <c r="E36" s="1"/>
      <c r="F36" s="1"/>
      <c r="G36" s="9"/>
      <c r="H36" s="9"/>
    </row>
    <row r="37" ht="23.25" hidden="1" customHeight="1">
      <c r="A37" s="54" t="s">
        <v>2289</v>
      </c>
      <c r="B37" s="6" t="s">
        <v>8</v>
      </c>
      <c r="C37" s="7" t="s">
        <v>47</v>
      </c>
      <c r="D37" s="1"/>
      <c r="E37" s="8" t="s">
        <v>10</v>
      </c>
      <c r="F37" s="1"/>
      <c r="G37" s="9"/>
      <c r="H37" s="9"/>
    </row>
    <row r="38" ht="23.25" hidden="1" customHeight="1">
      <c r="A38" s="54" t="s">
        <v>2289</v>
      </c>
      <c r="B38" s="6" t="s">
        <v>8</v>
      </c>
      <c r="C38" s="7" t="s">
        <v>48</v>
      </c>
      <c r="D38" s="1"/>
      <c r="E38" s="8" t="s">
        <v>10</v>
      </c>
      <c r="F38" s="1"/>
      <c r="G38" s="9"/>
      <c r="H38" s="9"/>
    </row>
    <row r="39" ht="23.25" hidden="1" customHeight="1">
      <c r="A39" s="54" t="s">
        <v>2289</v>
      </c>
      <c r="B39" s="6" t="s">
        <v>8</v>
      </c>
      <c r="C39" s="7" t="s">
        <v>49</v>
      </c>
      <c r="D39" s="8" t="s">
        <v>10</v>
      </c>
      <c r="E39" s="1"/>
      <c r="F39" s="1"/>
      <c r="G39" s="9"/>
      <c r="H39" s="9"/>
    </row>
    <row r="40" ht="23.25" hidden="1" customHeight="1">
      <c r="A40" s="54" t="s">
        <v>2289</v>
      </c>
      <c r="B40" s="6" t="s">
        <v>8</v>
      </c>
      <c r="C40" s="7" t="s">
        <v>50</v>
      </c>
      <c r="D40" s="8" t="s">
        <v>10</v>
      </c>
      <c r="E40" s="8"/>
      <c r="F40" s="1"/>
      <c r="G40" s="9"/>
      <c r="H40" s="9"/>
    </row>
    <row r="41" ht="23.25" hidden="1" customHeight="1">
      <c r="A41" s="54" t="s">
        <v>2289</v>
      </c>
      <c r="B41" s="6" t="s">
        <v>8</v>
      </c>
      <c r="C41" s="7" t="s">
        <v>51</v>
      </c>
      <c r="D41" s="1"/>
      <c r="E41" s="1"/>
      <c r="F41" s="1"/>
      <c r="G41" s="9"/>
      <c r="H41" s="5" t="s">
        <v>10</v>
      </c>
    </row>
    <row r="42" ht="23.25" hidden="1" customHeight="1">
      <c r="A42" s="54" t="s">
        <v>2289</v>
      </c>
      <c r="B42" s="6" t="s">
        <v>8</v>
      </c>
      <c r="C42" s="7" t="s">
        <v>52</v>
      </c>
      <c r="D42" s="8" t="s">
        <v>10</v>
      </c>
      <c r="E42" s="1"/>
      <c r="F42" s="1"/>
      <c r="G42" s="9"/>
      <c r="H42" s="9"/>
    </row>
    <row r="43" ht="23.25" hidden="1" customHeight="1">
      <c r="A43" s="54" t="s">
        <v>2289</v>
      </c>
      <c r="B43" s="6" t="s">
        <v>8</v>
      </c>
      <c r="C43" s="7" t="s">
        <v>53</v>
      </c>
      <c r="D43" s="1"/>
      <c r="E43" s="1"/>
      <c r="F43" s="1"/>
      <c r="G43" s="9"/>
      <c r="H43" s="5" t="s">
        <v>10</v>
      </c>
    </row>
    <row r="44" ht="23.25" hidden="1" customHeight="1">
      <c r="A44" s="54" t="s">
        <v>2289</v>
      </c>
      <c r="B44" s="6" t="s">
        <v>8</v>
      </c>
      <c r="C44" s="7" t="s">
        <v>54</v>
      </c>
      <c r="D44" s="8" t="s">
        <v>10</v>
      </c>
      <c r="E44" s="8"/>
      <c r="F44" s="1"/>
      <c r="G44" s="9"/>
      <c r="H44" s="9"/>
    </row>
    <row r="45" ht="23.25" hidden="1" customHeight="1">
      <c r="A45" s="54" t="s">
        <v>2289</v>
      </c>
      <c r="B45" s="6" t="s">
        <v>8</v>
      </c>
      <c r="C45" s="7" t="s">
        <v>55</v>
      </c>
      <c r="D45" s="1"/>
      <c r="E45" s="8"/>
      <c r="F45" s="1"/>
      <c r="G45" s="5" t="s">
        <v>10</v>
      </c>
      <c r="H45" s="9"/>
    </row>
    <row r="46" ht="23.25" hidden="1" customHeight="1">
      <c r="A46" s="54" t="s">
        <v>2289</v>
      </c>
      <c r="B46" s="6" t="s">
        <v>8</v>
      </c>
      <c r="C46" s="7" t="s">
        <v>56</v>
      </c>
      <c r="D46" s="8" t="s">
        <v>10</v>
      </c>
      <c r="E46" s="8"/>
      <c r="F46" s="1"/>
      <c r="G46" s="9"/>
      <c r="H46" s="9"/>
    </row>
    <row r="47" ht="23.25" hidden="1" customHeight="1">
      <c r="A47" s="54" t="s">
        <v>2289</v>
      </c>
      <c r="B47" s="6" t="s">
        <v>8</v>
      </c>
      <c r="C47" s="7" t="s">
        <v>57</v>
      </c>
      <c r="D47" s="1"/>
      <c r="E47" s="8" t="s">
        <v>10</v>
      </c>
      <c r="F47" s="1"/>
      <c r="G47" s="9"/>
      <c r="H47" s="9"/>
    </row>
    <row r="48" ht="23.25" hidden="1" customHeight="1">
      <c r="A48" s="54" t="s">
        <v>2289</v>
      </c>
      <c r="B48" s="6" t="s">
        <v>8</v>
      </c>
      <c r="C48" s="7" t="s">
        <v>58</v>
      </c>
      <c r="D48" s="1"/>
      <c r="E48" s="8"/>
      <c r="F48" s="1"/>
      <c r="G48" s="5" t="s">
        <v>10</v>
      </c>
      <c r="H48" s="9"/>
    </row>
    <row r="49" ht="23.25" hidden="1" customHeight="1">
      <c r="A49" s="54" t="s">
        <v>2289</v>
      </c>
      <c r="B49" s="6" t="s">
        <v>8</v>
      </c>
      <c r="C49" s="7" t="s">
        <v>59</v>
      </c>
      <c r="D49" s="8" t="s">
        <v>10</v>
      </c>
      <c r="E49" s="1"/>
      <c r="F49" s="1"/>
      <c r="G49" s="9"/>
      <c r="H49" s="9"/>
    </row>
    <row r="50" ht="23.25" hidden="1" customHeight="1">
      <c r="A50" s="54" t="s">
        <v>2289</v>
      </c>
      <c r="B50" s="6" t="s">
        <v>8</v>
      </c>
      <c r="C50" s="7" t="s">
        <v>60</v>
      </c>
      <c r="D50" s="8" t="s">
        <v>10</v>
      </c>
      <c r="E50" s="1"/>
      <c r="F50" s="1"/>
      <c r="G50" s="9"/>
      <c r="H50" s="9"/>
    </row>
    <row r="51" ht="23.25" hidden="1" customHeight="1">
      <c r="A51" s="54" t="s">
        <v>2289</v>
      </c>
      <c r="B51" s="6" t="s">
        <v>8</v>
      </c>
      <c r="C51" s="7" t="s">
        <v>61</v>
      </c>
      <c r="D51" s="1"/>
      <c r="E51" s="8" t="s">
        <v>10</v>
      </c>
      <c r="F51" s="1"/>
      <c r="G51" s="9"/>
      <c r="H51" s="9"/>
    </row>
    <row r="52" ht="23.25" hidden="1" customHeight="1">
      <c r="A52" s="54" t="s">
        <v>2289</v>
      </c>
      <c r="B52" s="6" t="s">
        <v>8</v>
      </c>
      <c r="C52" s="7" t="s">
        <v>62</v>
      </c>
      <c r="D52" s="1"/>
      <c r="E52" s="8" t="s">
        <v>10</v>
      </c>
      <c r="F52" s="1"/>
      <c r="G52" s="9"/>
      <c r="H52" s="9"/>
    </row>
    <row r="53" ht="23.25" hidden="1" customHeight="1">
      <c r="A53" s="54" t="s">
        <v>2289</v>
      </c>
      <c r="B53" s="6" t="s">
        <v>8</v>
      </c>
      <c r="C53" s="7" t="s">
        <v>63</v>
      </c>
      <c r="D53" s="8" t="s">
        <v>10</v>
      </c>
      <c r="E53" s="1"/>
      <c r="F53" s="1"/>
      <c r="G53" s="9"/>
      <c r="H53" s="9"/>
    </row>
    <row r="54" ht="23.25" hidden="1" customHeight="1">
      <c r="A54" s="54" t="s">
        <v>2289</v>
      </c>
      <c r="B54" s="6" t="s">
        <v>8</v>
      </c>
      <c r="C54" s="7" t="s">
        <v>64</v>
      </c>
      <c r="D54" s="8" t="s">
        <v>10</v>
      </c>
      <c r="E54" s="1"/>
      <c r="F54" s="1"/>
      <c r="G54" s="9"/>
      <c r="H54" s="9"/>
    </row>
    <row r="55" ht="23.25" hidden="1" customHeight="1">
      <c r="A55" s="54" t="s">
        <v>2289</v>
      </c>
      <c r="B55" s="6" t="s">
        <v>8</v>
      </c>
      <c r="C55" s="7" t="s">
        <v>65</v>
      </c>
      <c r="D55" s="8" t="s">
        <v>10</v>
      </c>
      <c r="E55" s="1"/>
      <c r="F55" s="1"/>
      <c r="G55" s="9"/>
      <c r="H55" s="9"/>
    </row>
    <row r="56" ht="23.25" hidden="1" customHeight="1">
      <c r="A56" s="54" t="s">
        <v>2289</v>
      </c>
      <c r="B56" s="6" t="s">
        <v>8</v>
      </c>
      <c r="C56" s="7" t="s">
        <v>66</v>
      </c>
      <c r="D56" s="1"/>
      <c r="E56" s="8" t="s">
        <v>10</v>
      </c>
      <c r="F56" s="1"/>
      <c r="G56" s="9"/>
      <c r="H56" s="9"/>
    </row>
    <row r="57" ht="23.25" hidden="1" customHeight="1">
      <c r="A57" s="54" t="s">
        <v>2289</v>
      </c>
      <c r="B57" s="6" t="s">
        <v>8</v>
      </c>
      <c r="C57" s="7" t="s">
        <v>67</v>
      </c>
      <c r="D57" s="1"/>
      <c r="E57" s="1"/>
      <c r="F57" s="1"/>
      <c r="G57" s="9"/>
      <c r="H57" s="5" t="s">
        <v>10</v>
      </c>
    </row>
    <row r="58" ht="23.25" hidden="1" customHeight="1">
      <c r="A58" s="54" t="s">
        <v>2289</v>
      </c>
      <c r="B58" s="6" t="s">
        <v>8</v>
      </c>
      <c r="C58" s="7" t="s">
        <v>68</v>
      </c>
      <c r="D58" s="8" t="s">
        <v>10</v>
      </c>
      <c r="E58" s="1"/>
      <c r="F58" s="1"/>
      <c r="G58" s="9"/>
      <c r="H58" s="9"/>
    </row>
    <row r="59" ht="23.25" hidden="1" customHeight="1">
      <c r="A59" s="54" t="s">
        <v>2289</v>
      </c>
      <c r="B59" s="6" t="s">
        <v>8</v>
      </c>
      <c r="C59" s="7" t="s">
        <v>69</v>
      </c>
      <c r="D59" s="8"/>
      <c r="E59" s="8" t="s">
        <v>10</v>
      </c>
      <c r="F59" s="1"/>
      <c r="G59" s="9"/>
      <c r="H59" s="9"/>
    </row>
    <row r="60" ht="23.25" hidden="1" customHeight="1">
      <c r="A60" s="54" t="s">
        <v>2289</v>
      </c>
      <c r="B60" s="6" t="s">
        <v>8</v>
      </c>
      <c r="C60" s="7" t="s">
        <v>70</v>
      </c>
      <c r="D60" s="1"/>
      <c r="E60" s="8" t="s">
        <v>10</v>
      </c>
      <c r="F60" s="1"/>
      <c r="G60" s="9"/>
      <c r="H60" s="9"/>
    </row>
    <row r="61" ht="23.25" hidden="1" customHeight="1">
      <c r="A61" s="54" t="s">
        <v>2289</v>
      </c>
      <c r="B61" s="6" t="s">
        <v>8</v>
      </c>
      <c r="C61" s="7" t="s">
        <v>71</v>
      </c>
      <c r="D61" s="8"/>
      <c r="E61" s="1"/>
      <c r="F61" s="1"/>
      <c r="G61" s="9"/>
      <c r="H61" s="5" t="s">
        <v>10</v>
      </c>
    </row>
    <row r="62" ht="23.25" hidden="1" customHeight="1">
      <c r="A62" s="54" t="s">
        <v>2289</v>
      </c>
      <c r="B62" s="6" t="s">
        <v>8</v>
      </c>
      <c r="C62" s="7" t="s">
        <v>72</v>
      </c>
      <c r="D62" s="8" t="s">
        <v>10</v>
      </c>
      <c r="E62" s="1"/>
      <c r="F62" s="1"/>
      <c r="G62" s="9"/>
      <c r="H62" s="9"/>
    </row>
    <row r="63" ht="23.25" hidden="1" customHeight="1">
      <c r="A63" s="54" t="s">
        <v>2289</v>
      </c>
      <c r="B63" s="6" t="s">
        <v>8</v>
      </c>
      <c r="C63" s="7" t="s">
        <v>73</v>
      </c>
      <c r="D63" s="8" t="s">
        <v>10</v>
      </c>
      <c r="E63" s="1"/>
      <c r="F63" s="1"/>
      <c r="G63" s="9"/>
      <c r="H63" s="9"/>
    </row>
    <row r="64" ht="33.75" hidden="1" customHeight="1">
      <c r="A64" s="54" t="s">
        <v>2289</v>
      </c>
      <c r="B64" s="6" t="s">
        <v>8</v>
      </c>
      <c r="C64" s="7" t="s">
        <v>74</v>
      </c>
      <c r="D64" s="1"/>
      <c r="E64" s="1"/>
      <c r="F64" s="1"/>
      <c r="G64" s="9"/>
      <c r="H64" s="5" t="s">
        <v>10</v>
      </c>
    </row>
    <row r="65" ht="23.25" hidden="1" customHeight="1">
      <c r="A65" s="54" t="s">
        <v>2289</v>
      </c>
      <c r="B65" s="6" t="s">
        <v>8</v>
      </c>
      <c r="C65" s="7" t="s">
        <v>75</v>
      </c>
      <c r="D65" s="1"/>
      <c r="E65" s="8"/>
      <c r="F65" s="1"/>
      <c r="G65" s="5" t="s">
        <v>10</v>
      </c>
      <c r="H65" s="9"/>
    </row>
    <row r="66" ht="23.25" hidden="1" customHeight="1">
      <c r="A66" s="54" t="s">
        <v>2289</v>
      </c>
      <c r="B66" s="6" t="s">
        <v>8</v>
      </c>
      <c r="C66" s="7" t="s">
        <v>76</v>
      </c>
      <c r="D66" s="8" t="s">
        <v>10</v>
      </c>
      <c r="E66" s="1"/>
      <c r="F66" s="1"/>
      <c r="G66" s="9"/>
      <c r="H66" s="9"/>
    </row>
    <row r="67" ht="23.25" hidden="1" customHeight="1">
      <c r="A67" s="54" t="s">
        <v>2289</v>
      </c>
      <c r="B67" s="6" t="s">
        <v>8</v>
      </c>
      <c r="C67" s="7" t="s">
        <v>77</v>
      </c>
      <c r="D67" s="1"/>
      <c r="E67" s="8" t="s">
        <v>10</v>
      </c>
      <c r="F67" s="1"/>
      <c r="G67" s="9"/>
      <c r="H67" s="9"/>
    </row>
    <row r="68" ht="23.25" hidden="1" customHeight="1">
      <c r="A68" s="54" t="s">
        <v>2289</v>
      </c>
      <c r="B68" s="6" t="s">
        <v>8</v>
      </c>
      <c r="C68" s="7" t="s">
        <v>78</v>
      </c>
      <c r="D68" s="8"/>
      <c r="E68" s="8" t="s">
        <v>10</v>
      </c>
      <c r="F68" s="1"/>
      <c r="G68" s="9"/>
      <c r="H68" s="9"/>
    </row>
    <row r="69" ht="23.25" hidden="1" customHeight="1">
      <c r="A69" s="54" t="s">
        <v>2289</v>
      </c>
      <c r="B69" s="6" t="s">
        <v>8</v>
      </c>
      <c r="C69" s="7" t="s">
        <v>79</v>
      </c>
      <c r="D69" s="8" t="s">
        <v>10</v>
      </c>
      <c r="E69" s="8"/>
      <c r="F69" s="1"/>
      <c r="G69" s="9"/>
      <c r="H69" s="9"/>
    </row>
    <row r="70" ht="23.25" hidden="1" customHeight="1">
      <c r="A70" s="54" t="s">
        <v>2289</v>
      </c>
      <c r="B70" s="6" t="s">
        <v>8</v>
      </c>
      <c r="C70" s="7" t="s">
        <v>80</v>
      </c>
      <c r="D70" s="1"/>
      <c r="E70" s="8" t="s">
        <v>10</v>
      </c>
      <c r="F70" s="1"/>
      <c r="G70" s="9"/>
      <c r="H70" s="9"/>
    </row>
    <row r="71" ht="23.25" hidden="1" customHeight="1">
      <c r="A71" s="54" t="s">
        <v>2289</v>
      </c>
      <c r="B71" s="6" t="s">
        <v>8</v>
      </c>
      <c r="C71" s="7" t="s">
        <v>81</v>
      </c>
      <c r="D71" s="1"/>
      <c r="E71" s="8" t="s">
        <v>10</v>
      </c>
      <c r="F71" s="1"/>
      <c r="G71" s="9"/>
      <c r="H71" s="9"/>
    </row>
    <row r="72" ht="23.25" hidden="1" customHeight="1">
      <c r="A72" s="54" t="s">
        <v>2289</v>
      </c>
      <c r="B72" s="6" t="s">
        <v>8</v>
      </c>
      <c r="C72" s="7" t="s">
        <v>82</v>
      </c>
      <c r="D72" s="1"/>
      <c r="E72" s="8" t="s">
        <v>10</v>
      </c>
      <c r="F72" s="1"/>
      <c r="G72" s="9"/>
      <c r="H72" s="9"/>
    </row>
    <row r="73" ht="23.25" hidden="1" customHeight="1">
      <c r="A73" s="54" t="s">
        <v>2289</v>
      </c>
      <c r="B73" s="6" t="s">
        <v>8</v>
      </c>
      <c r="C73" s="7" t="s">
        <v>83</v>
      </c>
      <c r="D73" s="8" t="s">
        <v>10</v>
      </c>
      <c r="E73" s="1"/>
      <c r="F73" s="1"/>
      <c r="G73" s="9"/>
      <c r="H73" s="9"/>
    </row>
    <row r="74" ht="23.25" hidden="1" customHeight="1">
      <c r="A74" s="54" t="s">
        <v>2289</v>
      </c>
      <c r="B74" s="6" t="s">
        <v>8</v>
      </c>
      <c r="C74" s="7" t="s">
        <v>84</v>
      </c>
      <c r="D74" s="8" t="s">
        <v>10</v>
      </c>
      <c r="E74" s="1"/>
      <c r="F74" s="1"/>
      <c r="G74" s="9"/>
      <c r="H74" s="9"/>
    </row>
    <row r="75" ht="23.25" hidden="1" customHeight="1">
      <c r="A75" s="54" t="s">
        <v>2289</v>
      </c>
      <c r="B75" s="6" t="s">
        <v>8</v>
      </c>
      <c r="C75" s="7" t="s">
        <v>85</v>
      </c>
      <c r="D75" s="1"/>
      <c r="E75" s="8" t="s">
        <v>10</v>
      </c>
      <c r="F75" s="1"/>
      <c r="G75" s="9"/>
      <c r="H75" s="9"/>
    </row>
    <row r="76" ht="23.25" hidden="1" customHeight="1">
      <c r="A76" s="54" t="s">
        <v>2289</v>
      </c>
      <c r="B76" s="6" t="s">
        <v>8</v>
      </c>
      <c r="C76" s="7" t="s">
        <v>86</v>
      </c>
      <c r="D76" s="1"/>
      <c r="E76" s="8" t="s">
        <v>10</v>
      </c>
      <c r="F76" s="1"/>
      <c r="G76" s="9"/>
      <c r="H76" s="9"/>
    </row>
    <row r="77" ht="23.25" hidden="1" customHeight="1">
      <c r="A77" s="54" t="s">
        <v>2289</v>
      </c>
      <c r="B77" s="6" t="s">
        <v>8</v>
      </c>
      <c r="C77" s="7" t="s">
        <v>87</v>
      </c>
      <c r="D77" s="1"/>
      <c r="E77" s="8" t="s">
        <v>10</v>
      </c>
      <c r="F77" s="1"/>
      <c r="G77" s="9"/>
      <c r="H77" s="9"/>
    </row>
    <row r="78" ht="23.25" hidden="1" customHeight="1">
      <c r="A78" s="54" t="s">
        <v>2289</v>
      </c>
      <c r="B78" s="6" t="s">
        <v>8</v>
      </c>
      <c r="C78" s="7" t="s">
        <v>88</v>
      </c>
      <c r="D78" s="1"/>
      <c r="E78" s="8" t="s">
        <v>10</v>
      </c>
      <c r="F78" s="1"/>
      <c r="G78" s="9"/>
      <c r="H78" s="9"/>
    </row>
    <row r="79" ht="23.25" hidden="1" customHeight="1">
      <c r="A79" s="54" t="s">
        <v>2289</v>
      </c>
      <c r="B79" s="6" t="s">
        <v>8</v>
      </c>
      <c r="C79" s="7" t="s">
        <v>89</v>
      </c>
      <c r="D79" s="8" t="s">
        <v>10</v>
      </c>
      <c r="E79" s="8"/>
      <c r="F79" s="1"/>
      <c r="G79" s="9"/>
      <c r="H79" s="9"/>
    </row>
    <row r="80" ht="23.25" hidden="1" customHeight="1">
      <c r="A80" s="54" t="s">
        <v>2289</v>
      </c>
      <c r="B80" s="6" t="s">
        <v>8</v>
      </c>
      <c r="C80" s="7" t="s">
        <v>90</v>
      </c>
      <c r="D80" s="8" t="s">
        <v>10</v>
      </c>
      <c r="E80" s="1"/>
      <c r="F80" s="1"/>
      <c r="G80" s="9"/>
      <c r="H80" s="9"/>
    </row>
    <row r="81" ht="23.25" hidden="1" customHeight="1">
      <c r="A81" s="54" t="s">
        <v>2289</v>
      </c>
      <c r="B81" s="6" t="s">
        <v>8</v>
      </c>
      <c r="C81" s="7" t="s">
        <v>91</v>
      </c>
      <c r="D81" s="1"/>
      <c r="E81" s="8" t="s">
        <v>10</v>
      </c>
      <c r="F81" s="1"/>
      <c r="G81" s="9"/>
      <c r="H81" s="9"/>
    </row>
    <row r="82" ht="23.25" hidden="1" customHeight="1">
      <c r="A82" s="54" t="s">
        <v>2289</v>
      </c>
      <c r="B82" s="6" t="s">
        <v>8</v>
      </c>
      <c r="C82" s="7" t="s">
        <v>92</v>
      </c>
      <c r="D82" s="1"/>
      <c r="E82" s="8" t="s">
        <v>10</v>
      </c>
      <c r="F82" s="1"/>
      <c r="G82" s="9"/>
      <c r="H82" s="9"/>
    </row>
    <row r="83" ht="23.25" hidden="1" customHeight="1">
      <c r="A83" s="54" t="s">
        <v>2289</v>
      </c>
      <c r="B83" s="6" t="s">
        <v>8</v>
      </c>
      <c r="C83" s="7" t="s">
        <v>93</v>
      </c>
      <c r="D83" s="8" t="s">
        <v>10</v>
      </c>
      <c r="E83" s="8"/>
      <c r="F83" s="1"/>
      <c r="G83" s="9"/>
      <c r="H83" s="9"/>
    </row>
    <row r="84" ht="23.25" hidden="1" customHeight="1">
      <c r="A84" s="54" t="s">
        <v>2289</v>
      </c>
      <c r="B84" s="6" t="s">
        <v>8</v>
      </c>
      <c r="C84" s="7" t="s">
        <v>94</v>
      </c>
      <c r="D84" s="1"/>
      <c r="E84" s="1"/>
      <c r="F84" s="1"/>
      <c r="G84" s="5" t="s">
        <v>10</v>
      </c>
      <c r="H84" s="9"/>
    </row>
    <row r="85" ht="23.25" hidden="1" customHeight="1">
      <c r="A85" s="54" t="s">
        <v>2289</v>
      </c>
      <c r="B85" s="6" t="s">
        <v>8</v>
      </c>
      <c r="C85" s="7" t="s">
        <v>95</v>
      </c>
      <c r="D85" s="8" t="s">
        <v>10</v>
      </c>
      <c r="E85" s="1"/>
      <c r="F85" s="1"/>
      <c r="G85" s="9"/>
      <c r="H85" s="9"/>
    </row>
    <row r="86" ht="23.25" hidden="1" customHeight="1">
      <c r="A86" s="54" t="s">
        <v>2289</v>
      </c>
      <c r="B86" s="6" t="s">
        <v>8</v>
      </c>
      <c r="C86" s="7" t="s">
        <v>96</v>
      </c>
      <c r="D86" s="1"/>
      <c r="E86" s="1"/>
      <c r="F86" s="1"/>
      <c r="G86" s="9"/>
      <c r="H86" s="5" t="s">
        <v>10</v>
      </c>
    </row>
    <row r="87" ht="23.25" hidden="1" customHeight="1">
      <c r="A87" s="54" t="s">
        <v>2289</v>
      </c>
      <c r="B87" s="6" t="s">
        <v>8</v>
      </c>
      <c r="C87" s="7" t="s">
        <v>97</v>
      </c>
      <c r="D87" s="8"/>
      <c r="E87" s="8" t="s">
        <v>10</v>
      </c>
      <c r="F87" s="1"/>
      <c r="G87" s="9"/>
      <c r="H87" s="9"/>
    </row>
    <row r="88" ht="23.25" hidden="1" customHeight="1">
      <c r="A88" s="54" t="s">
        <v>2289</v>
      </c>
      <c r="B88" s="6" t="s">
        <v>8</v>
      </c>
      <c r="C88" s="7" t="s">
        <v>98</v>
      </c>
      <c r="D88" s="1"/>
      <c r="E88" s="8" t="s">
        <v>10</v>
      </c>
      <c r="F88" s="1"/>
      <c r="G88" s="9"/>
      <c r="H88" s="9"/>
    </row>
    <row r="89" ht="23.25" hidden="1" customHeight="1">
      <c r="A89" s="54" t="s">
        <v>2289</v>
      </c>
      <c r="B89" s="6" t="s">
        <v>8</v>
      </c>
      <c r="C89" s="7" t="s">
        <v>99</v>
      </c>
      <c r="D89" s="1"/>
      <c r="E89" s="8" t="s">
        <v>10</v>
      </c>
      <c r="F89" s="1"/>
      <c r="G89" s="9"/>
      <c r="H89" s="9"/>
    </row>
    <row r="90" ht="23.25" hidden="1" customHeight="1">
      <c r="A90" s="54" t="s">
        <v>2289</v>
      </c>
      <c r="B90" s="6" t="s">
        <v>8</v>
      </c>
      <c r="C90" s="7" t="s">
        <v>100</v>
      </c>
      <c r="D90" s="1"/>
      <c r="E90" s="1"/>
      <c r="F90" s="1"/>
      <c r="G90" s="9"/>
      <c r="H90" s="5" t="s">
        <v>10</v>
      </c>
    </row>
    <row r="91" ht="23.25" hidden="1" customHeight="1">
      <c r="A91" s="54" t="s">
        <v>2289</v>
      </c>
      <c r="B91" s="6" t="s">
        <v>8</v>
      </c>
      <c r="C91" s="7" t="s">
        <v>101</v>
      </c>
      <c r="D91" s="1"/>
      <c r="E91" s="8" t="s">
        <v>10</v>
      </c>
      <c r="F91" s="1"/>
      <c r="G91" s="9"/>
      <c r="H91" s="9"/>
    </row>
    <row r="92" ht="23.25" hidden="1" customHeight="1">
      <c r="A92" s="54" t="s">
        <v>2289</v>
      </c>
      <c r="B92" s="6" t="s">
        <v>8</v>
      </c>
      <c r="C92" s="7" t="s">
        <v>102</v>
      </c>
      <c r="D92" s="8" t="s">
        <v>10</v>
      </c>
      <c r="E92" s="1"/>
      <c r="F92" s="1"/>
      <c r="G92" s="9"/>
      <c r="H92" s="9"/>
    </row>
    <row r="93" ht="23.25" hidden="1" customHeight="1">
      <c r="A93" s="54" t="s">
        <v>2289</v>
      </c>
      <c r="B93" s="6" t="s">
        <v>8</v>
      </c>
      <c r="C93" s="7" t="s">
        <v>103</v>
      </c>
      <c r="D93" s="1"/>
      <c r="E93" s="1"/>
      <c r="F93" s="1"/>
      <c r="G93" s="9"/>
      <c r="H93" s="5" t="s">
        <v>10</v>
      </c>
    </row>
    <row r="94" ht="23.25" hidden="1" customHeight="1">
      <c r="A94" s="54" t="s">
        <v>2289</v>
      </c>
      <c r="B94" s="6" t="s">
        <v>8</v>
      </c>
      <c r="C94" s="7" t="s">
        <v>104</v>
      </c>
      <c r="D94" s="8" t="s">
        <v>10</v>
      </c>
      <c r="E94" s="1"/>
      <c r="F94" s="1"/>
      <c r="G94" s="9"/>
      <c r="H94" s="9"/>
    </row>
    <row r="95" ht="23.25" hidden="1" customHeight="1">
      <c r="A95" s="54" t="s">
        <v>2289</v>
      </c>
      <c r="B95" s="6" t="s">
        <v>8</v>
      </c>
      <c r="C95" s="7" t="s">
        <v>105</v>
      </c>
      <c r="D95" s="8" t="s">
        <v>10</v>
      </c>
      <c r="E95" s="1"/>
      <c r="F95" s="1"/>
      <c r="G95" s="9"/>
      <c r="H95" s="9"/>
    </row>
    <row r="96" ht="23.25" hidden="1" customHeight="1">
      <c r="A96" s="54" t="s">
        <v>2289</v>
      </c>
      <c r="B96" s="6" t="s">
        <v>8</v>
      </c>
      <c r="C96" s="7" t="s">
        <v>106</v>
      </c>
      <c r="D96" s="1"/>
      <c r="E96" s="8" t="s">
        <v>10</v>
      </c>
      <c r="F96" s="1"/>
      <c r="G96" s="9"/>
      <c r="H96" s="9"/>
    </row>
    <row r="97" ht="23.25" hidden="1" customHeight="1">
      <c r="A97" s="54" t="s">
        <v>2289</v>
      </c>
      <c r="B97" s="6" t="s">
        <v>8</v>
      </c>
      <c r="C97" s="7" t="s">
        <v>107</v>
      </c>
      <c r="D97" s="8" t="s">
        <v>10</v>
      </c>
      <c r="E97" s="1"/>
      <c r="F97" s="1"/>
      <c r="G97" s="9"/>
      <c r="H97" s="9"/>
    </row>
    <row r="98" ht="23.25" hidden="1" customHeight="1">
      <c r="A98" s="54" t="s">
        <v>2289</v>
      </c>
      <c r="B98" s="6" t="s">
        <v>8</v>
      </c>
      <c r="C98" s="7" t="s">
        <v>108</v>
      </c>
      <c r="D98" s="1"/>
      <c r="E98" s="8" t="s">
        <v>10</v>
      </c>
      <c r="F98" s="1"/>
      <c r="G98" s="9"/>
      <c r="H98" s="9"/>
    </row>
    <row r="99" ht="23.25" hidden="1" customHeight="1">
      <c r="A99" s="54" t="s">
        <v>2289</v>
      </c>
      <c r="B99" s="6" t="s">
        <v>8</v>
      </c>
      <c r="C99" s="7" t="s">
        <v>109</v>
      </c>
      <c r="D99" s="1"/>
      <c r="E99" s="8" t="s">
        <v>10</v>
      </c>
      <c r="F99" s="1"/>
      <c r="G99" s="9"/>
      <c r="H99" s="9"/>
    </row>
    <row r="100" ht="23.25" hidden="1" customHeight="1">
      <c r="A100" s="54" t="s">
        <v>2289</v>
      </c>
      <c r="B100" s="6" t="s">
        <v>8</v>
      </c>
      <c r="C100" s="7" t="s">
        <v>110</v>
      </c>
      <c r="D100" s="8" t="s">
        <v>10</v>
      </c>
      <c r="E100" s="1"/>
      <c r="F100" s="1"/>
      <c r="G100" s="9"/>
      <c r="H100" s="9"/>
    </row>
    <row r="101" ht="23.25" hidden="1" customHeight="1">
      <c r="A101" s="54" t="s">
        <v>2289</v>
      </c>
      <c r="B101" s="6" t="s">
        <v>8</v>
      </c>
      <c r="C101" s="7" t="s">
        <v>111</v>
      </c>
      <c r="D101" s="8"/>
      <c r="E101" s="8" t="s">
        <v>10</v>
      </c>
      <c r="F101" s="1"/>
      <c r="G101" s="9"/>
      <c r="H101" s="9"/>
    </row>
    <row r="102" ht="23.25" hidden="1" customHeight="1">
      <c r="A102" s="54" t="s">
        <v>2289</v>
      </c>
      <c r="B102" s="6" t="s">
        <v>8</v>
      </c>
      <c r="C102" s="7" t="s">
        <v>112</v>
      </c>
      <c r="D102" s="8" t="s">
        <v>10</v>
      </c>
      <c r="E102" s="8"/>
      <c r="F102" s="1"/>
      <c r="G102" s="9"/>
      <c r="H102" s="9"/>
    </row>
    <row r="103" ht="23.25" hidden="1" customHeight="1">
      <c r="A103" s="54" t="s">
        <v>2289</v>
      </c>
      <c r="B103" s="6" t="s">
        <v>8</v>
      </c>
      <c r="C103" s="7" t="s">
        <v>113</v>
      </c>
      <c r="D103" s="8" t="s">
        <v>10</v>
      </c>
      <c r="E103" s="1"/>
      <c r="F103" s="1"/>
      <c r="G103" s="9"/>
      <c r="H103" s="9"/>
    </row>
    <row r="104" ht="23.25" hidden="1" customHeight="1">
      <c r="A104" s="54" t="s">
        <v>2289</v>
      </c>
      <c r="B104" s="6" t="s">
        <v>8</v>
      </c>
      <c r="C104" s="7" t="s">
        <v>114</v>
      </c>
      <c r="D104" s="8" t="s">
        <v>10</v>
      </c>
      <c r="E104" s="1"/>
      <c r="F104" s="1"/>
      <c r="G104" s="9"/>
      <c r="H104" s="9"/>
    </row>
    <row r="105" ht="23.25" hidden="1" customHeight="1">
      <c r="A105" s="54" t="s">
        <v>2289</v>
      </c>
      <c r="B105" s="6" t="s">
        <v>8</v>
      </c>
      <c r="C105" s="7" t="s">
        <v>115</v>
      </c>
      <c r="D105" s="1"/>
      <c r="E105" s="1"/>
      <c r="F105" s="1"/>
      <c r="G105" s="9"/>
      <c r="H105" s="5" t="s">
        <v>10</v>
      </c>
    </row>
    <row r="106" ht="23.25" hidden="1" customHeight="1">
      <c r="A106" s="54" t="s">
        <v>2289</v>
      </c>
      <c r="B106" s="6" t="s">
        <v>8</v>
      </c>
      <c r="C106" s="7" t="s">
        <v>116</v>
      </c>
      <c r="D106" s="1"/>
      <c r="E106" s="1"/>
      <c r="F106" s="1"/>
      <c r="G106" s="9"/>
      <c r="H106" s="5" t="s">
        <v>10</v>
      </c>
    </row>
    <row r="107" ht="23.25" hidden="1" customHeight="1">
      <c r="A107" s="54" t="s">
        <v>2289</v>
      </c>
      <c r="B107" s="6" t="s">
        <v>8</v>
      </c>
      <c r="C107" s="7" t="s">
        <v>117</v>
      </c>
      <c r="D107" s="1"/>
      <c r="E107" s="1"/>
      <c r="F107" s="1"/>
      <c r="G107" s="9"/>
      <c r="H107" s="5" t="s">
        <v>10</v>
      </c>
    </row>
    <row r="108" ht="23.25" hidden="1" customHeight="1">
      <c r="A108" s="54" t="s">
        <v>2289</v>
      </c>
      <c r="B108" s="6" t="s">
        <v>8</v>
      </c>
      <c r="C108" s="7" t="s">
        <v>118</v>
      </c>
      <c r="D108" s="1"/>
      <c r="E108" s="8" t="s">
        <v>10</v>
      </c>
      <c r="F108" s="1"/>
      <c r="G108" s="9"/>
      <c r="H108" s="9"/>
    </row>
    <row r="109" ht="23.25" hidden="1" customHeight="1">
      <c r="A109" s="54" t="s">
        <v>2289</v>
      </c>
      <c r="B109" s="6" t="s">
        <v>8</v>
      </c>
      <c r="C109" s="7" t="s">
        <v>119</v>
      </c>
      <c r="D109" s="1"/>
      <c r="E109" s="1"/>
      <c r="F109" s="1"/>
      <c r="G109" s="5" t="s">
        <v>10</v>
      </c>
      <c r="H109" s="9"/>
    </row>
    <row r="110" ht="23.25" hidden="1" customHeight="1">
      <c r="A110" s="54" t="s">
        <v>2289</v>
      </c>
      <c r="B110" s="6" t="s">
        <v>8</v>
      </c>
      <c r="C110" s="7" t="s">
        <v>120</v>
      </c>
      <c r="D110" s="1"/>
      <c r="E110" s="1"/>
      <c r="F110" s="1"/>
      <c r="G110" s="5" t="s">
        <v>10</v>
      </c>
      <c r="H110" s="9"/>
    </row>
    <row r="111" ht="23.25" hidden="1" customHeight="1">
      <c r="A111" s="54" t="s">
        <v>2289</v>
      </c>
      <c r="B111" s="6" t="s">
        <v>8</v>
      </c>
      <c r="C111" s="7" t="s">
        <v>121</v>
      </c>
      <c r="D111" s="1"/>
      <c r="E111" s="8" t="s">
        <v>10</v>
      </c>
      <c r="F111" s="1"/>
      <c r="G111" s="9"/>
      <c r="H111" s="9"/>
    </row>
    <row r="112" ht="23.25" hidden="1" customHeight="1">
      <c r="A112" s="54" t="s">
        <v>2289</v>
      </c>
      <c r="B112" s="6" t="s">
        <v>8</v>
      </c>
      <c r="C112" s="7" t="s">
        <v>122</v>
      </c>
      <c r="D112" s="1"/>
      <c r="E112" s="8" t="s">
        <v>10</v>
      </c>
      <c r="F112" s="1"/>
      <c r="G112" s="9"/>
      <c r="H112" s="9"/>
    </row>
    <row r="113" ht="23.25" hidden="1" customHeight="1">
      <c r="A113" s="54" t="s">
        <v>2289</v>
      </c>
      <c r="B113" s="6" t="s">
        <v>8</v>
      </c>
      <c r="C113" s="7" t="s">
        <v>123</v>
      </c>
      <c r="D113" s="1"/>
      <c r="E113" s="1"/>
      <c r="F113" s="1"/>
      <c r="G113" s="9"/>
      <c r="H113" s="5" t="s">
        <v>10</v>
      </c>
    </row>
    <row r="114" ht="23.25" hidden="1" customHeight="1">
      <c r="A114" s="54" t="s">
        <v>2289</v>
      </c>
      <c r="B114" s="6" t="s">
        <v>8</v>
      </c>
      <c r="C114" s="7" t="s">
        <v>124</v>
      </c>
      <c r="D114" s="1"/>
      <c r="E114" s="8" t="s">
        <v>10</v>
      </c>
      <c r="F114" s="1"/>
      <c r="G114" s="9"/>
      <c r="H114" s="9"/>
    </row>
    <row r="115" ht="23.25" hidden="1" customHeight="1">
      <c r="A115" s="54" t="s">
        <v>2289</v>
      </c>
      <c r="B115" s="6" t="s">
        <v>8</v>
      </c>
      <c r="C115" s="7" t="s">
        <v>125</v>
      </c>
      <c r="D115" s="1"/>
      <c r="E115" s="8" t="s">
        <v>10</v>
      </c>
      <c r="F115" s="1"/>
      <c r="G115" s="9"/>
      <c r="H115" s="9"/>
    </row>
    <row r="116" ht="23.25" hidden="1" customHeight="1">
      <c r="A116" s="54" t="s">
        <v>2289</v>
      </c>
      <c r="B116" s="6" t="s">
        <v>8</v>
      </c>
      <c r="C116" s="7" t="s">
        <v>126</v>
      </c>
      <c r="D116" s="1"/>
      <c r="E116" s="8" t="s">
        <v>10</v>
      </c>
      <c r="F116" s="1"/>
      <c r="G116" s="9"/>
      <c r="H116" s="9"/>
    </row>
    <row r="117" ht="23.25" hidden="1" customHeight="1">
      <c r="A117" s="54" t="s">
        <v>2289</v>
      </c>
      <c r="B117" s="6" t="s">
        <v>8</v>
      </c>
      <c r="C117" s="7" t="s">
        <v>127</v>
      </c>
      <c r="D117" s="1"/>
      <c r="E117" s="8" t="s">
        <v>10</v>
      </c>
      <c r="F117" s="1"/>
      <c r="G117" s="9"/>
      <c r="H117" s="9"/>
    </row>
    <row r="118" ht="23.25" hidden="1" customHeight="1">
      <c r="A118" s="54" t="s">
        <v>2289</v>
      </c>
      <c r="B118" s="6" t="s">
        <v>8</v>
      </c>
      <c r="C118" s="7" t="s">
        <v>128</v>
      </c>
      <c r="D118" s="1"/>
      <c r="E118" s="8" t="s">
        <v>10</v>
      </c>
      <c r="F118" s="1"/>
      <c r="G118" s="9"/>
      <c r="H118" s="9"/>
    </row>
    <row r="119" ht="23.25" hidden="1" customHeight="1">
      <c r="A119" s="54" t="s">
        <v>2289</v>
      </c>
      <c r="B119" s="6" t="s">
        <v>8</v>
      </c>
      <c r="C119" s="7" t="s">
        <v>129</v>
      </c>
      <c r="D119" s="1"/>
      <c r="E119" s="8" t="s">
        <v>10</v>
      </c>
      <c r="F119" s="1"/>
      <c r="G119" s="9"/>
      <c r="H119" s="9"/>
    </row>
    <row r="120" ht="23.25" hidden="1" customHeight="1">
      <c r="A120" s="54" t="s">
        <v>2289</v>
      </c>
      <c r="B120" s="6" t="s">
        <v>8</v>
      </c>
      <c r="C120" s="7" t="s">
        <v>130</v>
      </c>
      <c r="D120" s="8" t="s">
        <v>10</v>
      </c>
      <c r="E120" s="8"/>
      <c r="F120" s="1"/>
      <c r="G120" s="9"/>
      <c r="H120" s="9"/>
    </row>
    <row r="121" ht="23.25" hidden="1" customHeight="1">
      <c r="A121" s="54" t="s">
        <v>2289</v>
      </c>
      <c r="B121" s="6" t="s">
        <v>8</v>
      </c>
      <c r="C121" s="7" t="s">
        <v>131</v>
      </c>
      <c r="D121" s="8" t="s">
        <v>10</v>
      </c>
      <c r="E121" s="1"/>
      <c r="F121" s="1"/>
      <c r="G121" s="9"/>
      <c r="H121" s="9"/>
    </row>
    <row r="122" ht="23.25" hidden="1" customHeight="1">
      <c r="A122" s="54" t="s">
        <v>2289</v>
      </c>
      <c r="B122" s="6" t="s">
        <v>8</v>
      </c>
      <c r="C122" s="7" t="s">
        <v>132</v>
      </c>
      <c r="D122" s="1"/>
      <c r="E122" s="8" t="s">
        <v>10</v>
      </c>
      <c r="F122" s="1"/>
      <c r="G122" s="9"/>
      <c r="H122" s="9"/>
    </row>
    <row r="123" ht="23.25" hidden="1" customHeight="1">
      <c r="A123" s="54" t="s">
        <v>2289</v>
      </c>
      <c r="B123" s="6" t="s">
        <v>8</v>
      </c>
      <c r="C123" s="7" t="s">
        <v>133</v>
      </c>
      <c r="D123" s="1"/>
      <c r="E123" s="1"/>
      <c r="F123" s="1"/>
      <c r="G123" s="5" t="s">
        <v>10</v>
      </c>
      <c r="H123" s="9"/>
    </row>
    <row r="124" ht="23.25" hidden="1" customHeight="1">
      <c r="A124" s="54" t="s">
        <v>2289</v>
      </c>
      <c r="B124" s="6" t="s">
        <v>8</v>
      </c>
      <c r="C124" s="7" t="s">
        <v>134</v>
      </c>
      <c r="D124" s="1"/>
      <c r="E124" s="1"/>
      <c r="F124" s="1"/>
      <c r="G124" s="9"/>
      <c r="H124" s="5" t="s">
        <v>10</v>
      </c>
    </row>
    <row r="125" ht="23.25" hidden="1" customHeight="1">
      <c r="A125" s="54" t="s">
        <v>2289</v>
      </c>
      <c r="B125" s="6" t="s">
        <v>8</v>
      </c>
      <c r="C125" s="7" t="s">
        <v>135</v>
      </c>
      <c r="D125" s="1"/>
      <c r="E125" s="8" t="s">
        <v>10</v>
      </c>
      <c r="F125" s="1"/>
      <c r="G125" s="9"/>
      <c r="H125" s="9"/>
    </row>
    <row r="126" ht="23.25" hidden="1" customHeight="1">
      <c r="A126" s="54" t="s">
        <v>2289</v>
      </c>
      <c r="B126" s="6" t="s">
        <v>8</v>
      </c>
      <c r="C126" s="7" t="s">
        <v>136</v>
      </c>
      <c r="D126" s="8" t="s">
        <v>10</v>
      </c>
      <c r="E126" s="1"/>
      <c r="F126" s="1"/>
      <c r="G126" s="9"/>
      <c r="H126" s="9"/>
    </row>
    <row r="127" ht="23.25" hidden="1" customHeight="1">
      <c r="A127" s="54" t="s">
        <v>2289</v>
      </c>
      <c r="B127" s="6" t="s">
        <v>8</v>
      </c>
      <c r="C127" s="7" t="s">
        <v>137</v>
      </c>
      <c r="D127" s="1"/>
      <c r="E127" s="1"/>
      <c r="F127" s="1"/>
      <c r="G127" s="9"/>
      <c r="H127" s="5" t="s">
        <v>10</v>
      </c>
    </row>
    <row r="128" ht="23.25" hidden="1" customHeight="1">
      <c r="A128" s="54" t="s">
        <v>2289</v>
      </c>
      <c r="B128" s="6" t="s">
        <v>8</v>
      </c>
      <c r="C128" s="7" t="s">
        <v>138</v>
      </c>
      <c r="D128" s="1"/>
      <c r="E128" s="8"/>
      <c r="F128" s="1"/>
      <c r="G128" s="5" t="s">
        <v>10</v>
      </c>
      <c r="H128" s="9"/>
    </row>
    <row r="129" ht="23.25" hidden="1" customHeight="1">
      <c r="A129" s="54" t="s">
        <v>2289</v>
      </c>
      <c r="B129" s="6" t="s">
        <v>8</v>
      </c>
      <c r="C129" s="7" t="s">
        <v>139</v>
      </c>
      <c r="D129" s="1"/>
      <c r="E129" s="8" t="s">
        <v>10</v>
      </c>
      <c r="F129" s="1"/>
      <c r="G129" s="9"/>
      <c r="H129" s="9"/>
    </row>
    <row r="130" ht="23.25" hidden="1" customHeight="1">
      <c r="A130" s="54" t="s">
        <v>2289</v>
      </c>
      <c r="B130" s="6" t="s">
        <v>8</v>
      </c>
      <c r="C130" s="7" t="s">
        <v>140</v>
      </c>
      <c r="D130" s="8" t="s">
        <v>10</v>
      </c>
      <c r="E130" s="1"/>
      <c r="F130" s="1"/>
      <c r="G130" s="9"/>
      <c r="H130" s="9"/>
    </row>
    <row r="131" ht="23.25" hidden="1" customHeight="1">
      <c r="A131" s="54" t="s">
        <v>2289</v>
      </c>
      <c r="B131" s="6" t="s">
        <v>8</v>
      </c>
      <c r="C131" s="7" t="s">
        <v>141</v>
      </c>
      <c r="D131" s="1"/>
      <c r="E131" s="1"/>
      <c r="F131" s="1"/>
      <c r="G131" s="9"/>
      <c r="H131" s="5" t="s">
        <v>10</v>
      </c>
    </row>
    <row r="132" ht="23.25" hidden="1" customHeight="1">
      <c r="A132" s="54" t="s">
        <v>2289</v>
      </c>
      <c r="B132" s="6" t="s">
        <v>8</v>
      </c>
      <c r="C132" s="7" t="s">
        <v>142</v>
      </c>
      <c r="D132" s="8" t="s">
        <v>10</v>
      </c>
      <c r="E132" s="1"/>
      <c r="F132" s="1"/>
      <c r="G132" s="9"/>
      <c r="H132" s="9"/>
    </row>
    <row r="133" ht="23.25" hidden="1" customHeight="1">
      <c r="A133" s="54" t="s">
        <v>2289</v>
      </c>
      <c r="B133" s="6" t="s">
        <v>8</v>
      </c>
      <c r="C133" s="7" t="s">
        <v>143</v>
      </c>
      <c r="D133" s="1"/>
      <c r="E133" s="1"/>
      <c r="F133" s="1"/>
      <c r="G133" s="9"/>
      <c r="H133" s="5" t="s">
        <v>10</v>
      </c>
    </row>
    <row r="134" ht="23.25" hidden="1" customHeight="1">
      <c r="A134" s="54" t="s">
        <v>2289</v>
      </c>
      <c r="B134" s="6" t="s">
        <v>8</v>
      </c>
      <c r="C134" s="7" t="s">
        <v>144</v>
      </c>
      <c r="D134" s="8" t="s">
        <v>10</v>
      </c>
      <c r="E134" s="1"/>
      <c r="F134" s="1"/>
      <c r="G134" s="9"/>
      <c r="H134" s="9"/>
    </row>
    <row r="135" ht="23.25" hidden="1" customHeight="1">
      <c r="A135" s="54" t="s">
        <v>2289</v>
      </c>
      <c r="B135" s="6" t="s">
        <v>8</v>
      </c>
      <c r="C135" s="7" t="s">
        <v>145</v>
      </c>
      <c r="D135" s="1"/>
      <c r="E135" s="8" t="s">
        <v>10</v>
      </c>
      <c r="F135" s="1"/>
      <c r="G135" s="9"/>
      <c r="H135" s="9"/>
    </row>
    <row r="136" ht="23.25" hidden="1" customHeight="1">
      <c r="A136" s="54" t="s">
        <v>2289</v>
      </c>
      <c r="B136" s="6" t="s">
        <v>8</v>
      </c>
      <c r="C136" s="7" t="s">
        <v>146</v>
      </c>
      <c r="D136" s="8" t="s">
        <v>10</v>
      </c>
      <c r="E136" s="1"/>
      <c r="F136" s="1"/>
      <c r="G136" s="9"/>
      <c r="H136" s="9"/>
    </row>
    <row r="137" ht="23.25" hidden="1" customHeight="1">
      <c r="A137" s="54" t="s">
        <v>2289</v>
      </c>
      <c r="B137" s="6" t="s">
        <v>8</v>
      </c>
      <c r="C137" s="7" t="s">
        <v>147</v>
      </c>
      <c r="D137" s="8"/>
      <c r="E137" s="8" t="s">
        <v>10</v>
      </c>
      <c r="F137" s="1"/>
      <c r="G137" s="9"/>
      <c r="H137" s="9"/>
    </row>
    <row r="138" ht="23.25" hidden="1" customHeight="1">
      <c r="A138" s="54" t="s">
        <v>2289</v>
      </c>
      <c r="B138" s="6" t="s">
        <v>8</v>
      </c>
      <c r="C138" s="7" t="s">
        <v>148</v>
      </c>
      <c r="D138" s="8"/>
      <c r="E138" s="8" t="s">
        <v>10</v>
      </c>
      <c r="F138" s="1"/>
      <c r="G138" s="9"/>
      <c r="H138" s="9"/>
    </row>
    <row r="139" ht="23.25" hidden="1" customHeight="1">
      <c r="A139" s="54" t="s">
        <v>2289</v>
      </c>
      <c r="B139" s="6" t="s">
        <v>8</v>
      </c>
      <c r="C139" s="7" t="s">
        <v>149</v>
      </c>
      <c r="D139" s="8"/>
      <c r="E139" s="8" t="s">
        <v>10</v>
      </c>
      <c r="F139" s="1"/>
      <c r="G139" s="9"/>
      <c r="H139" s="9"/>
    </row>
    <row r="140" ht="23.25" hidden="1" customHeight="1">
      <c r="A140" s="54" t="s">
        <v>2289</v>
      </c>
      <c r="B140" s="6" t="s">
        <v>8</v>
      </c>
      <c r="C140" s="7" t="s">
        <v>150</v>
      </c>
      <c r="D140" s="1"/>
      <c r="E140" s="8" t="s">
        <v>10</v>
      </c>
      <c r="F140" s="1"/>
      <c r="G140" s="9"/>
      <c r="H140" s="9"/>
    </row>
    <row r="141" ht="23.25" hidden="1" customHeight="1">
      <c r="A141" s="54" t="s">
        <v>2289</v>
      </c>
      <c r="B141" s="6" t="s">
        <v>8</v>
      </c>
      <c r="C141" s="7" t="s">
        <v>151</v>
      </c>
      <c r="D141" s="1"/>
      <c r="E141" s="8" t="s">
        <v>10</v>
      </c>
      <c r="F141" s="1"/>
      <c r="G141" s="9"/>
      <c r="H141" s="9"/>
    </row>
    <row r="142" ht="23.25" hidden="1" customHeight="1">
      <c r="A142" s="54" t="s">
        <v>2289</v>
      </c>
      <c r="B142" s="6" t="s">
        <v>8</v>
      </c>
      <c r="C142" s="7" t="s">
        <v>152</v>
      </c>
      <c r="D142" s="1"/>
      <c r="E142" s="8" t="s">
        <v>10</v>
      </c>
      <c r="F142" s="1"/>
      <c r="G142" s="9"/>
      <c r="H142" s="9"/>
    </row>
    <row r="143" ht="23.25" hidden="1" customHeight="1">
      <c r="A143" s="54" t="s">
        <v>2289</v>
      </c>
      <c r="B143" s="6" t="s">
        <v>8</v>
      </c>
      <c r="C143" s="7" t="s">
        <v>153</v>
      </c>
      <c r="D143" s="8"/>
      <c r="E143" s="8" t="s">
        <v>10</v>
      </c>
      <c r="F143" s="1"/>
      <c r="G143" s="9"/>
      <c r="H143" s="9"/>
    </row>
    <row r="144" ht="23.25" hidden="1" customHeight="1">
      <c r="A144" s="54" t="s">
        <v>2289</v>
      </c>
      <c r="B144" s="6" t="s">
        <v>8</v>
      </c>
      <c r="C144" s="7" t="s">
        <v>154</v>
      </c>
      <c r="D144" s="1"/>
      <c r="E144" s="8" t="s">
        <v>10</v>
      </c>
      <c r="F144" s="1"/>
      <c r="G144" s="9"/>
      <c r="H144" s="9"/>
    </row>
    <row r="145" ht="23.25" hidden="1" customHeight="1">
      <c r="A145" s="54" t="s">
        <v>2289</v>
      </c>
      <c r="B145" s="6" t="s">
        <v>8</v>
      </c>
      <c r="C145" s="7" t="s">
        <v>155</v>
      </c>
      <c r="D145" s="1"/>
      <c r="E145" s="8" t="s">
        <v>10</v>
      </c>
      <c r="F145" s="1"/>
      <c r="G145" s="9"/>
      <c r="H145" s="9"/>
    </row>
    <row r="146" ht="23.25" hidden="1" customHeight="1">
      <c r="A146" s="54" t="s">
        <v>2289</v>
      </c>
      <c r="B146" s="6" t="s">
        <v>8</v>
      </c>
      <c r="C146" s="7" t="s">
        <v>156</v>
      </c>
      <c r="D146" s="1"/>
      <c r="E146" s="1"/>
      <c r="F146" s="1"/>
      <c r="G146" s="9"/>
      <c r="H146" s="5" t="s">
        <v>10</v>
      </c>
    </row>
    <row r="147" ht="23.25" hidden="1" customHeight="1">
      <c r="A147" s="54" t="s">
        <v>2289</v>
      </c>
      <c r="B147" s="6" t="s">
        <v>8</v>
      </c>
      <c r="C147" s="7" t="s">
        <v>157</v>
      </c>
      <c r="D147" s="1"/>
      <c r="E147" s="1"/>
      <c r="F147" s="1"/>
      <c r="G147" s="9"/>
      <c r="H147" s="5" t="s">
        <v>10</v>
      </c>
    </row>
    <row r="148" ht="23.25" hidden="1" customHeight="1">
      <c r="A148" s="54" t="s">
        <v>2289</v>
      </c>
      <c r="B148" s="6" t="s">
        <v>8</v>
      </c>
      <c r="C148" s="7" t="s">
        <v>158</v>
      </c>
      <c r="D148" s="8"/>
      <c r="E148" s="8" t="s">
        <v>10</v>
      </c>
      <c r="F148" s="1"/>
      <c r="G148" s="9"/>
      <c r="H148" s="9"/>
    </row>
    <row r="149" ht="23.25" hidden="1" customHeight="1">
      <c r="A149" s="54" t="s">
        <v>2289</v>
      </c>
      <c r="B149" s="6" t="s">
        <v>8</v>
      </c>
      <c r="C149" s="7" t="s">
        <v>159</v>
      </c>
      <c r="D149" s="1"/>
      <c r="E149" s="1"/>
      <c r="F149" s="1"/>
      <c r="G149" s="9"/>
      <c r="H149" s="5" t="s">
        <v>10</v>
      </c>
    </row>
    <row r="150" ht="23.25" hidden="1" customHeight="1">
      <c r="A150" s="54" t="s">
        <v>2289</v>
      </c>
      <c r="B150" s="6" t="s">
        <v>8</v>
      </c>
      <c r="C150" s="7" t="s">
        <v>160</v>
      </c>
      <c r="D150" s="1"/>
      <c r="E150" s="8" t="s">
        <v>10</v>
      </c>
      <c r="F150" s="1"/>
      <c r="G150" s="9"/>
      <c r="H150" s="9"/>
    </row>
    <row r="151" ht="23.25" hidden="1" customHeight="1">
      <c r="A151" s="54" t="s">
        <v>2289</v>
      </c>
      <c r="B151" s="6" t="s">
        <v>8</v>
      </c>
      <c r="C151" s="7" t="s">
        <v>161</v>
      </c>
      <c r="D151" s="8" t="s">
        <v>10</v>
      </c>
      <c r="E151" s="1"/>
      <c r="F151" s="1"/>
      <c r="G151" s="9"/>
      <c r="H151" s="9"/>
    </row>
    <row r="152" ht="23.25" hidden="1" customHeight="1">
      <c r="A152" s="54" t="s">
        <v>2289</v>
      </c>
      <c r="B152" s="6" t="s">
        <v>8</v>
      </c>
      <c r="C152" s="7" t="s">
        <v>162</v>
      </c>
      <c r="D152" s="8" t="s">
        <v>10</v>
      </c>
      <c r="E152" s="1"/>
      <c r="F152" s="1"/>
      <c r="G152" s="9"/>
      <c r="H152" s="9"/>
    </row>
    <row r="153" ht="23.25" hidden="1" customHeight="1">
      <c r="A153" s="54" t="s">
        <v>2289</v>
      </c>
      <c r="B153" s="6" t="s">
        <v>8</v>
      </c>
      <c r="C153" s="7" t="s">
        <v>163</v>
      </c>
      <c r="D153" s="1"/>
      <c r="E153" s="8" t="s">
        <v>10</v>
      </c>
      <c r="F153" s="1"/>
      <c r="G153" s="9"/>
      <c r="H153" s="9"/>
    </row>
    <row r="154" ht="23.25" hidden="1" customHeight="1">
      <c r="A154" s="54" t="s">
        <v>2289</v>
      </c>
      <c r="B154" s="6" t="s">
        <v>8</v>
      </c>
      <c r="C154" s="7" t="s">
        <v>164</v>
      </c>
      <c r="D154" s="1"/>
      <c r="E154" s="8" t="s">
        <v>10</v>
      </c>
      <c r="F154" s="1"/>
      <c r="G154" s="9"/>
      <c r="H154" s="9"/>
    </row>
    <row r="155" ht="23.25" hidden="1" customHeight="1">
      <c r="A155" s="54" t="s">
        <v>2289</v>
      </c>
      <c r="B155" s="6" t="s">
        <v>8</v>
      </c>
      <c r="C155" s="7" t="s">
        <v>165</v>
      </c>
      <c r="D155" s="8"/>
      <c r="E155" s="8" t="s">
        <v>10</v>
      </c>
      <c r="F155" s="1"/>
      <c r="G155" s="9"/>
      <c r="H155" s="9"/>
    </row>
    <row r="156" ht="23.25" hidden="1" customHeight="1">
      <c r="A156" s="54" t="s">
        <v>2289</v>
      </c>
      <c r="B156" s="6" t="s">
        <v>8</v>
      </c>
      <c r="C156" s="7" t="s">
        <v>166</v>
      </c>
      <c r="D156" s="1"/>
      <c r="E156" s="1"/>
      <c r="F156" s="1"/>
      <c r="G156" s="9"/>
      <c r="H156" s="5" t="s">
        <v>10</v>
      </c>
    </row>
    <row r="157" ht="23.25" hidden="1" customHeight="1">
      <c r="A157" s="55" t="s">
        <v>2289</v>
      </c>
      <c r="B157" s="10" t="s">
        <v>8</v>
      </c>
      <c r="C157" s="11" t="s">
        <v>167</v>
      </c>
      <c r="D157" s="12"/>
      <c r="E157" s="12"/>
      <c r="F157" s="12"/>
      <c r="G157" s="13"/>
      <c r="H157" s="14" t="s">
        <v>10</v>
      </c>
      <c r="I157" s="13"/>
      <c r="J157" s="13"/>
      <c r="K157" s="13"/>
      <c r="L157" s="13"/>
      <c r="M157" s="13"/>
      <c r="N157" s="13"/>
      <c r="O157" s="13"/>
      <c r="P157" s="13"/>
      <c r="Q157" s="13"/>
      <c r="R157" s="13"/>
      <c r="S157" s="13"/>
      <c r="T157" s="13"/>
      <c r="U157" s="13"/>
      <c r="V157" s="13"/>
      <c r="W157" s="13"/>
      <c r="X157" s="13"/>
    </row>
    <row r="158" ht="23.25" hidden="1" customHeight="1">
      <c r="A158" s="54" t="s">
        <v>2289</v>
      </c>
      <c r="B158" s="6" t="s">
        <v>8</v>
      </c>
      <c r="C158" s="7" t="s">
        <v>168</v>
      </c>
      <c r="D158" s="1"/>
      <c r="E158" s="1"/>
      <c r="F158" s="1"/>
      <c r="G158" s="9"/>
      <c r="H158" s="5" t="s">
        <v>10</v>
      </c>
    </row>
    <row r="159" ht="23.25" hidden="1" customHeight="1">
      <c r="A159" s="54" t="s">
        <v>2289</v>
      </c>
      <c r="B159" s="6" t="s">
        <v>8</v>
      </c>
      <c r="C159" s="7" t="s">
        <v>169</v>
      </c>
      <c r="D159" s="1"/>
      <c r="E159" s="8" t="s">
        <v>10</v>
      </c>
      <c r="F159" s="1"/>
      <c r="G159" s="9"/>
      <c r="H159" s="9"/>
    </row>
    <row r="160" ht="23.25" hidden="1" customHeight="1">
      <c r="A160" s="54" t="s">
        <v>2289</v>
      </c>
      <c r="B160" s="6" t="s">
        <v>8</v>
      </c>
      <c r="C160" s="7" t="s">
        <v>170</v>
      </c>
      <c r="D160" s="1"/>
      <c r="E160" s="8" t="s">
        <v>10</v>
      </c>
      <c r="F160" s="1"/>
      <c r="G160" s="9"/>
      <c r="H160" s="9"/>
    </row>
    <row r="161" ht="23.25" hidden="1" customHeight="1">
      <c r="A161" s="54" t="s">
        <v>2289</v>
      </c>
      <c r="B161" s="6" t="s">
        <v>8</v>
      </c>
      <c r="C161" s="7" t="s">
        <v>171</v>
      </c>
      <c r="D161" s="1"/>
      <c r="E161" s="1"/>
      <c r="F161" s="1"/>
      <c r="G161" s="9"/>
      <c r="H161" s="5" t="s">
        <v>10</v>
      </c>
    </row>
    <row r="162" ht="23.25" hidden="1" customHeight="1">
      <c r="A162" s="54" t="s">
        <v>2289</v>
      </c>
      <c r="B162" s="6" t="s">
        <v>8</v>
      </c>
      <c r="C162" s="7" t="s">
        <v>172</v>
      </c>
      <c r="D162" s="1"/>
      <c r="E162" s="8" t="s">
        <v>10</v>
      </c>
      <c r="F162" s="1"/>
      <c r="G162" s="9"/>
      <c r="H162" s="9"/>
    </row>
    <row r="163" ht="23.25" hidden="1" customHeight="1">
      <c r="A163" s="54" t="s">
        <v>2289</v>
      </c>
      <c r="B163" s="6" t="s">
        <v>8</v>
      </c>
      <c r="C163" s="7" t="s">
        <v>173</v>
      </c>
      <c r="D163" s="1"/>
      <c r="E163" s="8" t="s">
        <v>10</v>
      </c>
      <c r="F163" s="1"/>
      <c r="G163" s="9"/>
      <c r="H163" s="9"/>
    </row>
    <row r="164" ht="23.25" hidden="1" customHeight="1">
      <c r="A164" s="54" t="s">
        <v>2289</v>
      </c>
      <c r="B164" s="6" t="s">
        <v>8</v>
      </c>
      <c r="C164" s="7" t="s">
        <v>174</v>
      </c>
      <c r="D164" s="1"/>
      <c r="E164" s="8" t="s">
        <v>10</v>
      </c>
      <c r="F164" s="1"/>
      <c r="G164" s="9"/>
      <c r="H164" s="9"/>
    </row>
    <row r="165" ht="23.25" hidden="1" customHeight="1">
      <c r="A165" s="54" t="s">
        <v>2289</v>
      </c>
      <c r="B165" s="6" t="s">
        <v>8</v>
      </c>
      <c r="C165" s="7" t="s">
        <v>175</v>
      </c>
      <c r="D165" s="1"/>
      <c r="E165" s="8" t="s">
        <v>10</v>
      </c>
      <c r="F165" s="1"/>
      <c r="G165" s="9"/>
      <c r="H165" s="9"/>
    </row>
    <row r="166" ht="23.25" hidden="1" customHeight="1">
      <c r="A166" s="54" t="s">
        <v>2289</v>
      </c>
      <c r="B166" s="6" t="s">
        <v>8</v>
      </c>
      <c r="C166" s="7" t="s">
        <v>176</v>
      </c>
      <c r="D166" s="8" t="s">
        <v>10</v>
      </c>
      <c r="E166" s="1"/>
      <c r="F166" s="1"/>
      <c r="G166" s="9"/>
      <c r="H166" s="9"/>
    </row>
    <row r="167" ht="23.25" hidden="1" customHeight="1">
      <c r="A167" s="54" t="s">
        <v>2289</v>
      </c>
      <c r="B167" s="6" t="s">
        <v>8</v>
      </c>
      <c r="C167" s="7" t="s">
        <v>177</v>
      </c>
      <c r="D167" s="8" t="s">
        <v>10</v>
      </c>
      <c r="E167" s="1"/>
      <c r="F167" s="1"/>
      <c r="G167" s="9"/>
      <c r="H167" s="9"/>
    </row>
    <row r="168" ht="23.25" hidden="1" customHeight="1">
      <c r="A168" s="54" t="s">
        <v>2289</v>
      </c>
      <c r="B168" s="6" t="s">
        <v>8</v>
      </c>
      <c r="C168" s="7" t="s">
        <v>178</v>
      </c>
      <c r="D168" s="1"/>
      <c r="E168" s="1"/>
      <c r="F168" s="1"/>
      <c r="G168" s="9"/>
      <c r="H168" s="5" t="s">
        <v>10</v>
      </c>
    </row>
    <row r="169" ht="23.25" hidden="1" customHeight="1">
      <c r="A169" s="54" t="s">
        <v>2289</v>
      </c>
      <c r="B169" s="6" t="s">
        <v>8</v>
      </c>
      <c r="C169" s="7" t="s">
        <v>179</v>
      </c>
      <c r="D169" s="1"/>
      <c r="E169" s="8" t="s">
        <v>10</v>
      </c>
      <c r="F169" s="1"/>
      <c r="G169" s="9"/>
      <c r="H169" s="9"/>
    </row>
    <row r="170" ht="23.25" hidden="1" customHeight="1">
      <c r="A170" s="54" t="s">
        <v>2289</v>
      </c>
      <c r="B170" s="6" t="s">
        <v>8</v>
      </c>
      <c r="C170" s="7" t="s">
        <v>180</v>
      </c>
      <c r="D170" s="8"/>
      <c r="E170" s="8" t="s">
        <v>10</v>
      </c>
      <c r="F170" s="1"/>
      <c r="G170" s="9"/>
      <c r="H170" s="9"/>
    </row>
    <row r="171" ht="23.25" hidden="1" customHeight="1">
      <c r="A171" s="54" t="s">
        <v>2289</v>
      </c>
      <c r="B171" s="6" t="s">
        <v>8</v>
      </c>
      <c r="C171" s="7" t="s">
        <v>181</v>
      </c>
      <c r="D171" s="1"/>
      <c r="E171" s="8" t="s">
        <v>10</v>
      </c>
      <c r="F171" s="1"/>
      <c r="G171" s="9"/>
      <c r="H171" s="9"/>
    </row>
    <row r="172" ht="23.25" hidden="1" customHeight="1">
      <c r="A172" s="54" t="s">
        <v>2289</v>
      </c>
      <c r="B172" s="6" t="s">
        <v>8</v>
      </c>
      <c r="C172" s="7" t="s">
        <v>182</v>
      </c>
      <c r="D172" s="1"/>
      <c r="E172" s="8" t="s">
        <v>10</v>
      </c>
      <c r="F172" s="1"/>
      <c r="G172" s="9"/>
      <c r="H172" s="9"/>
    </row>
    <row r="173" ht="23.25" hidden="1" customHeight="1">
      <c r="A173" s="54" t="s">
        <v>2289</v>
      </c>
      <c r="B173" s="6" t="s">
        <v>8</v>
      </c>
      <c r="C173" s="7" t="s">
        <v>183</v>
      </c>
      <c r="D173" s="1"/>
      <c r="E173" s="8" t="s">
        <v>10</v>
      </c>
      <c r="F173" s="1"/>
      <c r="G173" s="9"/>
      <c r="H173" s="9"/>
    </row>
    <row r="174" ht="23.25" hidden="1" customHeight="1">
      <c r="A174" s="54" t="s">
        <v>2289</v>
      </c>
      <c r="B174" s="6" t="s">
        <v>8</v>
      </c>
      <c r="C174" s="7" t="s">
        <v>184</v>
      </c>
      <c r="D174" s="8" t="s">
        <v>10</v>
      </c>
      <c r="E174" s="8"/>
      <c r="F174" s="1"/>
      <c r="G174" s="9"/>
      <c r="H174" s="9"/>
    </row>
    <row r="175" ht="23.25" hidden="1" customHeight="1">
      <c r="A175" s="54" t="s">
        <v>2289</v>
      </c>
      <c r="B175" s="6" t="s">
        <v>8</v>
      </c>
      <c r="C175" s="7" t="s">
        <v>185</v>
      </c>
      <c r="D175" s="8" t="s">
        <v>10</v>
      </c>
      <c r="E175" s="1"/>
      <c r="F175" s="1"/>
      <c r="G175" s="9"/>
      <c r="H175" s="9"/>
    </row>
    <row r="176" ht="23.25" hidden="1" customHeight="1">
      <c r="A176" s="54" t="s">
        <v>2289</v>
      </c>
      <c r="B176" s="6" t="s">
        <v>8</v>
      </c>
      <c r="C176" s="7" t="s">
        <v>186</v>
      </c>
      <c r="D176" s="1"/>
      <c r="E176" s="8" t="s">
        <v>10</v>
      </c>
      <c r="F176" s="1"/>
      <c r="G176" s="9"/>
      <c r="H176" s="9"/>
    </row>
    <row r="177" ht="23.25" hidden="1" customHeight="1">
      <c r="A177" s="54" t="s">
        <v>2289</v>
      </c>
      <c r="B177" s="6" t="s">
        <v>8</v>
      </c>
      <c r="C177" s="7" t="s">
        <v>187</v>
      </c>
      <c r="D177" s="1"/>
      <c r="E177" s="8" t="s">
        <v>10</v>
      </c>
      <c r="F177" s="1"/>
      <c r="G177" s="9"/>
      <c r="H177" s="9"/>
    </row>
    <row r="178" ht="23.25" hidden="1" customHeight="1">
      <c r="A178" s="54" t="s">
        <v>2289</v>
      </c>
      <c r="B178" s="6" t="s">
        <v>8</v>
      </c>
      <c r="C178" s="7" t="s">
        <v>188</v>
      </c>
      <c r="D178" s="1"/>
      <c r="E178" s="8" t="s">
        <v>10</v>
      </c>
      <c r="F178" s="1"/>
      <c r="G178" s="9"/>
      <c r="H178" s="9"/>
    </row>
    <row r="179" ht="23.25" hidden="1" customHeight="1">
      <c r="A179" s="54" t="s">
        <v>2289</v>
      </c>
      <c r="B179" s="6" t="s">
        <v>8</v>
      </c>
      <c r="C179" s="7" t="s">
        <v>189</v>
      </c>
      <c r="D179" s="1"/>
      <c r="E179" s="8" t="s">
        <v>10</v>
      </c>
      <c r="F179" s="1"/>
      <c r="G179" s="9"/>
      <c r="H179" s="9"/>
    </row>
    <row r="180" ht="23.25" hidden="1" customHeight="1">
      <c r="A180" s="54" t="s">
        <v>2289</v>
      </c>
      <c r="B180" s="6" t="s">
        <v>8</v>
      </c>
      <c r="C180" s="7" t="s">
        <v>190</v>
      </c>
      <c r="D180" s="8" t="s">
        <v>10</v>
      </c>
      <c r="E180" s="1"/>
      <c r="F180" s="1"/>
      <c r="G180" s="9"/>
      <c r="H180" s="9"/>
    </row>
    <row r="181" ht="23.25" hidden="1" customHeight="1">
      <c r="A181" s="54" t="s">
        <v>2289</v>
      </c>
      <c r="B181" s="6" t="s">
        <v>8</v>
      </c>
      <c r="C181" s="7" t="s">
        <v>191</v>
      </c>
      <c r="D181" s="1"/>
      <c r="E181" s="8" t="s">
        <v>10</v>
      </c>
      <c r="F181" s="1"/>
      <c r="G181" s="9"/>
      <c r="H181" s="9"/>
    </row>
    <row r="182" ht="23.25" hidden="1" customHeight="1">
      <c r="A182" s="54" t="s">
        <v>2289</v>
      </c>
      <c r="B182" s="6" t="s">
        <v>8</v>
      </c>
      <c r="C182" s="7" t="s">
        <v>192</v>
      </c>
      <c r="D182" s="1"/>
      <c r="E182" s="8" t="s">
        <v>10</v>
      </c>
      <c r="F182" s="1"/>
      <c r="G182" s="9"/>
      <c r="H182" s="9"/>
    </row>
    <row r="183" ht="23.25" hidden="1" customHeight="1">
      <c r="A183" s="54" t="s">
        <v>2289</v>
      </c>
      <c r="B183" s="6" t="s">
        <v>8</v>
      </c>
      <c r="C183" s="7" t="s">
        <v>193</v>
      </c>
      <c r="D183" s="1"/>
      <c r="E183" s="8" t="s">
        <v>10</v>
      </c>
      <c r="F183" s="1"/>
      <c r="G183" s="9"/>
      <c r="H183" s="9"/>
    </row>
    <row r="184" ht="23.25" hidden="1" customHeight="1">
      <c r="A184" s="54" t="s">
        <v>2289</v>
      </c>
      <c r="B184" s="6" t="s">
        <v>8</v>
      </c>
      <c r="C184" s="7" t="s">
        <v>194</v>
      </c>
      <c r="D184" s="8" t="s">
        <v>10</v>
      </c>
      <c r="E184" s="8"/>
      <c r="F184" s="1"/>
      <c r="G184" s="9"/>
      <c r="H184" s="9"/>
    </row>
    <row r="185" ht="23.25" hidden="1" customHeight="1">
      <c r="A185" s="54" t="s">
        <v>2289</v>
      </c>
      <c r="B185" s="6" t="s">
        <v>8</v>
      </c>
      <c r="C185" s="7" t="s">
        <v>195</v>
      </c>
      <c r="D185" s="8" t="s">
        <v>10</v>
      </c>
      <c r="E185" s="1"/>
      <c r="F185" s="1"/>
      <c r="G185" s="9"/>
      <c r="H185" s="9"/>
    </row>
    <row r="186" ht="23.25" hidden="1" customHeight="1">
      <c r="A186" s="54" t="s">
        <v>2289</v>
      </c>
      <c r="B186" s="6" t="s">
        <v>8</v>
      </c>
      <c r="C186" s="7" t="s">
        <v>196</v>
      </c>
      <c r="D186" s="1"/>
      <c r="E186" s="8" t="s">
        <v>10</v>
      </c>
      <c r="F186" s="1"/>
      <c r="G186" s="9"/>
      <c r="H186" s="9"/>
    </row>
    <row r="187" ht="23.25" hidden="1" customHeight="1">
      <c r="A187" s="54" t="s">
        <v>2289</v>
      </c>
      <c r="B187" s="6" t="s">
        <v>8</v>
      </c>
      <c r="C187" s="7" t="s">
        <v>197</v>
      </c>
      <c r="D187" s="1"/>
      <c r="E187" s="8" t="s">
        <v>10</v>
      </c>
      <c r="F187" s="1"/>
      <c r="G187" s="9"/>
      <c r="H187" s="9"/>
    </row>
    <row r="188" ht="23.25" hidden="1" customHeight="1">
      <c r="A188" s="54" t="s">
        <v>2289</v>
      </c>
      <c r="B188" s="6" t="s">
        <v>8</v>
      </c>
      <c r="C188" s="7" t="s">
        <v>198</v>
      </c>
      <c r="D188" s="8" t="s">
        <v>10</v>
      </c>
      <c r="E188" s="8"/>
      <c r="F188" s="1"/>
      <c r="G188" s="9"/>
      <c r="H188" s="9"/>
    </row>
    <row r="189" ht="23.25" hidden="1" customHeight="1">
      <c r="A189" s="54" t="s">
        <v>2289</v>
      </c>
      <c r="B189" s="6" t="s">
        <v>8</v>
      </c>
      <c r="C189" s="7" t="s">
        <v>199</v>
      </c>
      <c r="D189" s="1"/>
      <c r="E189" s="8" t="s">
        <v>10</v>
      </c>
      <c r="F189" s="1"/>
      <c r="G189" s="9"/>
      <c r="H189" s="9"/>
    </row>
    <row r="190" ht="23.25" hidden="1" customHeight="1">
      <c r="A190" s="54" t="s">
        <v>2289</v>
      </c>
      <c r="B190" s="6" t="s">
        <v>8</v>
      </c>
      <c r="C190" s="7" t="s">
        <v>200</v>
      </c>
      <c r="D190" s="8" t="s">
        <v>10</v>
      </c>
      <c r="E190" s="1"/>
      <c r="F190" s="1"/>
      <c r="G190" s="9"/>
      <c r="H190" s="9"/>
    </row>
    <row r="191" ht="23.25" hidden="1" customHeight="1">
      <c r="A191" s="54" t="s">
        <v>2289</v>
      </c>
      <c r="B191" s="6" t="s">
        <v>8</v>
      </c>
      <c r="C191" s="7" t="s">
        <v>201</v>
      </c>
      <c r="D191" s="8" t="s">
        <v>10</v>
      </c>
      <c r="E191" s="1"/>
      <c r="F191" s="1"/>
      <c r="G191" s="9"/>
      <c r="H191" s="9"/>
    </row>
    <row r="192" ht="23.25" hidden="1" customHeight="1">
      <c r="A192" s="54" t="s">
        <v>2289</v>
      </c>
      <c r="B192" s="6" t="s">
        <v>8</v>
      </c>
      <c r="C192" s="7" t="s">
        <v>202</v>
      </c>
      <c r="D192" s="1"/>
      <c r="E192" s="8" t="s">
        <v>10</v>
      </c>
      <c r="F192" s="1"/>
      <c r="G192" s="9"/>
      <c r="H192" s="9"/>
    </row>
    <row r="193" ht="23.25" hidden="1" customHeight="1">
      <c r="A193" s="54" t="s">
        <v>2289</v>
      </c>
      <c r="B193" s="6" t="s">
        <v>8</v>
      </c>
      <c r="C193" s="7" t="s">
        <v>203</v>
      </c>
      <c r="D193" s="8" t="s">
        <v>10</v>
      </c>
      <c r="E193" s="1"/>
      <c r="F193" s="1"/>
      <c r="G193" s="9"/>
      <c r="H193" s="9"/>
    </row>
    <row r="194" ht="23.25" hidden="1" customHeight="1">
      <c r="A194" s="54" t="s">
        <v>2289</v>
      </c>
      <c r="B194" s="6" t="s">
        <v>8</v>
      </c>
      <c r="C194" s="7" t="s">
        <v>204</v>
      </c>
      <c r="D194" s="8" t="s">
        <v>10</v>
      </c>
      <c r="E194" s="1"/>
      <c r="F194" s="1"/>
      <c r="G194" s="9"/>
      <c r="H194" s="9"/>
    </row>
    <row r="195" ht="23.25" hidden="1" customHeight="1">
      <c r="A195" s="54" t="s">
        <v>2289</v>
      </c>
      <c r="B195" s="6" t="s">
        <v>8</v>
      </c>
      <c r="C195" s="7" t="s">
        <v>205</v>
      </c>
      <c r="D195" s="8"/>
      <c r="E195" s="8" t="s">
        <v>10</v>
      </c>
      <c r="F195" s="1"/>
      <c r="G195" s="9"/>
      <c r="H195" s="9"/>
    </row>
    <row r="196" ht="23.25" hidden="1" customHeight="1">
      <c r="A196" s="54" t="s">
        <v>2289</v>
      </c>
      <c r="B196" s="6" t="s">
        <v>8</v>
      </c>
      <c r="C196" s="7" t="s">
        <v>206</v>
      </c>
      <c r="D196" s="8" t="s">
        <v>10</v>
      </c>
      <c r="E196" s="1"/>
      <c r="F196" s="1"/>
      <c r="G196" s="9"/>
      <c r="H196" s="9"/>
    </row>
    <row r="197" ht="23.25" hidden="1" customHeight="1">
      <c r="A197" s="54" t="s">
        <v>2289</v>
      </c>
      <c r="B197" s="6" t="s">
        <v>8</v>
      </c>
      <c r="C197" s="7" t="s">
        <v>207</v>
      </c>
      <c r="D197" s="8" t="s">
        <v>10</v>
      </c>
      <c r="E197" s="1"/>
      <c r="F197" s="1"/>
      <c r="G197" s="9"/>
      <c r="H197" s="9"/>
    </row>
    <row r="198" ht="23.25" hidden="1" customHeight="1">
      <c r="A198" s="54" t="s">
        <v>2289</v>
      </c>
      <c r="B198" s="6" t="s">
        <v>8</v>
      </c>
      <c r="C198" s="7" t="s">
        <v>208</v>
      </c>
      <c r="D198" s="8" t="s">
        <v>10</v>
      </c>
      <c r="E198" s="1"/>
      <c r="F198" s="1"/>
      <c r="G198" s="9"/>
      <c r="H198" s="9"/>
    </row>
    <row r="199" ht="23.25" hidden="1" customHeight="1">
      <c r="A199" s="54" t="s">
        <v>2289</v>
      </c>
      <c r="B199" s="6" t="s">
        <v>8</v>
      </c>
      <c r="C199" s="7" t="s">
        <v>209</v>
      </c>
      <c r="D199" s="1"/>
      <c r="E199" s="8" t="s">
        <v>10</v>
      </c>
      <c r="F199" s="1"/>
      <c r="G199" s="9"/>
      <c r="H199" s="9"/>
    </row>
    <row r="200" ht="23.25" hidden="1" customHeight="1">
      <c r="A200" s="54" t="s">
        <v>2289</v>
      </c>
      <c r="B200" s="6" t="s">
        <v>8</v>
      </c>
      <c r="C200" s="7" t="s">
        <v>210</v>
      </c>
      <c r="D200" s="1"/>
      <c r="E200" s="8" t="s">
        <v>10</v>
      </c>
      <c r="F200" s="1"/>
      <c r="G200" s="9"/>
      <c r="H200" s="9"/>
    </row>
    <row r="201" ht="23.25" hidden="1" customHeight="1">
      <c r="A201" s="54" t="s">
        <v>2289</v>
      </c>
      <c r="B201" s="6" t="s">
        <v>8</v>
      </c>
      <c r="C201" s="15" t="s">
        <v>211</v>
      </c>
      <c r="D201" s="8" t="s">
        <v>10</v>
      </c>
      <c r="E201" s="1"/>
      <c r="F201" s="1"/>
      <c r="G201" s="9"/>
      <c r="H201" s="9"/>
    </row>
    <row r="202" ht="23.25" hidden="1" customHeight="1">
      <c r="A202" s="54" t="s">
        <v>2289</v>
      </c>
      <c r="B202" s="6" t="s">
        <v>8</v>
      </c>
      <c r="C202" s="7" t="s">
        <v>212</v>
      </c>
      <c r="D202" s="8" t="s">
        <v>10</v>
      </c>
      <c r="E202" s="1"/>
      <c r="F202" s="1"/>
      <c r="G202" s="9"/>
      <c r="H202" s="9"/>
    </row>
    <row r="203" ht="23.25" hidden="1" customHeight="1">
      <c r="A203" s="54" t="s">
        <v>2289</v>
      </c>
      <c r="B203" s="6" t="s">
        <v>8</v>
      </c>
      <c r="C203" s="7" t="s">
        <v>213</v>
      </c>
      <c r="D203" s="8" t="s">
        <v>10</v>
      </c>
      <c r="E203" s="1"/>
      <c r="F203" s="1"/>
      <c r="G203" s="9"/>
      <c r="H203" s="9"/>
    </row>
    <row r="204" ht="23.25" hidden="1" customHeight="1">
      <c r="A204" s="54" t="s">
        <v>2289</v>
      </c>
      <c r="B204" s="6" t="s">
        <v>8</v>
      </c>
      <c r="C204" s="7" t="s">
        <v>214</v>
      </c>
      <c r="D204" s="8" t="s">
        <v>10</v>
      </c>
      <c r="E204" s="1"/>
      <c r="F204" s="1"/>
      <c r="G204" s="9"/>
      <c r="H204" s="9"/>
    </row>
    <row r="205" ht="23.25" hidden="1" customHeight="1">
      <c r="A205" s="54" t="s">
        <v>2289</v>
      </c>
      <c r="B205" s="6" t="s">
        <v>8</v>
      </c>
      <c r="C205" s="7" t="s">
        <v>215</v>
      </c>
      <c r="D205" s="1"/>
      <c r="E205" s="8" t="s">
        <v>10</v>
      </c>
      <c r="F205" s="1"/>
      <c r="G205" s="9"/>
      <c r="H205" s="9"/>
    </row>
    <row r="206" ht="23.25" hidden="1" customHeight="1">
      <c r="A206" s="54" t="s">
        <v>2289</v>
      </c>
      <c r="B206" s="6" t="s">
        <v>8</v>
      </c>
      <c r="C206" s="7" t="s">
        <v>216</v>
      </c>
      <c r="D206" s="8" t="s">
        <v>10</v>
      </c>
      <c r="E206" s="1"/>
      <c r="F206" s="1"/>
      <c r="G206" s="9"/>
      <c r="H206" s="9"/>
    </row>
    <row r="207" ht="23.25" hidden="1" customHeight="1">
      <c r="A207" s="54" t="s">
        <v>2289</v>
      </c>
      <c r="B207" s="6" t="s">
        <v>8</v>
      </c>
      <c r="C207" s="7" t="s">
        <v>217</v>
      </c>
      <c r="D207" s="8" t="s">
        <v>10</v>
      </c>
      <c r="E207" s="1"/>
      <c r="F207" s="1"/>
      <c r="G207" s="9"/>
      <c r="H207" s="9"/>
    </row>
    <row r="208" ht="23.25" hidden="1" customHeight="1">
      <c r="A208" s="54" t="s">
        <v>2289</v>
      </c>
      <c r="B208" s="6" t="s">
        <v>8</v>
      </c>
      <c r="C208" s="7" t="s">
        <v>218</v>
      </c>
      <c r="D208" s="1"/>
      <c r="E208" s="8" t="s">
        <v>10</v>
      </c>
      <c r="F208" s="1"/>
      <c r="G208" s="9"/>
      <c r="H208" s="9"/>
    </row>
    <row r="209" ht="23.25" hidden="1" customHeight="1">
      <c r="A209" s="54" t="s">
        <v>2289</v>
      </c>
      <c r="B209" s="6" t="s">
        <v>8</v>
      </c>
      <c r="C209" s="7" t="s">
        <v>219</v>
      </c>
      <c r="D209" s="1"/>
      <c r="E209" s="8" t="s">
        <v>10</v>
      </c>
      <c r="F209" s="1"/>
      <c r="G209" s="9"/>
      <c r="H209" s="9"/>
    </row>
    <row r="210" ht="23.25" hidden="1" customHeight="1">
      <c r="A210" s="54" t="s">
        <v>2289</v>
      </c>
      <c r="B210" s="6" t="s">
        <v>8</v>
      </c>
      <c r="C210" s="7" t="s">
        <v>220</v>
      </c>
      <c r="D210" s="1"/>
      <c r="E210" s="8" t="s">
        <v>10</v>
      </c>
      <c r="F210" s="1"/>
      <c r="G210" s="9"/>
      <c r="H210" s="9"/>
    </row>
    <row r="211" ht="23.25" hidden="1" customHeight="1">
      <c r="A211" s="54" t="s">
        <v>2289</v>
      </c>
      <c r="B211" s="6" t="s">
        <v>8</v>
      </c>
      <c r="C211" s="7" t="s">
        <v>221</v>
      </c>
      <c r="D211" s="1"/>
      <c r="E211" s="8" t="s">
        <v>10</v>
      </c>
      <c r="F211" s="1"/>
      <c r="G211" s="9"/>
      <c r="H211" s="9"/>
    </row>
    <row r="212" ht="23.25" hidden="1" customHeight="1">
      <c r="A212" s="54" t="s">
        <v>2289</v>
      </c>
      <c r="B212" s="6" t="s">
        <v>8</v>
      </c>
      <c r="C212" s="7" t="s">
        <v>222</v>
      </c>
      <c r="D212" s="1"/>
      <c r="E212" s="8" t="s">
        <v>10</v>
      </c>
      <c r="F212" s="1"/>
      <c r="G212" s="9"/>
      <c r="H212" s="9"/>
    </row>
    <row r="213" ht="23.25" hidden="1" customHeight="1">
      <c r="A213" s="54" t="s">
        <v>2289</v>
      </c>
      <c r="B213" s="6" t="s">
        <v>8</v>
      </c>
      <c r="C213" s="7" t="s">
        <v>223</v>
      </c>
      <c r="D213" s="1"/>
      <c r="E213" s="8" t="s">
        <v>10</v>
      </c>
      <c r="F213" s="1"/>
      <c r="G213" s="9"/>
      <c r="H213" s="9"/>
    </row>
    <row r="214" ht="23.25" hidden="1" customHeight="1">
      <c r="A214" s="54" t="s">
        <v>2289</v>
      </c>
      <c r="B214" s="6" t="s">
        <v>8</v>
      </c>
      <c r="C214" s="7" t="s">
        <v>224</v>
      </c>
      <c r="D214" s="8" t="s">
        <v>10</v>
      </c>
      <c r="E214" s="1"/>
      <c r="F214" s="1"/>
      <c r="G214" s="9"/>
      <c r="H214" s="9"/>
    </row>
    <row r="215" ht="23.25" hidden="1" customHeight="1">
      <c r="A215" s="54" t="s">
        <v>2289</v>
      </c>
      <c r="B215" s="6" t="s">
        <v>8</v>
      </c>
      <c r="C215" s="7" t="s">
        <v>225</v>
      </c>
      <c r="D215" s="1"/>
      <c r="E215" s="8" t="s">
        <v>10</v>
      </c>
      <c r="F215" s="1"/>
      <c r="G215" s="9"/>
      <c r="H215" s="9"/>
    </row>
    <row r="216" ht="23.25" hidden="1" customHeight="1">
      <c r="A216" s="54" t="s">
        <v>2289</v>
      </c>
      <c r="B216" s="6" t="s">
        <v>8</v>
      </c>
      <c r="C216" s="7" t="s">
        <v>226</v>
      </c>
      <c r="D216" s="1"/>
      <c r="E216" s="8" t="s">
        <v>10</v>
      </c>
      <c r="F216" s="1"/>
      <c r="G216" s="9"/>
      <c r="H216" s="9"/>
    </row>
    <row r="217" ht="23.25" hidden="1" customHeight="1">
      <c r="A217" s="54" t="s">
        <v>2289</v>
      </c>
      <c r="B217" s="6" t="s">
        <v>8</v>
      </c>
      <c r="C217" s="7" t="s">
        <v>227</v>
      </c>
      <c r="D217" s="1"/>
      <c r="E217" s="8" t="s">
        <v>10</v>
      </c>
      <c r="F217" s="1"/>
      <c r="G217" s="9"/>
      <c r="H217" s="9"/>
    </row>
    <row r="218" ht="23.25" hidden="1" customHeight="1">
      <c r="A218" s="54" t="s">
        <v>2290</v>
      </c>
      <c r="B218" s="6" t="s">
        <v>8</v>
      </c>
      <c r="C218" s="7" t="s">
        <v>228</v>
      </c>
      <c r="D218" s="8" t="s">
        <v>10</v>
      </c>
      <c r="E218" s="1"/>
      <c r="F218" s="1"/>
      <c r="G218" s="9"/>
      <c r="H218" s="9"/>
    </row>
    <row r="219" ht="23.25" hidden="1" customHeight="1">
      <c r="A219" s="54" t="s">
        <v>2290</v>
      </c>
      <c r="B219" s="6" t="s">
        <v>8</v>
      </c>
      <c r="C219" s="7" t="s">
        <v>229</v>
      </c>
      <c r="D219" s="8" t="s">
        <v>10</v>
      </c>
      <c r="E219" s="1"/>
      <c r="F219" s="1"/>
      <c r="G219" s="9"/>
      <c r="H219" s="9"/>
    </row>
    <row r="220" ht="23.25" hidden="1" customHeight="1">
      <c r="A220" s="54" t="s">
        <v>2290</v>
      </c>
      <c r="B220" s="6" t="s">
        <v>8</v>
      </c>
      <c r="C220" s="7" t="s">
        <v>230</v>
      </c>
      <c r="D220" s="8" t="s">
        <v>10</v>
      </c>
      <c r="E220" s="1"/>
      <c r="F220" s="1"/>
      <c r="G220" s="9"/>
      <c r="H220" s="9"/>
    </row>
    <row r="221" ht="23.25" hidden="1" customHeight="1">
      <c r="A221" s="54" t="s">
        <v>2290</v>
      </c>
      <c r="B221" s="6" t="s">
        <v>8</v>
      </c>
      <c r="C221" s="7" t="s">
        <v>231</v>
      </c>
      <c r="D221" s="1"/>
      <c r="E221" s="1"/>
      <c r="F221" s="1"/>
      <c r="G221" s="5" t="s">
        <v>10</v>
      </c>
      <c r="H221" s="9"/>
    </row>
    <row r="222" ht="23.25" hidden="1" customHeight="1">
      <c r="A222" s="54" t="s">
        <v>2290</v>
      </c>
      <c r="B222" s="6" t="s">
        <v>8</v>
      </c>
      <c r="C222" s="7" t="s">
        <v>232</v>
      </c>
      <c r="D222" s="8" t="s">
        <v>10</v>
      </c>
      <c r="E222" s="1"/>
      <c r="F222" s="1"/>
      <c r="G222" s="9"/>
      <c r="H222" s="9"/>
    </row>
    <row r="223" ht="23.25" hidden="1" customHeight="1">
      <c r="A223" s="54" t="s">
        <v>2290</v>
      </c>
      <c r="B223" s="6" t="s">
        <v>8</v>
      </c>
      <c r="C223" s="7" t="s">
        <v>233</v>
      </c>
      <c r="D223" s="8" t="s">
        <v>10</v>
      </c>
      <c r="E223" s="1"/>
      <c r="F223" s="1"/>
      <c r="G223" s="9"/>
      <c r="H223" s="9"/>
    </row>
    <row r="224" ht="23.25" hidden="1" customHeight="1">
      <c r="A224" s="54" t="s">
        <v>2290</v>
      </c>
      <c r="B224" s="6" t="s">
        <v>8</v>
      </c>
      <c r="C224" s="7" t="s">
        <v>234</v>
      </c>
      <c r="D224" s="8" t="s">
        <v>10</v>
      </c>
      <c r="E224" s="1"/>
      <c r="F224" s="1"/>
      <c r="G224" s="9"/>
      <c r="H224" s="9"/>
    </row>
    <row r="225" ht="23.25" hidden="1" customHeight="1">
      <c r="A225" s="54" t="s">
        <v>2290</v>
      </c>
      <c r="B225" s="6" t="s">
        <v>8</v>
      </c>
      <c r="C225" s="7" t="s">
        <v>235</v>
      </c>
      <c r="D225" s="1"/>
      <c r="E225" s="1"/>
      <c r="F225" s="1"/>
      <c r="G225" s="9"/>
      <c r="H225" s="5" t="s">
        <v>10</v>
      </c>
    </row>
    <row r="226" ht="23.25" hidden="1" customHeight="1">
      <c r="A226" s="54" t="s">
        <v>2290</v>
      </c>
      <c r="B226" s="6" t="s">
        <v>8</v>
      </c>
      <c r="C226" s="7" t="s">
        <v>236</v>
      </c>
      <c r="D226" s="8" t="s">
        <v>10</v>
      </c>
      <c r="E226" s="1"/>
      <c r="F226" s="1"/>
      <c r="G226" s="9"/>
      <c r="H226" s="9"/>
    </row>
    <row r="227" ht="23.25" hidden="1" customHeight="1">
      <c r="A227" s="54" t="s">
        <v>2290</v>
      </c>
      <c r="B227" s="6" t="s">
        <v>8</v>
      </c>
      <c r="C227" s="7" t="s">
        <v>237</v>
      </c>
      <c r="D227" s="8" t="s">
        <v>10</v>
      </c>
      <c r="E227" s="1"/>
      <c r="F227" s="1"/>
      <c r="G227" s="9"/>
      <c r="H227" s="9"/>
    </row>
    <row r="228" ht="23.25" hidden="1" customHeight="1">
      <c r="A228" s="54" t="s">
        <v>2290</v>
      </c>
      <c r="B228" s="6" t="s">
        <v>8</v>
      </c>
      <c r="C228" s="7" t="s">
        <v>238</v>
      </c>
      <c r="D228" s="8" t="s">
        <v>10</v>
      </c>
      <c r="E228" s="1"/>
      <c r="F228" s="1"/>
      <c r="G228" s="9"/>
      <c r="H228" s="9"/>
    </row>
    <row r="229" ht="23.25" hidden="1" customHeight="1">
      <c r="A229" s="54" t="s">
        <v>2290</v>
      </c>
      <c r="B229" s="6" t="s">
        <v>8</v>
      </c>
      <c r="C229" s="7" t="s">
        <v>239</v>
      </c>
      <c r="D229" s="8" t="s">
        <v>10</v>
      </c>
      <c r="E229" s="1"/>
      <c r="F229" s="1"/>
      <c r="G229" s="9"/>
      <c r="H229" s="9"/>
    </row>
    <row r="230" ht="23.25" hidden="1" customHeight="1">
      <c r="A230" s="54" t="s">
        <v>2290</v>
      </c>
      <c r="B230" s="6" t="s">
        <v>8</v>
      </c>
      <c r="C230" s="7" t="s">
        <v>240</v>
      </c>
      <c r="D230" s="8" t="s">
        <v>10</v>
      </c>
      <c r="E230" s="1"/>
      <c r="F230" s="1"/>
      <c r="G230" s="9"/>
      <c r="H230" s="9"/>
    </row>
    <row r="231" ht="23.25" hidden="1" customHeight="1">
      <c r="A231" s="54" t="s">
        <v>2290</v>
      </c>
      <c r="B231" s="6" t="s">
        <v>8</v>
      </c>
      <c r="C231" s="7" t="s">
        <v>241</v>
      </c>
      <c r="D231" s="8" t="s">
        <v>10</v>
      </c>
      <c r="E231" s="1"/>
      <c r="F231" s="1"/>
      <c r="G231" s="9"/>
      <c r="H231" s="9"/>
    </row>
    <row r="232" ht="23.25" hidden="1" customHeight="1">
      <c r="A232" s="54" t="s">
        <v>2290</v>
      </c>
      <c r="B232" s="6" t="s">
        <v>8</v>
      </c>
      <c r="C232" s="7" t="s">
        <v>242</v>
      </c>
      <c r="D232" s="8" t="s">
        <v>10</v>
      </c>
      <c r="E232" s="1"/>
      <c r="F232" s="1"/>
      <c r="G232" s="9"/>
      <c r="H232" s="9"/>
    </row>
    <row r="233" ht="23.25" hidden="1" customHeight="1">
      <c r="A233" s="54" t="s">
        <v>2290</v>
      </c>
      <c r="B233" s="6" t="s">
        <v>8</v>
      </c>
      <c r="C233" s="7" t="s">
        <v>243</v>
      </c>
      <c r="D233" s="1"/>
      <c r="E233" s="1"/>
      <c r="F233" s="1"/>
      <c r="G233" s="5" t="s">
        <v>10</v>
      </c>
      <c r="H233" s="9"/>
    </row>
    <row r="234" ht="23.25" hidden="1" customHeight="1">
      <c r="A234" s="54" t="s">
        <v>2290</v>
      </c>
      <c r="B234" s="6" t="s">
        <v>8</v>
      </c>
      <c r="C234" s="7" t="s">
        <v>244</v>
      </c>
      <c r="D234" s="1"/>
      <c r="E234" s="8" t="s">
        <v>10</v>
      </c>
      <c r="F234" s="1"/>
      <c r="G234" s="9"/>
      <c r="H234" s="9"/>
    </row>
    <row r="235" ht="23.25" hidden="1" customHeight="1">
      <c r="A235" s="54" t="s">
        <v>2290</v>
      </c>
      <c r="B235" s="6" t="s">
        <v>8</v>
      </c>
      <c r="C235" s="7" t="s">
        <v>245</v>
      </c>
      <c r="D235" s="8" t="s">
        <v>10</v>
      </c>
      <c r="E235" s="1"/>
      <c r="F235" s="1"/>
      <c r="G235" s="9"/>
      <c r="H235" s="9"/>
    </row>
    <row r="236" ht="23.25" hidden="1" customHeight="1">
      <c r="A236" s="54" t="s">
        <v>2290</v>
      </c>
      <c r="B236" s="6" t="s">
        <v>8</v>
      </c>
      <c r="C236" s="7" t="s">
        <v>246</v>
      </c>
      <c r="D236" s="8" t="s">
        <v>10</v>
      </c>
      <c r="E236" s="1"/>
      <c r="F236" s="1"/>
      <c r="G236" s="9"/>
      <c r="H236" s="9"/>
    </row>
    <row r="237" ht="23.25" hidden="1" customHeight="1">
      <c r="A237" s="54" t="s">
        <v>2290</v>
      </c>
      <c r="B237" s="6" t="s">
        <v>8</v>
      </c>
      <c r="C237" s="7" t="s">
        <v>247</v>
      </c>
      <c r="D237" s="8" t="s">
        <v>10</v>
      </c>
      <c r="E237" s="1"/>
      <c r="F237" s="1"/>
      <c r="G237" s="9"/>
      <c r="H237" s="9"/>
    </row>
    <row r="238" ht="23.25" hidden="1" customHeight="1">
      <c r="A238" s="54" t="s">
        <v>2290</v>
      </c>
      <c r="B238" s="6" t="s">
        <v>8</v>
      </c>
      <c r="C238" s="7" t="s">
        <v>248</v>
      </c>
      <c r="D238" s="8" t="s">
        <v>10</v>
      </c>
      <c r="E238" s="1"/>
      <c r="F238" s="1"/>
      <c r="G238" s="9"/>
      <c r="H238" s="9"/>
    </row>
    <row r="239" ht="23.25" hidden="1" customHeight="1">
      <c r="A239" s="54" t="s">
        <v>2290</v>
      </c>
      <c r="B239" s="6" t="s">
        <v>8</v>
      </c>
      <c r="C239" s="7" t="s">
        <v>249</v>
      </c>
      <c r="D239" s="8" t="s">
        <v>10</v>
      </c>
      <c r="E239" s="1"/>
      <c r="F239" s="1"/>
      <c r="G239" s="9"/>
      <c r="H239" s="9"/>
    </row>
    <row r="240" ht="23.25" hidden="1" customHeight="1">
      <c r="A240" s="54" t="s">
        <v>2290</v>
      </c>
      <c r="B240" s="6" t="s">
        <v>8</v>
      </c>
      <c r="C240" s="7" t="s">
        <v>250</v>
      </c>
      <c r="D240" s="1"/>
      <c r="E240" s="8" t="s">
        <v>10</v>
      </c>
      <c r="F240" s="1"/>
      <c r="G240" s="9"/>
      <c r="H240" s="9"/>
    </row>
    <row r="241" ht="23.25" hidden="1" customHeight="1">
      <c r="A241" s="54" t="s">
        <v>2290</v>
      </c>
      <c r="B241" s="6" t="s">
        <v>8</v>
      </c>
      <c r="C241" s="7" t="s">
        <v>251</v>
      </c>
      <c r="D241" s="8" t="s">
        <v>10</v>
      </c>
      <c r="E241" s="1"/>
      <c r="F241" s="1"/>
      <c r="G241" s="9"/>
      <c r="H241" s="9"/>
    </row>
    <row r="242" ht="23.25" hidden="1" customHeight="1">
      <c r="A242" s="54" t="s">
        <v>2290</v>
      </c>
      <c r="B242" s="6" t="s">
        <v>8</v>
      </c>
      <c r="C242" s="7" t="s">
        <v>252</v>
      </c>
      <c r="D242" s="8" t="s">
        <v>10</v>
      </c>
      <c r="E242" s="1"/>
      <c r="F242" s="1"/>
      <c r="G242" s="9"/>
      <c r="H242" s="9"/>
    </row>
    <row r="243" ht="23.25" hidden="1" customHeight="1">
      <c r="A243" s="54" t="s">
        <v>2290</v>
      </c>
      <c r="B243" s="6" t="s">
        <v>8</v>
      </c>
      <c r="C243" s="7" t="s">
        <v>253</v>
      </c>
      <c r="D243" s="1"/>
      <c r="E243" s="8" t="s">
        <v>10</v>
      </c>
      <c r="F243" s="1"/>
      <c r="G243" s="9"/>
      <c r="H243" s="9"/>
    </row>
    <row r="244" ht="23.25" hidden="1" customHeight="1">
      <c r="A244" s="54" t="s">
        <v>2290</v>
      </c>
      <c r="B244" s="6" t="s">
        <v>8</v>
      </c>
      <c r="C244" s="7" t="s">
        <v>254</v>
      </c>
      <c r="D244" s="1"/>
      <c r="E244" s="8" t="s">
        <v>10</v>
      </c>
      <c r="F244" s="1"/>
      <c r="G244" s="9"/>
      <c r="H244" s="9"/>
    </row>
    <row r="245" ht="23.25" hidden="1" customHeight="1">
      <c r="A245" s="54" t="s">
        <v>2290</v>
      </c>
      <c r="B245" s="6" t="s">
        <v>8</v>
      </c>
      <c r="C245" s="7" t="s">
        <v>255</v>
      </c>
      <c r="D245" s="1"/>
      <c r="E245" s="8" t="s">
        <v>10</v>
      </c>
      <c r="F245" s="1"/>
      <c r="G245" s="9"/>
      <c r="H245" s="9"/>
    </row>
    <row r="246" ht="23.25" hidden="1" customHeight="1">
      <c r="A246" s="54" t="s">
        <v>2290</v>
      </c>
      <c r="B246" s="6" t="s">
        <v>8</v>
      </c>
      <c r="C246" s="7" t="s">
        <v>256</v>
      </c>
      <c r="D246" s="1"/>
      <c r="E246" s="1"/>
      <c r="F246" s="1"/>
      <c r="G246" s="5" t="s">
        <v>10</v>
      </c>
      <c r="H246" s="9"/>
    </row>
    <row r="247" ht="23.25" hidden="1" customHeight="1">
      <c r="A247" s="54" t="s">
        <v>2290</v>
      </c>
      <c r="B247" s="6" t="s">
        <v>8</v>
      </c>
      <c r="C247" s="11" t="s">
        <v>257</v>
      </c>
      <c r="D247" s="1"/>
      <c r="E247" s="1"/>
      <c r="F247" s="8"/>
      <c r="G247" s="5" t="s">
        <v>10</v>
      </c>
      <c r="H247" s="9"/>
    </row>
    <row r="248" ht="23.25" hidden="1" customHeight="1">
      <c r="A248" s="54" t="s">
        <v>2290</v>
      </c>
      <c r="B248" s="6" t="s">
        <v>8</v>
      </c>
      <c r="C248" s="7" t="s">
        <v>258</v>
      </c>
      <c r="D248" s="1"/>
      <c r="E248" s="8" t="s">
        <v>10</v>
      </c>
      <c r="F248" s="1"/>
      <c r="G248" s="9"/>
      <c r="H248" s="9"/>
    </row>
    <row r="249" ht="23.25" hidden="1" customHeight="1">
      <c r="A249" s="54" t="s">
        <v>2290</v>
      </c>
      <c r="B249" s="6" t="s">
        <v>8</v>
      </c>
      <c r="C249" s="7" t="s">
        <v>259</v>
      </c>
      <c r="D249" s="8" t="s">
        <v>10</v>
      </c>
      <c r="E249" s="1"/>
      <c r="F249" s="1"/>
      <c r="G249" s="9"/>
      <c r="H249" s="9"/>
    </row>
    <row r="250" ht="23.25" hidden="1" customHeight="1">
      <c r="A250" s="54" t="s">
        <v>2290</v>
      </c>
      <c r="B250" s="6" t="s">
        <v>8</v>
      </c>
      <c r="C250" s="7" t="s">
        <v>260</v>
      </c>
      <c r="D250" s="8" t="s">
        <v>10</v>
      </c>
      <c r="E250" s="1"/>
      <c r="F250" s="1"/>
      <c r="G250" s="9"/>
      <c r="H250" s="9"/>
    </row>
    <row r="251" ht="23.25" hidden="1" customHeight="1">
      <c r="A251" s="54" t="s">
        <v>2290</v>
      </c>
      <c r="B251" s="6" t="s">
        <v>8</v>
      </c>
      <c r="C251" s="7" t="s">
        <v>261</v>
      </c>
      <c r="D251" s="1"/>
      <c r="E251" s="8" t="s">
        <v>10</v>
      </c>
      <c r="F251" s="1"/>
      <c r="G251" s="9"/>
      <c r="H251" s="9"/>
    </row>
    <row r="252" ht="23.25" hidden="1" customHeight="1">
      <c r="A252" s="54" t="s">
        <v>2290</v>
      </c>
      <c r="B252" s="6" t="s">
        <v>8</v>
      </c>
      <c r="C252" s="7" t="s">
        <v>262</v>
      </c>
      <c r="D252" s="8"/>
      <c r="E252" s="8" t="s">
        <v>10</v>
      </c>
      <c r="F252" s="1"/>
      <c r="G252" s="9"/>
      <c r="H252" s="9"/>
    </row>
    <row r="253" ht="23.25" hidden="1" customHeight="1">
      <c r="A253" s="54" t="s">
        <v>2290</v>
      </c>
      <c r="B253" s="6" t="s">
        <v>8</v>
      </c>
      <c r="C253" s="7" t="s">
        <v>263</v>
      </c>
      <c r="D253" s="1"/>
      <c r="E253" s="8" t="s">
        <v>10</v>
      </c>
      <c r="F253" s="1"/>
      <c r="G253" s="9"/>
      <c r="H253" s="9"/>
    </row>
    <row r="254" ht="23.25" hidden="1" customHeight="1">
      <c r="A254" s="54" t="s">
        <v>2290</v>
      </c>
      <c r="B254" s="6" t="s">
        <v>8</v>
      </c>
      <c r="C254" s="7" t="s">
        <v>264</v>
      </c>
      <c r="D254" s="1"/>
      <c r="E254" s="8" t="s">
        <v>10</v>
      </c>
      <c r="F254" s="1"/>
      <c r="G254" s="9"/>
      <c r="H254" s="9"/>
    </row>
    <row r="255" ht="23.25" hidden="1" customHeight="1">
      <c r="A255" s="54" t="s">
        <v>2290</v>
      </c>
      <c r="B255" s="6" t="s">
        <v>8</v>
      </c>
      <c r="C255" s="7" t="s">
        <v>265</v>
      </c>
      <c r="D255" s="1"/>
      <c r="E255" s="8" t="s">
        <v>10</v>
      </c>
      <c r="F255" s="1"/>
      <c r="G255" s="9"/>
      <c r="H255" s="9"/>
    </row>
    <row r="256" ht="23.25" hidden="1" customHeight="1">
      <c r="A256" s="54" t="s">
        <v>2290</v>
      </c>
      <c r="B256" s="6" t="s">
        <v>8</v>
      </c>
      <c r="C256" s="7" t="s">
        <v>266</v>
      </c>
      <c r="D256" s="8" t="s">
        <v>10</v>
      </c>
      <c r="E256" s="1"/>
      <c r="F256" s="1"/>
      <c r="G256" s="9"/>
      <c r="H256" s="9"/>
    </row>
    <row r="257" ht="23.25" hidden="1" customHeight="1">
      <c r="A257" s="54" t="s">
        <v>2290</v>
      </c>
      <c r="B257" s="6" t="s">
        <v>8</v>
      </c>
      <c r="C257" s="7" t="s">
        <v>267</v>
      </c>
      <c r="D257" s="1"/>
      <c r="E257" s="8" t="s">
        <v>10</v>
      </c>
      <c r="F257" s="1"/>
      <c r="G257" s="9"/>
      <c r="H257" s="9"/>
    </row>
    <row r="258" ht="23.25" hidden="1" customHeight="1">
      <c r="A258" s="54" t="s">
        <v>2290</v>
      </c>
      <c r="B258" s="6" t="s">
        <v>8</v>
      </c>
      <c r="C258" s="7" t="s">
        <v>268</v>
      </c>
      <c r="D258" s="8" t="s">
        <v>10</v>
      </c>
      <c r="E258" s="1"/>
      <c r="F258" s="1"/>
      <c r="G258" s="9"/>
      <c r="H258" s="9"/>
    </row>
    <row r="259" ht="23.25" hidden="1" customHeight="1">
      <c r="A259" s="54" t="s">
        <v>2290</v>
      </c>
      <c r="B259" s="6" t="s">
        <v>8</v>
      </c>
      <c r="C259" s="7" t="s">
        <v>269</v>
      </c>
      <c r="D259" s="8" t="s">
        <v>10</v>
      </c>
      <c r="E259" s="1"/>
      <c r="F259" s="1"/>
      <c r="G259" s="9"/>
      <c r="H259" s="9"/>
    </row>
    <row r="260" ht="23.25" hidden="1" customHeight="1">
      <c r="A260" s="54" t="s">
        <v>2290</v>
      </c>
      <c r="B260" s="6" t="s">
        <v>8</v>
      </c>
      <c r="C260" s="7" t="s">
        <v>270</v>
      </c>
      <c r="D260" s="1"/>
      <c r="E260" s="1"/>
      <c r="F260" s="1"/>
      <c r="G260" s="5" t="s">
        <v>10</v>
      </c>
      <c r="H260" s="9"/>
    </row>
    <row r="261" ht="23.25" hidden="1" customHeight="1">
      <c r="A261" s="54" t="s">
        <v>2290</v>
      </c>
      <c r="B261" s="6" t="s">
        <v>8</v>
      </c>
      <c r="C261" s="7" t="s">
        <v>271</v>
      </c>
      <c r="D261" s="1"/>
      <c r="E261" s="8" t="s">
        <v>10</v>
      </c>
      <c r="F261" s="1"/>
      <c r="G261" s="9"/>
      <c r="H261" s="9"/>
    </row>
    <row r="262" ht="23.25" hidden="1" customHeight="1">
      <c r="A262" s="54" t="s">
        <v>2290</v>
      </c>
      <c r="B262" s="6" t="s">
        <v>8</v>
      </c>
      <c r="C262" s="7" t="s">
        <v>272</v>
      </c>
      <c r="D262" s="1"/>
      <c r="E262" s="1"/>
      <c r="F262" s="1"/>
      <c r="G262" s="9"/>
      <c r="H262" s="5" t="s">
        <v>10</v>
      </c>
    </row>
    <row r="263" ht="23.25" hidden="1" customHeight="1">
      <c r="A263" s="54" t="s">
        <v>2290</v>
      </c>
      <c r="B263" s="6" t="s">
        <v>8</v>
      </c>
      <c r="C263" s="7" t="s">
        <v>273</v>
      </c>
      <c r="D263" s="8" t="s">
        <v>10</v>
      </c>
      <c r="E263" s="1"/>
      <c r="F263" s="1"/>
      <c r="G263" s="9"/>
      <c r="H263" s="9"/>
    </row>
    <row r="264" ht="23.25" hidden="1" customHeight="1">
      <c r="A264" s="54" t="s">
        <v>2290</v>
      </c>
      <c r="B264" s="6" t="s">
        <v>8</v>
      </c>
      <c r="C264" s="7" t="s">
        <v>274</v>
      </c>
      <c r="D264" s="8" t="s">
        <v>10</v>
      </c>
      <c r="E264" s="8"/>
      <c r="F264" s="1"/>
      <c r="G264" s="9"/>
      <c r="H264" s="9"/>
    </row>
    <row r="265" ht="23.25" hidden="1" customHeight="1">
      <c r="A265" s="54" t="s">
        <v>2290</v>
      </c>
      <c r="B265" s="6" t="s">
        <v>8</v>
      </c>
      <c r="C265" s="7" t="s">
        <v>275</v>
      </c>
      <c r="D265" s="8" t="s">
        <v>10</v>
      </c>
      <c r="E265" s="1"/>
      <c r="F265" s="1"/>
      <c r="G265" s="9"/>
      <c r="H265" s="9"/>
    </row>
    <row r="266" ht="23.25" hidden="1" customHeight="1">
      <c r="A266" s="54" t="s">
        <v>2290</v>
      </c>
      <c r="B266" s="6" t="s">
        <v>8</v>
      </c>
      <c r="C266" s="7" t="s">
        <v>276</v>
      </c>
      <c r="D266" s="1"/>
      <c r="E266" s="1"/>
      <c r="F266" s="1"/>
      <c r="G266" s="9"/>
      <c r="H266" s="9"/>
    </row>
    <row r="267" ht="23.25" hidden="1" customHeight="1">
      <c r="A267" s="54" t="s">
        <v>2290</v>
      </c>
      <c r="B267" s="6" t="s">
        <v>8</v>
      </c>
      <c r="C267" s="7" t="s">
        <v>277</v>
      </c>
      <c r="D267" s="1"/>
      <c r="E267" s="1"/>
      <c r="F267" s="1"/>
      <c r="G267" s="9"/>
      <c r="H267" s="9"/>
    </row>
    <row r="268" ht="23.25" hidden="1" customHeight="1">
      <c r="A268" s="54" t="s">
        <v>2290</v>
      </c>
      <c r="B268" s="6" t="s">
        <v>8</v>
      </c>
      <c r="C268" s="7" t="s">
        <v>278</v>
      </c>
      <c r="D268" s="8" t="s">
        <v>10</v>
      </c>
      <c r="E268" s="1"/>
      <c r="F268" s="1"/>
      <c r="G268" s="9"/>
      <c r="H268" s="9"/>
    </row>
    <row r="269" ht="23.25" hidden="1" customHeight="1">
      <c r="A269" s="54" t="s">
        <v>2290</v>
      </c>
      <c r="B269" s="6" t="s">
        <v>8</v>
      </c>
      <c r="C269" s="7" t="s">
        <v>279</v>
      </c>
      <c r="D269" s="1"/>
      <c r="E269" s="1"/>
      <c r="F269" s="1"/>
      <c r="G269" s="9"/>
      <c r="H269" s="5" t="s">
        <v>10</v>
      </c>
    </row>
    <row r="270" ht="23.25" hidden="1" customHeight="1">
      <c r="A270" s="54" t="s">
        <v>2290</v>
      </c>
      <c r="B270" s="6" t="s">
        <v>8</v>
      </c>
      <c r="C270" s="7" t="s">
        <v>280</v>
      </c>
      <c r="D270" s="8" t="s">
        <v>10</v>
      </c>
      <c r="E270" s="1"/>
      <c r="F270" s="1"/>
      <c r="G270" s="9"/>
      <c r="H270" s="9"/>
    </row>
    <row r="271" ht="23.25" hidden="1" customHeight="1">
      <c r="A271" s="54" t="s">
        <v>2290</v>
      </c>
      <c r="B271" s="6" t="s">
        <v>8</v>
      </c>
      <c r="C271" s="7" t="s">
        <v>281</v>
      </c>
      <c r="D271" s="8" t="s">
        <v>10</v>
      </c>
      <c r="E271" s="1"/>
      <c r="F271" s="1"/>
      <c r="G271" s="9"/>
      <c r="H271" s="9"/>
    </row>
    <row r="272" ht="23.25" hidden="1" customHeight="1">
      <c r="A272" s="54" t="s">
        <v>2290</v>
      </c>
      <c r="B272" s="6" t="s">
        <v>8</v>
      </c>
      <c r="C272" s="7" t="s">
        <v>282</v>
      </c>
      <c r="D272" s="1"/>
      <c r="E272" s="8" t="s">
        <v>10</v>
      </c>
      <c r="F272" s="1"/>
      <c r="G272" s="9"/>
      <c r="H272" s="9"/>
    </row>
    <row r="273" ht="23.25" hidden="1" customHeight="1">
      <c r="A273" s="54" t="s">
        <v>2290</v>
      </c>
      <c r="B273" s="6" t="s">
        <v>8</v>
      </c>
      <c r="C273" s="7" t="s">
        <v>283</v>
      </c>
      <c r="D273" s="8" t="s">
        <v>10</v>
      </c>
      <c r="E273" s="1"/>
      <c r="F273" s="1"/>
      <c r="G273" s="9"/>
      <c r="H273" s="9"/>
    </row>
    <row r="274" ht="23.25" hidden="1" customHeight="1">
      <c r="A274" s="54" t="s">
        <v>2290</v>
      </c>
      <c r="B274" s="6" t="s">
        <v>8</v>
      </c>
      <c r="C274" s="7" t="s">
        <v>284</v>
      </c>
      <c r="D274" s="8" t="s">
        <v>10</v>
      </c>
      <c r="E274" s="1"/>
      <c r="F274" s="1"/>
      <c r="G274" s="9"/>
      <c r="H274" s="9"/>
    </row>
    <row r="275" ht="23.25" hidden="1" customHeight="1">
      <c r="A275" s="54" t="s">
        <v>2290</v>
      </c>
      <c r="B275" s="6" t="s">
        <v>8</v>
      </c>
      <c r="C275" s="7" t="s">
        <v>285</v>
      </c>
      <c r="D275" s="1"/>
      <c r="E275" s="8" t="s">
        <v>10</v>
      </c>
      <c r="F275" s="1"/>
      <c r="G275" s="9"/>
      <c r="H275" s="9"/>
    </row>
    <row r="276" ht="23.25" hidden="1" customHeight="1">
      <c r="A276" s="54" t="s">
        <v>2290</v>
      </c>
      <c r="B276" s="6" t="s">
        <v>8</v>
      </c>
      <c r="C276" s="7" t="s">
        <v>286</v>
      </c>
      <c r="D276" s="1"/>
      <c r="E276" s="1"/>
      <c r="F276" s="1"/>
      <c r="G276" s="9"/>
      <c r="H276" s="5" t="s">
        <v>10</v>
      </c>
    </row>
    <row r="277" ht="23.25" hidden="1" customHeight="1">
      <c r="A277" s="54" t="s">
        <v>2290</v>
      </c>
      <c r="B277" s="6" t="s">
        <v>8</v>
      </c>
      <c r="C277" s="7" t="s">
        <v>287</v>
      </c>
      <c r="D277" s="8" t="s">
        <v>10</v>
      </c>
      <c r="E277" s="1"/>
      <c r="F277" s="1"/>
      <c r="G277" s="9"/>
      <c r="H277" s="9"/>
    </row>
    <row r="278" ht="23.25" hidden="1" customHeight="1">
      <c r="A278" s="54" t="s">
        <v>2290</v>
      </c>
      <c r="B278" s="6" t="s">
        <v>8</v>
      </c>
      <c r="C278" s="7" t="s">
        <v>288</v>
      </c>
      <c r="D278" s="1"/>
      <c r="E278" s="8" t="s">
        <v>10</v>
      </c>
      <c r="F278" s="1"/>
      <c r="G278" s="9"/>
      <c r="H278" s="9"/>
    </row>
    <row r="279" ht="23.25" hidden="1" customHeight="1">
      <c r="A279" s="54" t="s">
        <v>2290</v>
      </c>
      <c r="B279" s="6" t="s">
        <v>8</v>
      </c>
      <c r="C279" s="7" t="s">
        <v>289</v>
      </c>
      <c r="D279" s="1"/>
      <c r="E279" s="1"/>
      <c r="F279" s="1"/>
      <c r="G279" s="5" t="s">
        <v>10</v>
      </c>
      <c r="H279" s="9"/>
    </row>
    <row r="280" ht="23.25" hidden="1" customHeight="1">
      <c r="A280" s="54" t="s">
        <v>2290</v>
      </c>
      <c r="B280" s="6" t="s">
        <v>8</v>
      </c>
      <c r="C280" s="7" t="s">
        <v>290</v>
      </c>
      <c r="D280" s="8" t="s">
        <v>10</v>
      </c>
      <c r="E280" s="1"/>
      <c r="F280" s="1"/>
      <c r="G280" s="9"/>
      <c r="H280" s="9"/>
    </row>
    <row r="281" ht="23.25" hidden="1" customHeight="1">
      <c r="A281" s="54" t="s">
        <v>2290</v>
      </c>
      <c r="B281" s="6" t="s">
        <v>8</v>
      </c>
      <c r="C281" s="7" t="s">
        <v>291</v>
      </c>
      <c r="D281" s="1"/>
      <c r="E281" s="1"/>
      <c r="F281" s="1"/>
      <c r="G281" s="5" t="s">
        <v>10</v>
      </c>
      <c r="H281" s="9"/>
    </row>
    <row r="282" ht="23.25" hidden="1" customHeight="1">
      <c r="A282" s="54" t="s">
        <v>2290</v>
      </c>
      <c r="B282" s="6" t="s">
        <v>8</v>
      </c>
      <c r="D282" s="8" t="s">
        <v>10</v>
      </c>
      <c r="E282" s="1"/>
      <c r="F282" s="1"/>
      <c r="G282" s="9"/>
      <c r="H282" s="9"/>
    </row>
    <row r="283" ht="23.25" hidden="1" customHeight="1">
      <c r="A283" s="54" t="s">
        <v>2290</v>
      </c>
      <c r="B283" s="6" t="s">
        <v>8</v>
      </c>
      <c r="C283" s="7" t="s">
        <v>292</v>
      </c>
      <c r="D283" s="1"/>
      <c r="E283" s="8"/>
      <c r="F283" s="1"/>
      <c r="G283" s="9"/>
      <c r="H283" s="5" t="s">
        <v>10</v>
      </c>
    </row>
    <row r="284" ht="23.25" hidden="1" customHeight="1">
      <c r="A284" s="54" t="s">
        <v>2290</v>
      </c>
      <c r="B284" s="6" t="s">
        <v>8</v>
      </c>
      <c r="C284" s="7" t="s">
        <v>293</v>
      </c>
      <c r="D284" s="1"/>
      <c r="E284" s="1"/>
      <c r="F284" s="1"/>
      <c r="G284" s="9"/>
      <c r="H284" s="5" t="s">
        <v>10</v>
      </c>
    </row>
    <row r="285" ht="23.25" hidden="1" customHeight="1">
      <c r="A285" s="54" t="s">
        <v>2290</v>
      </c>
      <c r="B285" s="6" t="s">
        <v>8</v>
      </c>
      <c r="C285" s="7" t="s">
        <v>294</v>
      </c>
      <c r="D285" s="1"/>
      <c r="E285" s="8" t="s">
        <v>10</v>
      </c>
      <c r="F285" s="1"/>
      <c r="G285" s="9"/>
      <c r="H285" s="9"/>
    </row>
    <row r="286" ht="23.25" hidden="1" customHeight="1">
      <c r="A286" s="54" t="s">
        <v>2290</v>
      </c>
      <c r="B286" s="6" t="s">
        <v>8</v>
      </c>
      <c r="C286" s="7" t="s">
        <v>295</v>
      </c>
      <c r="D286" s="1"/>
      <c r="E286" s="8" t="s">
        <v>10</v>
      </c>
      <c r="F286" s="1"/>
      <c r="G286" s="9"/>
      <c r="H286" s="9"/>
    </row>
    <row r="287" ht="23.25" hidden="1" customHeight="1">
      <c r="A287" s="54" t="s">
        <v>2290</v>
      </c>
      <c r="B287" s="6" t="s">
        <v>8</v>
      </c>
      <c r="C287" s="7" t="s">
        <v>296</v>
      </c>
      <c r="D287" s="8" t="s">
        <v>10</v>
      </c>
      <c r="E287" s="1"/>
      <c r="F287" s="1"/>
      <c r="G287" s="9"/>
      <c r="H287" s="9"/>
    </row>
    <row r="288" ht="23.25" hidden="1" customHeight="1">
      <c r="A288" s="54" t="s">
        <v>2290</v>
      </c>
      <c r="B288" s="6" t="s">
        <v>8</v>
      </c>
      <c r="C288" s="7" t="s">
        <v>297</v>
      </c>
      <c r="D288" s="1"/>
      <c r="E288" s="8" t="s">
        <v>10</v>
      </c>
      <c r="F288" s="1"/>
      <c r="G288" s="9"/>
      <c r="H288" s="9"/>
    </row>
    <row r="289" ht="23.25" hidden="1" customHeight="1">
      <c r="A289" s="54" t="s">
        <v>2290</v>
      </c>
      <c r="B289" s="6" t="s">
        <v>8</v>
      </c>
      <c r="C289" s="7" t="s">
        <v>298</v>
      </c>
      <c r="D289" s="1"/>
      <c r="E289" s="8" t="s">
        <v>10</v>
      </c>
      <c r="F289" s="1"/>
      <c r="G289" s="9"/>
      <c r="H289" s="9"/>
    </row>
    <row r="290" ht="23.25" hidden="1" customHeight="1">
      <c r="A290" s="54" t="s">
        <v>2290</v>
      </c>
      <c r="B290" s="6" t="s">
        <v>8</v>
      </c>
      <c r="C290" s="7" t="s">
        <v>299</v>
      </c>
      <c r="D290" s="8" t="s">
        <v>10</v>
      </c>
      <c r="E290" s="1"/>
      <c r="F290" s="1"/>
      <c r="G290" s="9"/>
      <c r="H290" s="9"/>
    </row>
    <row r="291" ht="23.25" hidden="1" customHeight="1">
      <c r="A291" s="54" t="s">
        <v>2290</v>
      </c>
      <c r="B291" s="6" t="s">
        <v>8</v>
      </c>
      <c r="C291" s="7" t="s">
        <v>300</v>
      </c>
      <c r="D291" s="1"/>
      <c r="E291" s="1"/>
      <c r="F291" s="1"/>
      <c r="G291" s="9"/>
      <c r="H291" s="5" t="s">
        <v>10</v>
      </c>
    </row>
    <row r="292" ht="23.25" hidden="1" customHeight="1">
      <c r="A292" s="54" t="s">
        <v>2290</v>
      </c>
      <c r="B292" s="6" t="s">
        <v>8</v>
      </c>
      <c r="C292" s="7" t="s">
        <v>301</v>
      </c>
      <c r="D292" s="1"/>
      <c r="E292" s="8" t="s">
        <v>10</v>
      </c>
      <c r="F292" s="1"/>
      <c r="G292" s="9"/>
      <c r="H292" s="9"/>
    </row>
    <row r="293" ht="23.25" hidden="1" customHeight="1">
      <c r="A293" s="54" t="s">
        <v>2290</v>
      </c>
      <c r="B293" s="6" t="s">
        <v>8</v>
      </c>
      <c r="C293" s="7" t="s">
        <v>302</v>
      </c>
      <c r="D293" s="1"/>
      <c r="E293" s="8" t="s">
        <v>10</v>
      </c>
      <c r="F293" s="1"/>
      <c r="G293" s="9"/>
      <c r="H293" s="9"/>
    </row>
    <row r="294" ht="23.25" hidden="1" customHeight="1">
      <c r="A294" s="54" t="s">
        <v>2290</v>
      </c>
      <c r="B294" s="6" t="s">
        <v>8</v>
      </c>
      <c r="C294" s="7" t="s">
        <v>303</v>
      </c>
      <c r="D294" s="1"/>
      <c r="E294" s="8" t="s">
        <v>10</v>
      </c>
      <c r="F294" s="1"/>
      <c r="G294" s="9"/>
      <c r="H294" s="9"/>
    </row>
    <row r="295" ht="23.25" hidden="1" customHeight="1">
      <c r="A295" s="54" t="s">
        <v>2290</v>
      </c>
      <c r="B295" s="6" t="s">
        <v>8</v>
      </c>
      <c r="C295" s="7" t="s">
        <v>304</v>
      </c>
      <c r="D295" s="1"/>
      <c r="E295" s="8" t="s">
        <v>10</v>
      </c>
      <c r="F295" s="1"/>
      <c r="G295" s="9"/>
      <c r="H295" s="9"/>
    </row>
    <row r="296" ht="23.25" hidden="1" customHeight="1">
      <c r="A296" s="54" t="s">
        <v>2290</v>
      </c>
      <c r="B296" s="6" t="s">
        <v>8</v>
      </c>
      <c r="C296" s="7" t="s">
        <v>305</v>
      </c>
      <c r="D296" s="1"/>
      <c r="E296" s="8" t="s">
        <v>10</v>
      </c>
      <c r="F296" s="1"/>
      <c r="G296" s="9"/>
      <c r="H296" s="9"/>
    </row>
    <row r="297" ht="23.25" hidden="1" customHeight="1">
      <c r="A297" s="54" t="s">
        <v>2290</v>
      </c>
      <c r="B297" s="6" t="s">
        <v>8</v>
      </c>
      <c r="C297" s="7" t="s">
        <v>306</v>
      </c>
      <c r="D297" s="1"/>
      <c r="E297" s="8" t="s">
        <v>10</v>
      </c>
      <c r="F297" s="1"/>
      <c r="G297" s="9"/>
      <c r="H297" s="9"/>
    </row>
    <row r="298" ht="23.25" hidden="1" customHeight="1">
      <c r="A298" s="54" t="s">
        <v>2290</v>
      </c>
      <c r="B298" s="6" t="s">
        <v>8</v>
      </c>
      <c r="C298" s="7" t="s">
        <v>307</v>
      </c>
      <c r="D298" s="1"/>
      <c r="E298" s="8" t="s">
        <v>10</v>
      </c>
      <c r="F298" s="1"/>
      <c r="G298" s="9"/>
      <c r="H298" s="9"/>
    </row>
    <row r="299" ht="23.25" hidden="1" customHeight="1">
      <c r="A299" s="54" t="s">
        <v>2290</v>
      </c>
      <c r="B299" s="6" t="s">
        <v>8</v>
      </c>
      <c r="C299" s="7" t="s">
        <v>308</v>
      </c>
      <c r="D299" s="1"/>
      <c r="E299" s="1"/>
      <c r="F299" s="1"/>
      <c r="G299" s="5" t="s">
        <v>10</v>
      </c>
      <c r="H299" s="9"/>
    </row>
    <row r="300" ht="23.25" hidden="1" customHeight="1">
      <c r="A300" s="54" t="s">
        <v>2290</v>
      </c>
      <c r="B300" s="6" t="s">
        <v>8</v>
      </c>
      <c r="C300" s="7" t="s">
        <v>309</v>
      </c>
      <c r="D300" s="1"/>
      <c r="E300" s="8" t="s">
        <v>10</v>
      </c>
      <c r="F300" s="1"/>
      <c r="G300" s="9"/>
      <c r="H300" s="9"/>
    </row>
    <row r="301" ht="23.25" hidden="1" customHeight="1">
      <c r="A301" s="54" t="s">
        <v>2290</v>
      </c>
      <c r="B301" s="6" t="s">
        <v>8</v>
      </c>
      <c r="C301" s="7" t="s">
        <v>310</v>
      </c>
      <c r="D301" s="1"/>
      <c r="E301" s="1"/>
      <c r="F301" s="1"/>
      <c r="G301" s="5" t="s">
        <v>10</v>
      </c>
      <c r="H301" s="9"/>
    </row>
    <row r="302" ht="23.25" hidden="1" customHeight="1">
      <c r="A302" s="54" t="s">
        <v>2290</v>
      </c>
      <c r="B302" s="6" t="s">
        <v>8</v>
      </c>
      <c r="C302" s="7" t="s">
        <v>311</v>
      </c>
      <c r="D302" s="8"/>
      <c r="E302" s="1"/>
      <c r="F302" s="1"/>
      <c r="G302" s="5" t="s">
        <v>10</v>
      </c>
      <c r="H302" s="9"/>
    </row>
    <row r="303" ht="23.25" hidden="1" customHeight="1">
      <c r="A303" s="54" t="s">
        <v>2290</v>
      </c>
      <c r="B303" s="6" t="s">
        <v>8</v>
      </c>
      <c r="C303" s="7" t="s">
        <v>312</v>
      </c>
      <c r="D303" s="1"/>
      <c r="E303" s="1"/>
      <c r="F303" s="1"/>
      <c r="G303" s="5" t="s">
        <v>10</v>
      </c>
      <c r="H303" s="9"/>
    </row>
    <row r="304" ht="23.25" hidden="1" customHeight="1">
      <c r="A304" s="54" t="s">
        <v>2290</v>
      </c>
      <c r="B304" s="6" t="s">
        <v>8</v>
      </c>
      <c r="C304" s="16" t="s">
        <v>313</v>
      </c>
      <c r="D304" s="1"/>
      <c r="E304" s="8" t="s">
        <v>10</v>
      </c>
      <c r="F304" s="1"/>
      <c r="G304" s="9"/>
      <c r="H304" s="9"/>
    </row>
    <row r="305" ht="23.25" hidden="1" customHeight="1">
      <c r="A305" s="54" t="s">
        <v>2290</v>
      </c>
      <c r="B305" s="6" t="s">
        <v>8</v>
      </c>
      <c r="C305" s="16" t="s">
        <v>314</v>
      </c>
      <c r="D305" s="1"/>
      <c r="E305" s="8" t="s">
        <v>10</v>
      </c>
      <c r="F305" s="1"/>
      <c r="G305" s="9"/>
      <c r="H305" s="9"/>
    </row>
    <row r="306" ht="23.25" hidden="1" customHeight="1">
      <c r="A306" s="54" t="s">
        <v>2290</v>
      </c>
      <c r="B306" s="6" t="s">
        <v>8</v>
      </c>
      <c r="C306" s="7" t="s">
        <v>315</v>
      </c>
      <c r="D306" s="1"/>
      <c r="E306" s="8" t="s">
        <v>10</v>
      </c>
      <c r="F306" s="1"/>
      <c r="G306" s="9"/>
      <c r="H306" s="9"/>
    </row>
    <row r="307" ht="23.25" hidden="1" customHeight="1">
      <c r="A307" s="54" t="s">
        <v>2290</v>
      </c>
      <c r="B307" s="6" t="s">
        <v>8</v>
      </c>
      <c r="C307" s="7" t="s">
        <v>316</v>
      </c>
      <c r="D307" s="1"/>
      <c r="E307" s="1"/>
      <c r="F307" s="1"/>
      <c r="G307" s="5" t="s">
        <v>10</v>
      </c>
      <c r="H307" s="9"/>
    </row>
    <row r="308" ht="23.25" hidden="1" customHeight="1">
      <c r="A308" s="54" t="s">
        <v>2290</v>
      </c>
      <c r="B308" s="6" t="s">
        <v>8</v>
      </c>
      <c r="C308" s="7" t="s">
        <v>317</v>
      </c>
      <c r="D308" s="1"/>
      <c r="E308" s="1"/>
      <c r="F308" s="1"/>
      <c r="G308" s="9"/>
      <c r="H308" s="9"/>
    </row>
    <row r="309" ht="23.25" hidden="1" customHeight="1">
      <c r="A309" s="54" t="s">
        <v>2290</v>
      </c>
      <c r="B309" s="6" t="s">
        <v>8</v>
      </c>
      <c r="C309" s="7" t="s">
        <v>318</v>
      </c>
      <c r="D309" s="1"/>
      <c r="E309" s="8" t="s">
        <v>10</v>
      </c>
      <c r="F309" s="1"/>
      <c r="G309" s="9"/>
      <c r="H309" s="9"/>
    </row>
    <row r="310" ht="23.25" hidden="1" customHeight="1">
      <c r="A310" s="54" t="s">
        <v>2290</v>
      </c>
      <c r="B310" s="6" t="s">
        <v>8</v>
      </c>
      <c r="C310" s="16" t="s">
        <v>319</v>
      </c>
      <c r="D310" s="1"/>
      <c r="E310" s="8"/>
      <c r="F310" s="1"/>
      <c r="G310" s="5" t="s">
        <v>10</v>
      </c>
      <c r="H310" s="9"/>
    </row>
    <row r="311" ht="23.25" hidden="1" customHeight="1">
      <c r="A311" s="54" t="s">
        <v>2290</v>
      </c>
      <c r="B311" s="6" t="s">
        <v>8</v>
      </c>
      <c r="C311" s="16" t="s">
        <v>320</v>
      </c>
      <c r="D311" s="1"/>
      <c r="E311" s="8" t="s">
        <v>10</v>
      </c>
      <c r="F311" s="1"/>
      <c r="G311" s="9"/>
      <c r="H311" s="9"/>
    </row>
    <row r="312" ht="23.25" hidden="1" customHeight="1">
      <c r="A312" s="54" t="s">
        <v>2290</v>
      </c>
      <c r="B312" s="6" t="s">
        <v>8</v>
      </c>
      <c r="C312" s="16" t="s">
        <v>321</v>
      </c>
      <c r="D312" s="8" t="s">
        <v>10</v>
      </c>
      <c r="E312" s="1"/>
      <c r="F312" s="1"/>
      <c r="G312" s="9"/>
      <c r="H312" s="9"/>
    </row>
    <row r="313" ht="23.25" hidden="1" customHeight="1">
      <c r="A313" s="54" t="s">
        <v>2290</v>
      </c>
      <c r="B313" s="6" t="s">
        <v>8</v>
      </c>
      <c r="C313" s="7" t="s">
        <v>322</v>
      </c>
      <c r="D313" s="1"/>
      <c r="E313" s="8" t="s">
        <v>10</v>
      </c>
      <c r="F313" s="1"/>
      <c r="G313" s="9"/>
      <c r="H313" s="9"/>
    </row>
    <row r="314" ht="23.25" hidden="1" customHeight="1">
      <c r="A314" s="54" t="s">
        <v>2290</v>
      </c>
      <c r="B314" s="6" t="s">
        <v>8</v>
      </c>
      <c r="C314" s="7" t="s">
        <v>323</v>
      </c>
      <c r="D314" s="1"/>
      <c r="E314" s="8" t="s">
        <v>10</v>
      </c>
      <c r="F314" s="1"/>
      <c r="G314" s="9"/>
      <c r="H314" s="9"/>
    </row>
    <row r="315" ht="23.25" hidden="1" customHeight="1">
      <c r="A315" s="54" t="s">
        <v>2290</v>
      </c>
      <c r="B315" s="6" t="s">
        <v>8</v>
      </c>
      <c r="C315" s="7" t="s">
        <v>324</v>
      </c>
      <c r="D315" s="1"/>
      <c r="E315" s="1"/>
      <c r="F315" s="1"/>
      <c r="G315" s="9"/>
      <c r="H315" s="5" t="s">
        <v>10</v>
      </c>
    </row>
    <row r="316" ht="23.25" hidden="1" customHeight="1">
      <c r="A316" s="54" t="s">
        <v>2290</v>
      </c>
      <c r="B316" s="6" t="s">
        <v>8</v>
      </c>
      <c r="C316" s="16" t="s">
        <v>325</v>
      </c>
      <c r="D316" s="1"/>
      <c r="E316" s="1"/>
      <c r="F316" s="1"/>
      <c r="G316" s="5" t="s">
        <v>10</v>
      </c>
      <c r="H316" s="9"/>
    </row>
    <row r="317" ht="23.25" hidden="1" customHeight="1">
      <c r="A317" s="54" t="s">
        <v>2290</v>
      </c>
      <c r="B317" s="6" t="s">
        <v>8</v>
      </c>
      <c r="C317" s="7" t="s">
        <v>326</v>
      </c>
      <c r="D317" s="1"/>
      <c r="E317" s="8" t="s">
        <v>10</v>
      </c>
      <c r="F317" s="1"/>
      <c r="G317" s="9"/>
      <c r="H317" s="9"/>
    </row>
    <row r="318" ht="23.25" hidden="1" customHeight="1">
      <c r="A318" s="54" t="s">
        <v>2290</v>
      </c>
      <c r="B318" s="6" t="s">
        <v>8</v>
      </c>
      <c r="C318" s="7" t="s">
        <v>327</v>
      </c>
      <c r="D318" s="1"/>
      <c r="E318" s="8"/>
      <c r="F318" s="1"/>
      <c r="G318" s="5" t="s">
        <v>10</v>
      </c>
      <c r="H318" s="9"/>
    </row>
    <row r="319" ht="23.25" hidden="1" customHeight="1">
      <c r="A319" s="54" t="s">
        <v>2290</v>
      </c>
      <c r="B319" s="6" t="s">
        <v>8</v>
      </c>
      <c r="C319" s="7" t="s">
        <v>328</v>
      </c>
      <c r="D319" s="8"/>
      <c r="E319" s="8" t="s">
        <v>10</v>
      </c>
      <c r="F319" s="1"/>
      <c r="G319" s="9"/>
      <c r="H319" s="9"/>
    </row>
    <row r="320" ht="23.25" hidden="1" customHeight="1">
      <c r="A320" s="54" t="s">
        <v>2290</v>
      </c>
      <c r="B320" s="6" t="s">
        <v>8</v>
      </c>
      <c r="C320" s="7" t="s">
        <v>329</v>
      </c>
      <c r="D320" s="8" t="s">
        <v>10</v>
      </c>
      <c r="E320" s="1"/>
      <c r="F320" s="1"/>
      <c r="G320" s="9"/>
      <c r="H320" s="9"/>
    </row>
    <row r="321" ht="23.25" hidden="1" customHeight="1">
      <c r="A321" s="54" t="s">
        <v>2290</v>
      </c>
      <c r="B321" s="6" t="s">
        <v>8</v>
      </c>
      <c r="C321" s="7" t="s">
        <v>330</v>
      </c>
      <c r="D321" s="8" t="s">
        <v>10</v>
      </c>
      <c r="E321" s="1"/>
      <c r="F321" s="1"/>
      <c r="G321" s="9"/>
      <c r="H321" s="9"/>
    </row>
    <row r="322" ht="23.25" hidden="1" customHeight="1">
      <c r="A322" s="54" t="s">
        <v>2290</v>
      </c>
      <c r="B322" s="6" t="s">
        <v>8</v>
      </c>
      <c r="C322" s="7" t="s">
        <v>331</v>
      </c>
      <c r="D322" s="1"/>
      <c r="E322" s="8"/>
      <c r="F322" s="1"/>
      <c r="G322" s="5" t="s">
        <v>10</v>
      </c>
      <c r="H322" s="9"/>
    </row>
    <row r="323" ht="23.25" hidden="1" customHeight="1">
      <c r="A323" s="54" t="s">
        <v>2290</v>
      </c>
      <c r="B323" s="6" t="s">
        <v>8</v>
      </c>
      <c r="C323" s="7" t="s">
        <v>332</v>
      </c>
      <c r="D323" s="1"/>
      <c r="E323" s="1"/>
      <c r="F323" s="1"/>
      <c r="G323" s="5" t="s">
        <v>10</v>
      </c>
      <c r="H323" s="9"/>
    </row>
    <row r="324" ht="23.25" hidden="1" customHeight="1">
      <c r="A324" s="54" t="s">
        <v>2290</v>
      </c>
      <c r="B324" s="6" t="s">
        <v>8</v>
      </c>
      <c r="C324" s="16" t="s">
        <v>333</v>
      </c>
      <c r="D324" s="1"/>
      <c r="E324" s="8" t="s">
        <v>10</v>
      </c>
      <c r="F324" s="1"/>
      <c r="G324" s="9"/>
      <c r="H324" s="9"/>
    </row>
    <row r="325" ht="23.25" hidden="1" customHeight="1">
      <c r="A325" s="54" t="s">
        <v>2290</v>
      </c>
      <c r="B325" s="6" t="s">
        <v>8</v>
      </c>
      <c r="C325" s="7" t="s">
        <v>334</v>
      </c>
      <c r="D325" s="1"/>
      <c r="E325" s="8" t="s">
        <v>10</v>
      </c>
      <c r="F325" s="1"/>
      <c r="G325" s="9"/>
      <c r="H325" s="9"/>
    </row>
    <row r="326" ht="23.25" hidden="1" customHeight="1">
      <c r="A326" s="54" t="s">
        <v>2290</v>
      </c>
      <c r="B326" s="6" t="s">
        <v>8</v>
      </c>
      <c r="C326" s="17" t="s">
        <v>335</v>
      </c>
      <c r="D326" s="1"/>
      <c r="E326" s="1"/>
      <c r="F326" s="1"/>
      <c r="G326" s="9"/>
      <c r="H326" s="9"/>
    </row>
    <row r="327" ht="23.25" hidden="1" customHeight="1">
      <c r="A327" s="54" t="s">
        <v>2290</v>
      </c>
      <c r="B327" s="6" t="s">
        <v>8</v>
      </c>
      <c r="C327" s="7" t="s">
        <v>336</v>
      </c>
      <c r="D327" s="1"/>
      <c r="E327" s="8" t="s">
        <v>10</v>
      </c>
      <c r="F327" s="1"/>
      <c r="G327" s="9"/>
      <c r="H327" s="9"/>
    </row>
    <row r="328" ht="23.25" hidden="1" customHeight="1">
      <c r="A328" s="54" t="s">
        <v>2290</v>
      </c>
      <c r="B328" s="6" t="s">
        <v>8</v>
      </c>
      <c r="C328" s="7" t="s">
        <v>337</v>
      </c>
      <c r="D328" s="1"/>
      <c r="E328" s="8" t="s">
        <v>10</v>
      </c>
      <c r="F328" s="1"/>
      <c r="G328" s="9"/>
      <c r="H328" s="9"/>
    </row>
    <row r="329" ht="23.25" hidden="1" customHeight="1">
      <c r="A329" s="54" t="s">
        <v>2290</v>
      </c>
      <c r="B329" s="6" t="s">
        <v>8</v>
      </c>
      <c r="C329" s="7" t="s">
        <v>338</v>
      </c>
      <c r="D329" s="1"/>
      <c r="E329" s="8" t="s">
        <v>10</v>
      </c>
      <c r="F329" s="1"/>
      <c r="G329" s="9"/>
      <c r="H329" s="9"/>
    </row>
    <row r="330" ht="23.25" hidden="1" customHeight="1">
      <c r="A330" s="54" t="s">
        <v>2290</v>
      </c>
      <c r="B330" s="6" t="s">
        <v>8</v>
      </c>
      <c r="C330" s="16" t="s">
        <v>339</v>
      </c>
      <c r="D330" s="1"/>
      <c r="E330" s="1"/>
      <c r="F330" s="1"/>
      <c r="G330" s="5" t="s">
        <v>10</v>
      </c>
      <c r="H330" s="9"/>
    </row>
    <row r="331" ht="23.25" hidden="1" customHeight="1">
      <c r="A331" s="54" t="s">
        <v>2290</v>
      </c>
      <c r="B331" s="6" t="s">
        <v>8</v>
      </c>
      <c r="C331" s="16" t="s">
        <v>340</v>
      </c>
      <c r="D331" s="1"/>
      <c r="E331" s="1"/>
      <c r="F331" s="1"/>
      <c r="G331" s="5" t="s">
        <v>10</v>
      </c>
      <c r="H331" s="9"/>
    </row>
    <row r="332" ht="23.25" hidden="1" customHeight="1">
      <c r="A332" s="54" t="s">
        <v>2290</v>
      </c>
      <c r="B332" s="6" t="s">
        <v>8</v>
      </c>
      <c r="C332" s="16" t="s">
        <v>341</v>
      </c>
      <c r="D332" s="1"/>
      <c r="E332" s="8" t="s">
        <v>10</v>
      </c>
      <c r="F332" s="1"/>
      <c r="G332" s="9"/>
      <c r="H332" s="9"/>
    </row>
    <row r="333" ht="23.25" hidden="1" customHeight="1">
      <c r="A333" s="54" t="s">
        <v>2290</v>
      </c>
      <c r="B333" s="6" t="s">
        <v>8</v>
      </c>
      <c r="C333" s="7" t="s">
        <v>342</v>
      </c>
      <c r="D333" s="1"/>
      <c r="E333" s="8" t="s">
        <v>10</v>
      </c>
      <c r="F333" s="1"/>
      <c r="G333" s="9"/>
      <c r="H333" s="9"/>
    </row>
    <row r="334" ht="23.25" hidden="1" customHeight="1">
      <c r="A334" s="54" t="s">
        <v>2290</v>
      </c>
      <c r="B334" s="6" t="s">
        <v>8</v>
      </c>
      <c r="C334" s="7" t="s">
        <v>343</v>
      </c>
      <c r="D334" s="1"/>
      <c r="E334" s="8" t="s">
        <v>10</v>
      </c>
      <c r="F334" s="1"/>
      <c r="G334" s="9"/>
      <c r="H334" s="9"/>
    </row>
    <row r="335" ht="23.25" hidden="1" customHeight="1">
      <c r="A335" s="54" t="s">
        <v>2290</v>
      </c>
      <c r="B335" s="6" t="s">
        <v>8</v>
      </c>
      <c r="C335" s="7" t="s">
        <v>344</v>
      </c>
      <c r="D335" s="1"/>
      <c r="E335" s="8" t="s">
        <v>10</v>
      </c>
      <c r="F335" s="1"/>
      <c r="G335" s="9"/>
      <c r="H335" s="9"/>
    </row>
    <row r="336" ht="23.25" hidden="1" customHeight="1">
      <c r="A336" s="54" t="s">
        <v>2290</v>
      </c>
      <c r="B336" s="6" t="s">
        <v>8</v>
      </c>
      <c r="C336" s="16" t="s">
        <v>345</v>
      </c>
      <c r="D336" s="1"/>
      <c r="E336" s="8" t="s">
        <v>10</v>
      </c>
      <c r="F336" s="1"/>
      <c r="G336" s="9"/>
      <c r="H336" s="9"/>
    </row>
    <row r="337" ht="23.25" hidden="1" customHeight="1">
      <c r="A337" s="54" t="s">
        <v>2290</v>
      </c>
      <c r="B337" s="6" t="s">
        <v>8</v>
      </c>
      <c r="C337" s="7" t="s">
        <v>346</v>
      </c>
      <c r="D337" s="1"/>
      <c r="E337" s="8" t="s">
        <v>10</v>
      </c>
      <c r="F337" s="1"/>
      <c r="G337" s="9"/>
      <c r="H337" s="9"/>
    </row>
    <row r="338" ht="23.25" hidden="1" customHeight="1">
      <c r="A338" s="54" t="s">
        <v>2290</v>
      </c>
      <c r="B338" s="6" t="s">
        <v>8</v>
      </c>
      <c r="C338" s="11" t="s">
        <v>347</v>
      </c>
      <c r="D338" s="1"/>
      <c r="E338" s="1"/>
      <c r="F338" s="1"/>
      <c r="G338" s="5" t="s">
        <v>10</v>
      </c>
      <c r="H338" s="9"/>
    </row>
    <row r="339" ht="23.25" hidden="1" customHeight="1">
      <c r="A339" s="54" t="s">
        <v>2290</v>
      </c>
      <c r="B339" s="6" t="s">
        <v>8</v>
      </c>
      <c r="C339" s="16" t="s">
        <v>348</v>
      </c>
      <c r="D339" s="1"/>
      <c r="E339" s="8" t="s">
        <v>10</v>
      </c>
      <c r="F339" s="1"/>
      <c r="G339" s="9"/>
      <c r="H339" s="9"/>
    </row>
    <row r="340" ht="23.25" hidden="1" customHeight="1">
      <c r="A340" s="54" t="s">
        <v>2290</v>
      </c>
      <c r="B340" s="6" t="s">
        <v>8</v>
      </c>
      <c r="C340" s="16" t="s">
        <v>349</v>
      </c>
      <c r="D340" s="1"/>
      <c r="E340" s="8" t="s">
        <v>10</v>
      </c>
      <c r="F340" s="1"/>
      <c r="G340" s="9"/>
      <c r="H340" s="9"/>
    </row>
    <row r="341" ht="23.25" hidden="1" customHeight="1">
      <c r="A341" s="54" t="s">
        <v>2290</v>
      </c>
      <c r="B341" s="6" t="s">
        <v>8</v>
      </c>
      <c r="C341" s="7" t="s">
        <v>350</v>
      </c>
      <c r="D341" s="1"/>
      <c r="E341" s="8" t="s">
        <v>10</v>
      </c>
      <c r="F341" s="1"/>
      <c r="G341" s="9"/>
      <c r="H341" s="9"/>
    </row>
    <row r="342" ht="23.25" hidden="1" customHeight="1">
      <c r="A342" s="54" t="s">
        <v>2290</v>
      </c>
      <c r="B342" s="6" t="s">
        <v>8</v>
      </c>
      <c r="C342" s="18" t="s">
        <v>351</v>
      </c>
      <c r="D342" s="1"/>
      <c r="E342" s="1"/>
      <c r="F342" s="1"/>
      <c r="G342" s="5" t="s">
        <v>10</v>
      </c>
      <c r="H342" s="9"/>
    </row>
    <row r="343" ht="23.25" hidden="1" customHeight="1">
      <c r="A343" s="54" t="s">
        <v>2290</v>
      </c>
      <c r="B343" s="6" t="s">
        <v>8</v>
      </c>
      <c r="C343" s="7" t="s">
        <v>352</v>
      </c>
      <c r="D343" s="1"/>
      <c r="E343" s="8" t="s">
        <v>10</v>
      </c>
      <c r="F343" s="1"/>
      <c r="G343" s="9"/>
      <c r="H343" s="9"/>
    </row>
    <row r="344" ht="23.25" hidden="1" customHeight="1">
      <c r="A344" s="54" t="s">
        <v>2290</v>
      </c>
      <c r="B344" s="6" t="s">
        <v>8</v>
      </c>
      <c r="C344" s="16" t="s">
        <v>353</v>
      </c>
      <c r="D344" s="1"/>
      <c r="E344" s="1"/>
      <c r="F344" s="1"/>
      <c r="G344" s="5" t="s">
        <v>10</v>
      </c>
      <c r="H344" s="9"/>
    </row>
    <row r="345" ht="23.25" hidden="1" customHeight="1">
      <c r="A345" s="54" t="s">
        <v>2290</v>
      </c>
      <c r="B345" s="6" t="s">
        <v>8</v>
      </c>
      <c r="C345" s="7" t="s">
        <v>354</v>
      </c>
      <c r="D345" s="1"/>
      <c r="E345" s="8" t="s">
        <v>10</v>
      </c>
      <c r="F345" s="1"/>
      <c r="G345" s="9"/>
      <c r="H345" s="9"/>
    </row>
    <row r="346" ht="23.25" hidden="1" customHeight="1">
      <c r="A346" s="54" t="s">
        <v>2290</v>
      </c>
      <c r="B346" s="6" t="s">
        <v>8</v>
      </c>
      <c r="C346" s="7" t="s">
        <v>355</v>
      </c>
      <c r="D346" s="8"/>
      <c r="E346" s="8"/>
      <c r="F346" s="1"/>
      <c r="G346" s="5" t="s">
        <v>10</v>
      </c>
      <c r="H346" s="9"/>
    </row>
    <row r="347" ht="23.25" hidden="1" customHeight="1">
      <c r="A347" s="54" t="s">
        <v>2290</v>
      </c>
      <c r="B347" s="6" t="s">
        <v>8</v>
      </c>
      <c r="C347" s="7" t="s">
        <v>356</v>
      </c>
      <c r="D347" s="1"/>
      <c r="E347" s="8" t="s">
        <v>10</v>
      </c>
      <c r="F347" s="1"/>
      <c r="G347" s="9"/>
      <c r="H347" s="9"/>
    </row>
    <row r="348" ht="23.25" hidden="1" customHeight="1">
      <c r="A348" s="54" t="s">
        <v>2290</v>
      </c>
      <c r="B348" s="6" t="s">
        <v>8</v>
      </c>
      <c r="C348" s="7" t="s">
        <v>357</v>
      </c>
      <c r="D348" s="1"/>
      <c r="E348" s="8" t="s">
        <v>10</v>
      </c>
      <c r="F348" s="1"/>
      <c r="G348" s="9"/>
      <c r="H348" s="9"/>
    </row>
    <row r="349" ht="23.25" hidden="1" customHeight="1">
      <c r="A349" s="54" t="s">
        <v>2290</v>
      </c>
      <c r="B349" s="6" t="s">
        <v>8</v>
      </c>
      <c r="C349" s="7" t="s">
        <v>358</v>
      </c>
      <c r="D349" s="1"/>
      <c r="E349" s="8" t="s">
        <v>10</v>
      </c>
      <c r="F349" s="1"/>
      <c r="G349" s="9"/>
      <c r="H349" s="9"/>
    </row>
    <row r="350" ht="23.25" hidden="1" customHeight="1">
      <c r="A350" s="54" t="s">
        <v>2290</v>
      </c>
      <c r="B350" s="6" t="s">
        <v>8</v>
      </c>
      <c r="C350" s="16" t="s">
        <v>359</v>
      </c>
      <c r="D350" s="1"/>
      <c r="E350" s="8" t="s">
        <v>10</v>
      </c>
      <c r="F350" s="1"/>
      <c r="G350" s="9"/>
      <c r="H350" s="9"/>
    </row>
    <row r="351" ht="23.25" hidden="1" customHeight="1">
      <c r="A351" s="54" t="s">
        <v>2290</v>
      </c>
      <c r="B351" s="6" t="s">
        <v>8</v>
      </c>
      <c r="C351" s="16" t="s">
        <v>360</v>
      </c>
      <c r="D351" s="1"/>
      <c r="E351" s="8" t="s">
        <v>10</v>
      </c>
      <c r="F351" s="1"/>
      <c r="G351" s="9"/>
      <c r="H351" s="9"/>
    </row>
    <row r="352" ht="23.25" hidden="1" customHeight="1">
      <c r="A352" s="54" t="s">
        <v>2290</v>
      </c>
      <c r="B352" s="6" t="s">
        <v>8</v>
      </c>
      <c r="C352" s="7" t="s">
        <v>361</v>
      </c>
      <c r="D352" s="1"/>
      <c r="E352" s="8" t="s">
        <v>10</v>
      </c>
      <c r="F352" s="1"/>
      <c r="G352" s="9"/>
      <c r="H352" s="9"/>
    </row>
    <row r="353" ht="23.25" hidden="1" customHeight="1">
      <c r="A353" s="54" t="s">
        <v>2290</v>
      </c>
      <c r="B353" s="6" t="s">
        <v>8</v>
      </c>
      <c r="C353" s="7" t="s">
        <v>362</v>
      </c>
      <c r="D353" s="1"/>
      <c r="E353" s="1"/>
      <c r="F353" s="1"/>
      <c r="G353" s="5" t="s">
        <v>10</v>
      </c>
      <c r="H353" s="9"/>
    </row>
    <row r="354" ht="23.25" hidden="1" customHeight="1">
      <c r="A354" s="54" t="s">
        <v>2290</v>
      </c>
      <c r="B354" s="6" t="s">
        <v>8</v>
      </c>
      <c r="C354" s="16" t="s">
        <v>363</v>
      </c>
      <c r="D354" s="1"/>
      <c r="E354" s="8" t="s">
        <v>10</v>
      </c>
      <c r="F354" s="1"/>
      <c r="G354" s="9"/>
      <c r="H354" s="9"/>
    </row>
    <row r="355" ht="23.25" hidden="1" customHeight="1">
      <c r="A355" s="54" t="s">
        <v>2290</v>
      </c>
      <c r="B355" s="6" t="s">
        <v>8</v>
      </c>
      <c r="C355" s="7" t="s">
        <v>364</v>
      </c>
      <c r="D355" s="1"/>
      <c r="E355" s="8"/>
      <c r="F355" s="1"/>
      <c r="G355" s="5" t="s">
        <v>10</v>
      </c>
      <c r="H355" s="9"/>
    </row>
    <row r="356" ht="23.25" hidden="1" customHeight="1">
      <c r="A356" s="54" t="s">
        <v>2290</v>
      </c>
      <c r="B356" s="6" t="s">
        <v>8</v>
      </c>
      <c r="C356" s="7" t="s">
        <v>365</v>
      </c>
      <c r="D356" s="1"/>
      <c r="E356" s="1"/>
      <c r="F356" s="1"/>
      <c r="G356" s="5" t="s">
        <v>10</v>
      </c>
      <c r="H356" s="9"/>
    </row>
    <row r="357" ht="23.25" hidden="1" customHeight="1">
      <c r="A357" s="54" t="s">
        <v>2290</v>
      </c>
      <c r="B357" s="6" t="s">
        <v>8</v>
      </c>
      <c r="C357" s="16" t="s">
        <v>366</v>
      </c>
      <c r="D357" s="1"/>
      <c r="E357" s="8" t="s">
        <v>10</v>
      </c>
      <c r="F357" s="1"/>
      <c r="G357" s="9"/>
      <c r="H357" s="9"/>
    </row>
    <row r="358" ht="23.25" hidden="1" customHeight="1">
      <c r="A358" s="54" t="s">
        <v>2290</v>
      </c>
      <c r="B358" s="6" t="s">
        <v>8</v>
      </c>
      <c r="C358" s="7" t="s">
        <v>367</v>
      </c>
      <c r="D358" s="1"/>
      <c r="E358" s="8" t="s">
        <v>10</v>
      </c>
      <c r="F358" s="1"/>
      <c r="G358" s="9"/>
      <c r="H358" s="9"/>
    </row>
    <row r="359" ht="23.25" hidden="1" customHeight="1">
      <c r="A359" s="54" t="s">
        <v>2290</v>
      </c>
      <c r="B359" s="6" t="s">
        <v>8</v>
      </c>
      <c r="C359" s="7" t="s">
        <v>368</v>
      </c>
      <c r="D359" s="1"/>
      <c r="E359" s="8" t="s">
        <v>10</v>
      </c>
      <c r="F359" s="1"/>
      <c r="G359" s="9"/>
      <c r="H359" s="9"/>
    </row>
    <row r="360" ht="23.25" hidden="1" customHeight="1">
      <c r="A360" s="54" t="s">
        <v>2290</v>
      </c>
      <c r="B360" s="6" t="s">
        <v>8</v>
      </c>
      <c r="C360" s="16" t="s">
        <v>369</v>
      </c>
      <c r="D360" s="1"/>
      <c r="E360" s="8" t="s">
        <v>10</v>
      </c>
      <c r="F360" s="1"/>
      <c r="G360" s="9"/>
      <c r="H360" s="9"/>
    </row>
    <row r="361" ht="23.25" hidden="1" customHeight="1">
      <c r="A361" s="54" t="s">
        <v>2290</v>
      </c>
      <c r="B361" s="6" t="s">
        <v>8</v>
      </c>
      <c r="C361" s="7" t="s">
        <v>370</v>
      </c>
      <c r="D361" s="1"/>
      <c r="E361" s="8" t="s">
        <v>10</v>
      </c>
      <c r="F361" s="1"/>
      <c r="G361" s="9"/>
      <c r="H361" s="9"/>
    </row>
    <row r="362" ht="23.25" hidden="1" customHeight="1">
      <c r="A362" s="54" t="s">
        <v>2290</v>
      </c>
      <c r="B362" s="6" t="s">
        <v>8</v>
      </c>
      <c r="C362" s="7" t="s">
        <v>371</v>
      </c>
      <c r="D362" s="1"/>
      <c r="E362" s="8" t="s">
        <v>10</v>
      </c>
      <c r="F362" s="1"/>
      <c r="G362" s="9"/>
      <c r="H362" s="9"/>
    </row>
    <row r="363" ht="23.25" hidden="1" customHeight="1">
      <c r="A363" s="54" t="s">
        <v>2290</v>
      </c>
      <c r="B363" s="6" t="s">
        <v>8</v>
      </c>
      <c r="C363" s="7" t="s">
        <v>372</v>
      </c>
      <c r="D363" s="1"/>
      <c r="E363" s="8" t="s">
        <v>10</v>
      </c>
      <c r="F363" s="1"/>
      <c r="G363" s="9"/>
      <c r="H363" s="9"/>
    </row>
    <row r="364" ht="23.25" hidden="1" customHeight="1">
      <c r="A364" s="54" t="s">
        <v>2290</v>
      </c>
      <c r="B364" s="6" t="s">
        <v>8</v>
      </c>
      <c r="C364" s="7" t="s">
        <v>373</v>
      </c>
      <c r="D364" s="1"/>
      <c r="E364" s="8" t="s">
        <v>10</v>
      </c>
      <c r="F364" s="1"/>
      <c r="G364" s="9"/>
      <c r="H364" s="9"/>
    </row>
    <row r="365" ht="23.25" hidden="1" customHeight="1">
      <c r="A365" s="54" t="s">
        <v>2290</v>
      </c>
      <c r="B365" s="6" t="s">
        <v>8</v>
      </c>
      <c r="C365" s="16" t="s">
        <v>374</v>
      </c>
      <c r="D365" s="1"/>
      <c r="E365" s="8" t="s">
        <v>10</v>
      </c>
      <c r="F365" s="1"/>
      <c r="G365" s="9"/>
      <c r="H365" s="9"/>
    </row>
    <row r="366" ht="23.25" hidden="1" customHeight="1">
      <c r="A366" s="54" t="s">
        <v>2290</v>
      </c>
      <c r="B366" s="6" t="s">
        <v>8</v>
      </c>
      <c r="C366" s="16" t="s">
        <v>375</v>
      </c>
      <c r="D366" s="1"/>
      <c r="E366" s="8" t="s">
        <v>10</v>
      </c>
      <c r="F366" s="1"/>
      <c r="G366" s="9"/>
      <c r="H366" s="9"/>
    </row>
    <row r="367" ht="23.25" hidden="1" customHeight="1">
      <c r="A367" s="54" t="s">
        <v>2290</v>
      </c>
      <c r="B367" s="6" t="s">
        <v>8</v>
      </c>
      <c r="C367" s="16" t="s">
        <v>376</v>
      </c>
      <c r="D367" s="1"/>
      <c r="E367" s="8" t="s">
        <v>10</v>
      </c>
      <c r="F367" s="1"/>
      <c r="G367" s="9"/>
      <c r="H367" s="9"/>
    </row>
    <row r="368" ht="23.25" hidden="1" customHeight="1">
      <c r="A368" s="54" t="s">
        <v>2290</v>
      </c>
      <c r="B368" s="6" t="s">
        <v>8</v>
      </c>
      <c r="C368" s="16" t="s">
        <v>377</v>
      </c>
      <c r="D368" s="8"/>
      <c r="E368" s="8" t="s">
        <v>10</v>
      </c>
      <c r="F368" s="1"/>
      <c r="G368" s="9"/>
      <c r="H368" s="9"/>
    </row>
    <row r="369" ht="23.25" hidden="1" customHeight="1">
      <c r="A369" s="54" t="s">
        <v>2290</v>
      </c>
      <c r="B369" s="6" t="s">
        <v>8</v>
      </c>
      <c r="C369" s="16" t="s">
        <v>378</v>
      </c>
      <c r="D369" s="1"/>
      <c r="E369" s="8" t="s">
        <v>10</v>
      </c>
      <c r="F369" s="1"/>
      <c r="G369" s="9"/>
      <c r="H369" s="9"/>
    </row>
    <row r="370" ht="23.25" hidden="1" customHeight="1">
      <c r="A370" s="54" t="s">
        <v>2290</v>
      </c>
      <c r="B370" s="6" t="s">
        <v>8</v>
      </c>
      <c r="C370" s="7" t="s">
        <v>379</v>
      </c>
      <c r="D370" s="1"/>
      <c r="E370" s="1"/>
      <c r="F370" s="1"/>
      <c r="G370" s="5" t="s">
        <v>10</v>
      </c>
      <c r="H370" s="9"/>
    </row>
    <row r="371" ht="23.25" hidden="1" customHeight="1">
      <c r="A371" s="54" t="s">
        <v>2290</v>
      </c>
      <c r="B371" s="6" t="s">
        <v>8</v>
      </c>
      <c r="C371" s="16" t="s">
        <v>380</v>
      </c>
      <c r="D371" s="1"/>
      <c r="E371" s="8" t="s">
        <v>10</v>
      </c>
      <c r="F371" s="1"/>
      <c r="G371" s="9"/>
      <c r="H371" s="9"/>
    </row>
    <row r="372" ht="23.25" hidden="1" customHeight="1">
      <c r="A372" s="54" t="s">
        <v>2290</v>
      </c>
      <c r="B372" s="6" t="s">
        <v>8</v>
      </c>
      <c r="C372" s="16" t="s">
        <v>381</v>
      </c>
      <c r="D372" s="1"/>
      <c r="E372" s="8" t="s">
        <v>10</v>
      </c>
      <c r="F372" s="1"/>
      <c r="G372" s="9"/>
      <c r="H372" s="9"/>
    </row>
    <row r="373" ht="23.25" hidden="1" customHeight="1">
      <c r="A373" s="54" t="s">
        <v>2290</v>
      </c>
      <c r="B373" s="6" t="s">
        <v>8</v>
      </c>
      <c r="C373" s="16" t="s">
        <v>382</v>
      </c>
      <c r="D373" s="1"/>
      <c r="E373" s="1"/>
      <c r="F373" s="1"/>
      <c r="G373" s="9"/>
      <c r="H373" s="5" t="s">
        <v>10</v>
      </c>
    </row>
    <row r="374" ht="23.25" hidden="1" customHeight="1">
      <c r="A374" s="54" t="s">
        <v>2290</v>
      </c>
      <c r="B374" s="6" t="s">
        <v>8</v>
      </c>
      <c r="C374" s="16" t="s">
        <v>383</v>
      </c>
      <c r="D374" s="1"/>
      <c r="E374" s="8" t="s">
        <v>10</v>
      </c>
      <c r="F374" s="1"/>
      <c r="G374" s="9"/>
      <c r="H374" s="9"/>
    </row>
    <row r="375" ht="23.25" hidden="1" customHeight="1">
      <c r="A375" s="54" t="s">
        <v>2290</v>
      </c>
      <c r="B375" s="6" t="s">
        <v>8</v>
      </c>
      <c r="C375" s="11" t="s">
        <v>384</v>
      </c>
      <c r="D375" s="1"/>
      <c r="E375" s="8" t="s">
        <v>10</v>
      </c>
      <c r="F375" s="1"/>
      <c r="G375" s="9"/>
      <c r="H375" s="9"/>
    </row>
    <row r="376" ht="23.25" hidden="1" customHeight="1">
      <c r="A376" s="54" t="s">
        <v>2290</v>
      </c>
      <c r="B376" s="6" t="s">
        <v>8</v>
      </c>
      <c r="C376" s="7" t="s">
        <v>385</v>
      </c>
      <c r="D376" s="1"/>
      <c r="E376" s="8" t="s">
        <v>10</v>
      </c>
      <c r="F376" s="1"/>
      <c r="G376" s="9"/>
      <c r="H376" s="9"/>
    </row>
    <row r="377" ht="23.25" hidden="1" customHeight="1">
      <c r="A377" s="54" t="s">
        <v>2290</v>
      </c>
      <c r="B377" s="6" t="s">
        <v>8</v>
      </c>
      <c r="C377" s="7" t="s">
        <v>386</v>
      </c>
      <c r="D377" s="1"/>
      <c r="E377" s="8" t="s">
        <v>10</v>
      </c>
      <c r="F377" s="1"/>
      <c r="G377" s="9"/>
      <c r="H377" s="9"/>
    </row>
    <row r="378" ht="23.25" hidden="1" customHeight="1">
      <c r="A378" s="54" t="s">
        <v>2290</v>
      </c>
      <c r="B378" s="6" t="s">
        <v>8</v>
      </c>
      <c r="C378" s="16" t="s">
        <v>387</v>
      </c>
      <c r="D378" s="1"/>
      <c r="E378" s="8" t="s">
        <v>10</v>
      </c>
      <c r="F378" s="1"/>
      <c r="G378" s="9"/>
      <c r="H378" s="9"/>
    </row>
    <row r="379" ht="23.25" hidden="1" customHeight="1">
      <c r="A379" s="54" t="s">
        <v>2290</v>
      </c>
      <c r="B379" s="6" t="s">
        <v>8</v>
      </c>
      <c r="C379" s="7" t="s">
        <v>388</v>
      </c>
      <c r="D379" s="1"/>
      <c r="E379" s="8" t="s">
        <v>10</v>
      </c>
      <c r="F379" s="1"/>
      <c r="G379" s="9"/>
      <c r="H379" s="9"/>
    </row>
    <row r="380" ht="23.25" hidden="1" customHeight="1">
      <c r="A380" s="54" t="s">
        <v>2290</v>
      </c>
      <c r="B380" s="6" t="s">
        <v>8</v>
      </c>
      <c r="C380" s="7" t="s">
        <v>389</v>
      </c>
      <c r="D380" s="1"/>
      <c r="E380" s="8" t="s">
        <v>10</v>
      </c>
      <c r="F380" s="1"/>
      <c r="G380" s="9"/>
      <c r="H380" s="9"/>
    </row>
    <row r="381" ht="23.25" hidden="1" customHeight="1">
      <c r="A381" s="54" t="s">
        <v>2290</v>
      </c>
      <c r="B381" s="6" t="s">
        <v>8</v>
      </c>
      <c r="C381" s="16" t="s">
        <v>390</v>
      </c>
      <c r="D381" s="1"/>
      <c r="E381" s="8" t="s">
        <v>10</v>
      </c>
      <c r="F381" s="1"/>
      <c r="G381" s="9"/>
      <c r="H381" s="9"/>
    </row>
    <row r="382" ht="23.25" hidden="1" customHeight="1">
      <c r="A382" s="54" t="s">
        <v>2290</v>
      </c>
      <c r="B382" s="6" t="s">
        <v>8</v>
      </c>
      <c r="C382" s="16" t="s">
        <v>391</v>
      </c>
      <c r="D382" s="1"/>
      <c r="E382" s="8" t="s">
        <v>10</v>
      </c>
      <c r="F382" s="1"/>
      <c r="G382" s="9"/>
      <c r="H382" s="9"/>
    </row>
    <row r="383" ht="23.25" hidden="1" customHeight="1">
      <c r="A383" s="54" t="s">
        <v>2290</v>
      </c>
      <c r="B383" s="6" t="s">
        <v>8</v>
      </c>
      <c r="C383" s="16" t="s">
        <v>392</v>
      </c>
      <c r="D383" s="8" t="s">
        <v>10</v>
      </c>
      <c r="E383" s="1"/>
      <c r="F383" s="1"/>
      <c r="G383" s="9"/>
      <c r="H383" s="9"/>
    </row>
    <row r="384" ht="23.25" hidden="1" customHeight="1">
      <c r="A384" s="54" t="s">
        <v>2290</v>
      </c>
      <c r="B384" s="6" t="s">
        <v>8</v>
      </c>
      <c r="C384" s="7" t="s">
        <v>393</v>
      </c>
      <c r="D384" s="1"/>
      <c r="E384" s="8" t="s">
        <v>10</v>
      </c>
      <c r="F384" s="1"/>
      <c r="G384" s="9"/>
      <c r="H384" s="9"/>
    </row>
    <row r="385" ht="23.25" hidden="1" customHeight="1">
      <c r="A385" s="54" t="s">
        <v>2290</v>
      </c>
      <c r="B385" s="6" t="s">
        <v>8</v>
      </c>
      <c r="C385" s="7" t="s">
        <v>394</v>
      </c>
      <c r="D385" s="1"/>
      <c r="E385" s="8"/>
      <c r="F385" s="1"/>
      <c r="G385" s="5" t="s">
        <v>10</v>
      </c>
      <c r="H385" s="9"/>
    </row>
    <row r="386" ht="23.25" hidden="1" customHeight="1">
      <c r="A386" s="54" t="s">
        <v>2290</v>
      </c>
      <c r="B386" s="6" t="s">
        <v>8</v>
      </c>
      <c r="C386" s="16" t="s">
        <v>395</v>
      </c>
      <c r="D386" s="1"/>
      <c r="E386" s="8"/>
      <c r="F386" s="1"/>
      <c r="G386" s="5" t="s">
        <v>10</v>
      </c>
      <c r="H386" s="9"/>
    </row>
    <row r="387" ht="23.25" hidden="1" customHeight="1">
      <c r="A387" s="54" t="s">
        <v>2290</v>
      </c>
      <c r="B387" s="6" t="s">
        <v>8</v>
      </c>
      <c r="C387" s="16" t="s">
        <v>396</v>
      </c>
      <c r="D387" s="1"/>
      <c r="E387" s="8" t="s">
        <v>10</v>
      </c>
      <c r="F387" s="1"/>
      <c r="G387" s="9"/>
      <c r="H387" s="9"/>
    </row>
    <row r="388" ht="23.25" hidden="1" customHeight="1">
      <c r="A388" s="54" t="s">
        <v>2290</v>
      </c>
      <c r="B388" s="6" t="s">
        <v>8</v>
      </c>
      <c r="C388" s="16" t="s">
        <v>397</v>
      </c>
      <c r="D388" s="1"/>
      <c r="E388" s="8" t="s">
        <v>10</v>
      </c>
      <c r="F388" s="1"/>
      <c r="G388" s="9"/>
      <c r="H388" s="9"/>
    </row>
    <row r="389" ht="23.25" hidden="1" customHeight="1">
      <c r="A389" s="54" t="s">
        <v>2290</v>
      </c>
      <c r="B389" s="6" t="s">
        <v>8</v>
      </c>
      <c r="C389" s="16" t="s">
        <v>398</v>
      </c>
      <c r="D389" s="1"/>
      <c r="E389" s="8" t="s">
        <v>10</v>
      </c>
      <c r="F389" s="1"/>
      <c r="G389" s="9"/>
      <c r="H389" s="9"/>
    </row>
    <row r="390" ht="23.25" hidden="1" customHeight="1">
      <c r="A390" s="54" t="s">
        <v>2290</v>
      </c>
      <c r="B390" s="6" t="s">
        <v>8</v>
      </c>
      <c r="C390" s="16" t="s">
        <v>399</v>
      </c>
      <c r="D390" s="1"/>
      <c r="E390" s="8" t="s">
        <v>10</v>
      </c>
      <c r="F390" s="1"/>
      <c r="G390" s="9"/>
      <c r="H390" s="9"/>
    </row>
    <row r="391" ht="23.25" hidden="1" customHeight="1">
      <c r="A391" s="54" t="s">
        <v>2290</v>
      </c>
      <c r="B391" s="6" t="s">
        <v>8</v>
      </c>
      <c r="C391" s="16" t="s">
        <v>400</v>
      </c>
      <c r="D391" s="1"/>
      <c r="E391" s="8" t="s">
        <v>10</v>
      </c>
      <c r="F391" s="1"/>
      <c r="G391" s="9"/>
      <c r="H391" s="9"/>
    </row>
    <row r="392" ht="23.25" hidden="1" customHeight="1">
      <c r="A392" s="54" t="s">
        <v>2290</v>
      </c>
      <c r="B392" s="6" t="s">
        <v>8</v>
      </c>
      <c r="C392" s="16" t="s">
        <v>401</v>
      </c>
      <c r="D392" s="1"/>
      <c r="E392" s="8" t="s">
        <v>10</v>
      </c>
      <c r="F392" s="1"/>
      <c r="G392" s="9"/>
      <c r="H392" s="9"/>
    </row>
    <row r="393" ht="23.25" hidden="1" customHeight="1">
      <c r="A393" s="54" t="s">
        <v>2290</v>
      </c>
      <c r="B393" s="6" t="s">
        <v>8</v>
      </c>
      <c r="C393" s="11" t="s">
        <v>402</v>
      </c>
      <c r="D393" s="1"/>
      <c r="E393" s="8" t="s">
        <v>10</v>
      </c>
      <c r="F393" s="1"/>
      <c r="G393" s="9"/>
      <c r="H393" s="9"/>
    </row>
    <row r="394" ht="23.25" hidden="1" customHeight="1">
      <c r="A394" s="54" t="s">
        <v>2290</v>
      </c>
      <c r="B394" s="6" t="s">
        <v>8</v>
      </c>
      <c r="C394" s="16" t="s">
        <v>403</v>
      </c>
      <c r="D394" s="1"/>
      <c r="E394" s="8" t="s">
        <v>10</v>
      </c>
      <c r="F394" s="1"/>
      <c r="G394" s="9"/>
      <c r="H394" s="9"/>
    </row>
    <row r="395" ht="23.25" hidden="1" customHeight="1">
      <c r="A395" s="54" t="s">
        <v>2290</v>
      </c>
      <c r="B395" s="6" t="s">
        <v>8</v>
      </c>
      <c r="C395" s="7" t="s">
        <v>404</v>
      </c>
      <c r="D395" s="1"/>
      <c r="E395" s="8" t="s">
        <v>10</v>
      </c>
      <c r="F395" s="1"/>
      <c r="G395" s="9"/>
      <c r="H395" s="9"/>
    </row>
    <row r="396" ht="23.25" hidden="1" customHeight="1">
      <c r="A396" s="54" t="s">
        <v>2290</v>
      </c>
      <c r="B396" s="6" t="s">
        <v>8</v>
      </c>
      <c r="C396" s="16" t="s">
        <v>405</v>
      </c>
      <c r="D396" s="8" t="s">
        <v>10</v>
      </c>
      <c r="E396" s="1"/>
      <c r="F396" s="1"/>
      <c r="G396" s="9"/>
      <c r="H396" s="9"/>
    </row>
    <row r="397" ht="23.25" hidden="1" customHeight="1">
      <c r="A397" s="54" t="s">
        <v>2290</v>
      </c>
      <c r="B397" s="6" t="s">
        <v>8</v>
      </c>
      <c r="C397" s="7" t="s">
        <v>406</v>
      </c>
      <c r="D397" s="1"/>
      <c r="E397" s="1"/>
      <c r="F397" s="1"/>
      <c r="G397" s="9"/>
      <c r="H397" s="5" t="s">
        <v>10</v>
      </c>
    </row>
    <row r="398" ht="23.25" hidden="1" customHeight="1">
      <c r="A398" s="54" t="s">
        <v>2290</v>
      </c>
      <c r="B398" s="6" t="s">
        <v>8</v>
      </c>
      <c r="C398" s="16" t="s">
        <v>407</v>
      </c>
      <c r="D398" s="8" t="s">
        <v>10</v>
      </c>
      <c r="E398" s="1"/>
      <c r="F398" s="1"/>
      <c r="G398" s="9"/>
      <c r="H398" s="9"/>
    </row>
    <row r="399" ht="23.25" hidden="1" customHeight="1">
      <c r="A399" s="54" t="s">
        <v>2292</v>
      </c>
      <c r="B399" s="6" t="s">
        <v>8</v>
      </c>
      <c r="C399" s="7" t="s">
        <v>408</v>
      </c>
      <c r="D399" s="1"/>
      <c r="E399" s="8" t="s">
        <v>10</v>
      </c>
      <c r="F399" s="1"/>
      <c r="G399" s="9"/>
      <c r="H399" s="9"/>
    </row>
    <row r="400" ht="23.25" hidden="1" customHeight="1">
      <c r="A400" s="54" t="s">
        <v>2292</v>
      </c>
      <c r="B400" s="6" t="s">
        <v>8</v>
      </c>
      <c r="C400" s="7" t="s">
        <v>409</v>
      </c>
      <c r="D400" s="1"/>
      <c r="E400" s="8" t="s">
        <v>10</v>
      </c>
      <c r="F400" s="1"/>
      <c r="G400" s="9"/>
      <c r="H400" s="9"/>
    </row>
    <row r="401" ht="23.25" hidden="1" customHeight="1">
      <c r="A401" s="54" t="s">
        <v>2292</v>
      </c>
      <c r="B401" s="6" t="s">
        <v>8</v>
      </c>
      <c r="C401" s="7" t="s">
        <v>410</v>
      </c>
      <c r="D401" s="1"/>
      <c r="E401" s="8" t="s">
        <v>10</v>
      </c>
      <c r="F401" s="1"/>
      <c r="G401" s="9"/>
      <c r="H401" s="9"/>
    </row>
    <row r="402" ht="23.25" hidden="1" customHeight="1">
      <c r="A402" s="56" t="s">
        <v>2292</v>
      </c>
      <c r="B402" s="6" t="s">
        <v>8</v>
      </c>
      <c r="C402" s="15" t="s">
        <v>411</v>
      </c>
      <c r="D402" s="19"/>
      <c r="E402" s="19"/>
      <c r="F402" s="19"/>
      <c r="G402" s="20" t="s">
        <v>10</v>
      </c>
      <c r="H402" s="21"/>
      <c r="I402" s="21"/>
      <c r="J402" s="21"/>
      <c r="K402" s="21"/>
      <c r="L402" s="21"/>
      <c r="M402" s="21"/>
      <c r="N402" s="21"/>
      <c r="O402" s="21"/>
      <c r="P402" s="21"/>
      <c r="Q402" s="21"/>
      <c r="R402" s="21"/>
      <c r="S402" s="21"/>
      <c r="T402" s="21"/>
      <c r="U402" s="21"/>
      <c r="V402" s="21"/>
      <c r="W402" s="21"/>
      <c r="X402" s="21"/>
    </row>
    <row r="403" ht="23.25" hidden="1" customHeight="1">
      <c r="A403" s="54" t="s">
        <v>2292</v>
      </c>
      <c r="B403" s="6" t="s">
        <v>8</v>
      </c>
      <c r="C403" s="16" t="s">
        <v>412</v>
      </c>
      <c r="D403" s="1"/>
      <c r="E403" s="8" t="s">
        <v>10</v>
      </c>
      <c r="F403" s="1"/>
      <c r="G403" s="9"/>
      <c r="H403" s="9"/>
    </row>
    <row r="404" ht="23.25" hidden="1" customHeight="1">
      <c r="A404" s="54" t="s">
        <v>2292</v>
      </c>
      <c r="B404" s="6" t="s">
        <v>8</v>
      </c>
      <c r="C404" s="7" t="s">
        <v>413</v>
      </c>
      <c r="D404" s="1"/>
      <c r="E404" s="8" t="s">
        <v>10</v>
      </c>
      <c r="F404" s="1"/>
      <c r="G404" s="9"/>
      <c r="H404" s="9"/>
    </row>
    <row r="405" ht="23.25" hidden="1" customHeight="1">
      <c r="A405" s="54" t="s">
        <v>2292</v>
      </c>
      <c r="B405" s="6" t="s">
        <v>8</v>
      </c>
      <c r="C405" s="7" t="s">
        <v>414</v>
      </c>
      <c r="D405" s="1"/>
      <c r="E405" s="8" t="s">
        <v>10</v>
      </c>
      <c r="F405" s="1"/>
      <c r="G405" s="9"/>
      <c r="H405" s="9"/>
    </row>
    <row r="406" ht="23.25" hidden="1" customHeight="1">
      <c r="A406" s="56" t="s">
        <v>2292</v>
      </c>
      <c r="B406" s="6" t="s">
        <v>8</v>
      </c>
      <c r="C406" s="22" t="s">
        <v>415</v>
      </c>
      <c r="D406" s="19"/>
      <c r="E406" s="23" t="s">
        <v>10</v>
      </c>
      <c r="F406" s="19"/>
      <c r="G406" s="21"/>
      <c r="H406" s="21"/>
      <c r="I406" s="21"/>
      <c r="J406" s="21"/>
      <c r="K406" s="21"/>
      <c r="L406" s="21"/>
      <c r="M406" s="21"/>
      <c r="N406" s="21"/>
      <c r="O406" s="21"/>
      <c r="P406" s="21"/>
      <c r="Q406" s="21"/>
      <c r="R406" s="21"/>
      <c r="S406" s="21"/>
      <c r="T406" s="21"/>
      <c r="U406" s="21"/>
      <c r="V406" s="21"/>
      <c r="W406" s="21"/>
      <c r="X406" s="21"/>
    </row>
    <row r="407" ht="23.25" hidden="1" customHeight="1">
      <c r="A407" s="54" t="s">
        <v>2292</v>
      </c>
      <c r="B407" s="6" t="s">
        <v>8</v>
      </c>
      <c r="C407" s="16" t="s">
        <v>416</v>
      </c>
      <c r="D407" s="8" t="s">
        <v>10</v>
      </c>
      <c r="E407" s="1"/>
      <c r="F407" s="1"/>
      <c r="G407" s="9"/>
      <c r="H407" s="9"/>
    </row>
    <row r="408" ht="23.25" hidden="1" customHeight="1">
      <c r="A408" s="54" t="s">
        <v>2292</v>
      </c>
      <c r="B408" s="6" t="s">
        <v>8</v>
      </c>
      <c r="C408" s="16" t="s">
        <v>417</v>
      </c>
      <c r="D408" s="1"/>
      <c r="E408" s="8" t="s">
        <v>10</v>
      </c>
      <c r="F408" s="1"/>
      <c r="G408" s="9"/>
      <c r="H408" s="9"/>
    </row>
    <row r="409" ht="23.25" hidden="1" customHeight="1">
      <c r="A409" s="54" t="s">
        <v>2292</v>
      </c>
      <c r="B409" s="6" t="s">
        <v>8</v>
      </c>
      <c r="C409" s="7" t="s">
        <v>418</v>
      </c>
      <c r="D409" s="1"/>
      <c r="E409" s="8" t="s">
        <v>10</v>
      </c>
      <c r="F409" s="1"/>
      <c r="G409" s="9"/>
      <c r="H409" s="9"/>
    </row>
    <row r="410" ht="23.25" hidden="1" customHeight="1">
      <c r="A410" s="54" t="s">
        <v>2292</v>
      </c>
      <c r="B410" s="6" t="s">
        <v>8</v>
      </c>
      <c r="C410" s="7" t="s">
        <v>419</v>
      </c>
      <c r="D410" s="1"/>
      <c r="E410" s="8" t="s">
        <v>10</v>
      </c>
      <c r="F410" s="1"/>
      <c r="G410" s="9"/>
      <c r="H410" s="9"/>
    </row>
    <row r="411" ht="23.25" hidden="1" customHeight="1">
      <c r="A411" s="56" t="s">
        <v>2292</v>
      </c>
      <c r="B411" s="6" t="s">
        <v>8</v>
      </c>
      <c r="C411" s="11" t="s">
        <v>420</v>
      </c>
      <c r="D411" s="19"/>
      <c r="E411" s="23"/>
      <c r="F411" s="23"/>
      <c r="G411" s="20" t="s">
        <v>10</v>
      </c>
      <c r="H411" s="21"/>
      <c r="I411" s="21"/>
      <c r="J411" s="21"/>
      <c r="K411" s="21"/>
      <c r="L411" s="21"/>
      <c r="M411" s="21"/>
      <c r="N411" s="21"/>
      <c r="O411" s="21"/>
      <c r="P411" s="21"/>
      <c r="Q411" s="21"/>
      <c r="R411" s="21"/>
      <c r="S411" s="21"/>
      <c r="T411" s="21"/>
      <c r="U411" s="21"/>
      <c r="V411" s="21"/>
      <c r="W411" s="21"/>
      <c r="X411" s="21"/>
    </row>
    <row r="412" ht="23.25" hidden="1" customHeight="1">
      <c r="A412" s="54" t="s">
        <v>2292</v>
      </c>
      <c r="B412" s="6" t="s">
        <v>8</v>
      </c>
      <c r="C412" s="7" t="s">
        <v>421</v>
      </c>
      <c r="D412" s="1"/>
      <c r="E412" s="8" t="s">
        <v>10</v>
      </c>
      <c r="F412" s="1"/>
      <c r="G412" s="9"/>
      <c r="H412" s="9"/>
    </row>
    <row r="413" ht="23.25" hidden="1" customHeight="1">
      <c r="A413" s="54" t="s">
        <v>2292</v>
      </c>
      <c r="B413" s="6" t="s">
        <v>8</v>
      </c>
      <c r="C413" s="16" t="s">
        <v>422</v>
      </c>
      <c r="D413" s="1"/>
      <c r="E413" s="8" t="s">
        <v>10</v>
      </c>
      <c r="F413" s="1"/>
      <c r="G413" s="9"/>
      <c r="H413" s="9"/>
    </row>
    <row r="414" ht="23.25" hidden="1" customHeight="1">
      <c r="A414" s="54" t="s">
        <v>2292</v>
      </c>
      <c r="B414" s="6" t="s">
        <v>8</v>
      </c>
      <c r="C414" s="16" t="s">
        <v>423</v>
      </c>
      <c r="D414" s="1"/>
      <c r="E414" s="8"/>
      <c r="F414" s="1"/>
      <c r="G414" s="5" t="s">
        <v>10</v>
      </c>
      <c r="H414" s="9"/>
    </row>
    <row r="415" ht="23.25" hidden="1" customHeight="1">
      <c r="A415" s="54" t="s">
        <v>2292</v>
      </c>
      <c r="B415" s="6" t="s">
        <v>8</v>
      </c>
      <c r="C415" s="16" t="s">
        <v>424</v>
      </c>
      <c r="D415" s="1"/>
      <c r="E415" s="8" t="s">
        <v>10</v>
      </c>
      <c r="F415" s="1"/>
      <c r="G415" s="9"/>
      <c r="H415" s="9"/>
    </row>
    <row r="416" ht="23.25" hidden="1" customHeight="1">
      <c r="A416" s="54" t="s">
        <v>2292</v>
      </c>
      <c r="B416" s="6" t="s">
        <v>8</v>
      </c>
      <c r="C416" s="16" t="s">
        <v>425</v>
      </c>
      <c r="D416" s="1"/>
      <c r="E416" s="8" t="s">
        <v>10</v>
      </c>
      <c r="F416" s="1"/>
      <c r="G416" s="9"/>
      <c r="H416" s="9"/>
    </row>
    <row r="417" ht="23.25" hidden="1" customHeight="1">
      <c r="A417" s="54" t="s">
        <v>2292</v>
      </c>
      <c r="B417" s="6" t="s">
        <v>8</v>
      </c>
      <c r="C417" s="16" t="s">
        <v>426</v>
      </c>
      <c r="D417" s="1"/>
      <c r="E417" s="8" t="s">
        <v>10</v>
      </c>
      <c r="F417" s="1"/>
      <c r="G417" s="9"/>
      <c r="H417" s="9"/>
    </row>
    <row r="418" ht="23.25" hidden="1" customHeight="1">
      <c r="A418" s="54" t="s">
        <v>2292</v>
      </c>
      <c r="B418" s="6" t="s">
        <v>8</v>
      </c>
      <c r="C418" s="16" t="s">
        <v>427</v>
      </c>
      <c r="D418" s="1"/>
      <c r="E418" s="8" t="s">
        <v>10</v>
      </c>
      <c r="F418" s="1"/>
      <c r="G418" s="9"/>
      <c r="H418" s="9"/>
    </row>
    <row r="419" ht="23.25" hidden="1" customHeight="1">
      <c r="A419" s="54" t="s">
        <v>2292</v>
      </c>
      <c r="B419" s="6" t="s">
        <v>8</v>
      </c>
      <c r="C419" s="16" t="s">
        <v>428</v>
      </c>
      <c r="D419" s="1"/>
      <c r="E419" s="8" t="s">
        <v>10</v>
      </c>
      <c r="F419" s="1"/>
      <c r="G419" s="9"/>
      <c r="H419" s="9"/>
    </row>
    <row r="420" ht="23.25" hidden="1" customHeight="1">
      <c r="A420" s="54" t="s">
        <v>2292</v>
      </c>
      <c r="B420" s="6" t="s">
        <v>8</v>
      </c>
      <c r="C420" s="16" t="s">
        <v>429</v>
      </c>
      <c r="D420" s="1"/>
      <c r="E420" s="8"/>
      <c r="F420" s="1"/>
      <c r="G420" s="5" t="s">
        <v>10</v>
      </c>
      <c r="H420" s="9"/>
    </row>
    <row r="421" ht="23.25" hidden="1" customHeight="1">
      <c r="A421" s="54" t="s">
        <v>2292</v>
      </c>
      <c r="B421" s="6" t="s">
        <v>8</v>
      </c>
      <c r="C421" s="16" t="s">
        <v>430</v>
      </c>
      <c r="D421" s="1"/>
      <c r="E421" s="8" t="s">
        <v>10</v>
      </c>
      <c r="F421" s="1"/>
      <c r="G421" s="9"/>
      <c r="H421" s="9"/>
    </row>
    <row r="422" ht="23.25" hidden="1" customHeight="1">
      <c r="A422" s="54" t="s">
        <v>2292</v>
      </c>
      <c r="B422" s="6" t="s">
        <v>8</v>
      </c>
      <c r="C422" s="16" t="s">
        <v>431</v>
      </c>
      <c r="D422" s="1"/>
      <c r="E422" s="8" t="s">
        <v>10</v>
      </c>
      <c r="F422" s="1"/>
      <c r="G422" s="9"/>
      <c r="H422" s="9"/>
    </row>
    <row r="423" ht="23.25" hidden="1" customHeight="1">
      <c r="A423" s="54" t="s">
        <v>2292</v>
      </c>
      <c r="B423" s="6" t="s">
        <v>8</v>
      </c>
      <c r="C423" s="16" t="s">
        <v>432</v>
      </c>
      <c r="D423" s="1"/>
      <c r="E423" s="8" t="s">
        <v>10</v>
      </c>
      <c r="F423" s="1"/>
      <c r="G423" s="9"/>
      <c r="H423" s="9"/>
    </row>
    <row r="424" ht="23.25" hidden="1" customHeight="1">
      <c r="A424" s="54" t="s">
        <v>2292</v>
      </c>
      <c r="B424" s="6" t="s">
        <v>8</v>
      </c>
      <c r="C424" s="7" t="s">
        <v>433</v>
      </c>
      <c r="D424" s="1"/>
      <c r="E424" s="8" t="s">
        <v>10</v>
      </c>
      <c r="F424" s="1"/>
      <c r="G424" s="9"/>
      <c r="H424" s="9"/>
    </row>
    <row r="425" ht="23.25" hidden="1" customHeight="1">
      <c r="A425" s="54" t="s">
        <v>2292</v>
      </c>
      <c r="B425" s="6" t="s">
        <v>8</v>
      </c>
      <c r="C425" s="7" t="s">
        <v>434</v>
      </c>
      <c r="D425" s="1"/>
      <c r="E425" s="8" t="s">
        <v>10</v>
      </c>
      <c r="F425" s="1"/>
      <c r="G425" s="9"/>
      <c r="H425" s="9"/>
    </row>
    <row r="426" ht="23.25" hidden="1" customHeight="1">
      <c r="A426" s="54" t="s">
        <v>2292</v>
      </c>
      <c r="B426" s="6" t="s">
        <v>8</v>
      </c>
      <c r="C426" s="16" t="s">
        <v>435</v>
      </c>
      <c r="D426" s="1"/>
      <c r="E426" s="8"/>
      <c r="F426" s="1"/>
      <c r="G426" s="5" t="s">
        <v>10</v>
      </c>
      <c r="H426" s="9"/>
    </row>
    <row r="427" ht="23.25" hidden="1" customHeight="1">
      <c r="A427" s="54" t="s">
        <v>2292</v>
      </c>
      <c r="B427" s="6" t="s">
        <v>8</v>
      </c>
      <c r="C427" s="16" t="s">
        <v>436</v>
      </c>
      <c r="D427" s="1"/>
      <c r="E427" s="8" t="s">
        <v>10</v>
      </c>
      <c r="F427" s="1"/>
      <c r="G427" s="9"/>
      <c r="H427" s="9"/>
    </row>
    <row r="428" ht="23.25" hidden="1" customHeight="1">
      <c r="A428" s="54" t="s">
        <v>2292</v>
      </c>
      <c r="B428" s="6" t="s">
        <v>8</v>
      </c>
      <c r="C428" s="7" t="s">
        <v>437</v>
      </c>
      <c r="D428" s="1"/>
      <c r="E428" s="8" t="s">
        <v>10</v>
      </c>
      <c r="F428" s="1"/>
      <c r="G428" s="9"/>
      <c r="H428" s="9"/>
    </row>
    <row r="429" ht="23.25" hidden="1" customHeight="1">
      <c r="A429" s="54" t="s">
        <v>2292</v>
      </c>
      <c r="B429" s="6" t="s">
        <v>8</v>
      </c>
      <c r="C429" s="7" t="s">
        <v>438</v>
      </c>
      <c r="D429" s="1"/>
      <c r="E429" s="8"/>
      <c r="F429" s="1"/>
      <c r="G429" s="5" t="s">
        <v>10</v>
      </c>
      <c r="H429" s="9"/>
    </row>
    <row r="430" ht="23.25" hidden="1" customHeight="1">
      <c r="A430" s="54" t="s">
        <v>2292</v>
      </c>
      <c r="B430" s="6" t="s">
        <v>8</v>
      </c>
      <c r="C430" s="16" t="s">
        <v>439</v>
      </c>
      <c r="D430" s="1"/>
      <c r="E430" s="8" t="s">
        <v>10</v>
      </c>
      <c r="F430" s="1"/>
      <c r="G430" s="9"/>
      <c r="H430" s="9"/>
    </row>
    <row r="431" ht="23.25" hidden="1" customHeight="1">
      <c r="A431" s="54" t="s">
        <v>2292</v>
      </c>
      <c r="B431" s="6" t="s">
        <v>8</v>
      </c>
      <c r="C431" s="16" t="s">
        <v>440</v>
      </c>
      <c r="D431" s="1"/>
      <c r="E431" s="1"/>
      <c r="F431" s="1"/>
      <c r="G431" s="9"/>
      <c r="H431" s="5" t="s">
        <v>10</v>
      </c>
    </row>
    <row r="432" ht="23.25" hidden="1" customHeight="1">
      <c r="A432" s="56" t="s">
        <v>2292</v>
      </c>
      <c r="B432" s="6" t="s">
        <v>8</v>
      </c>
      <c r="C432" s="15" t="s">
        <v>441</v>
      </c>
      <c r="D432" s="19"/>
      <c r="E432" s="19"/>
      <c r="F432" s="19"/>
      <c r="G432" s="20" t="s">
        <v>10</v>
      </c>
      <c r="H432" s="21"/>
      <c r="I432" s="21"/>
      <c r="J432" s="21"/>
      <c r="K432" s="21"/>
      <c r="L432" s="21"/>
      <c r="M432" s="21"/>
      <c r="N432" s="21"/>
      <c r="O432" s="21"/>
      <c r="P432" s="21"/>
      <c r="Q432" s="21"/>
      <c r="R432" s="21"/>
      <c r="S432" s="21"/>
      <c r="T432" s="21"/>
      <c r="U432" s="21"/>
      <c r="V432" s="21"/>
      <c r="W432" s="21"/>
      <c r="X432" s="21"/>
    </row>
    <row r="433" ht="23.25" hidden="1" customHeight="1">
      <c r="A433" s="56" t="s">
        <v>2292</v>
      </c>
      <c r="B433" s="6" t="s">
        <v>8</v>
      </c>
      <c r="C433" s="15" t="s">
        <v>442</v>
      </c>
      <c r="D433" s="19"/>
      <c r="E433" s="23"/>
      <c r="F433" s="19"/>
      <c r="G433" s="20" t="s">
        <v>10</v>
      </c>
      <c r="H433" s="21"/>
      <c r="I433" s="21"/>
      <c r="J433" s="21"/>
      <c r="K433" s="21"/>
      <c r="L433" s="21"/>
      <c r="M433" s="21"/>
      <c r="N433" s="21"/>
      <c r="O433" s="21"/>
      <c r="P433" s="21"/>
      <c r="Q433" s="21"/>
      <c r="R433" s="21"/>
      <c r="S433" s="21"/>
      <c r="T433" s="21"/>
      <c r="U433" s="21"/>
      <c r="V433" s="21"/>
      <c r="W433" s="21"/>
      <c r="X433" s="21"/>
    </row>
    <row r="434" ht="23.25" hidden="1" customHeight="1">
      <c r="A434" s="54" t="s">
        <v>2292</v>
      </c>
      <c r="B434" s="6" t="s">
        <v>8</v>
      </c>
      <c r="C434" s="16" t="s">
        <v>443</v>
      </c>
      <c r="D434" s="8"/>
      <c r="E434" s="1"/>
      <c r="F434" s="1"/>
      <c r="G434" s="5" t="s">
        <v>10</v>
      </c>
      <c r="H434" s="9"/>
    </row>
    <row r="435" ht="23.25" hidden="1" customHeight="1">
      <c r="A435" s="54" t="s">
        <v>2292</v>
      </c>
      <c r="B435" s="6" t="s">
        <v>8</v>
      </c>
      <c r="C435" s="7" t="s">
        <v>444</v>
      </c>
      <c r="D435" s="1"/>
      <c r="E435" s="8"/>
      <c r="F435" s="1"/>
      <c r="G435" s="5" t="s">
        <v>10</v>
      </c>
      <c r="H435" s="9"/>
    </row>
    <row r="436" ht="23.25" hidden="1" customHeight="1">
      <c r="A436" s="54" t="s">
        <v>2292</v>
      </c>
      <c r="B436" s="6" t="s">
        <v>8</v>
      </c>
      <c r="C436" s="7" t="s">
        <v>445</v>
      </c>
      <c r="D436" s="1"/>
      <c r="E436" s="8" t="s">
        <v>10</v>
      </c>
      <c r="F436" s="1"/>
      <c r="G436" s="9"/>
      <c r="H436" s="9"/>
    </row>
    <row r="437" ht="23.25" hidden="1" customHeight="1">
      <c r="A437" s="54" t="s">
        <v>2292</v>
      </c>
      <c r="B437" s="6" t="s">
        <v>8</v>
      </c>
      <c r="C437" s="7" t="s">
        <v>446</v>
      </c>
      <c r="D437" s="1"/>
      <c r="E437" s="8" t="s">
        <v>10</v>
      </c>
      <c r="F437" s="1"/>
      <c r="G437" s="9"/>
      <c r="H437" s="9"/>
    </row>
    <row r="438" ht="23.25" hidden="1" customHeight="1">
      <c r="A438" s="54" t="s">
        <v>2292</v>
      </c>
      <c r="B438" s="6" t="s">
        <v>8</v>
      </c>
      <c r="C438" s="7" t="s">
        <v>447</v>
      </c>
      <c r="D438" s="1"/>
      <c r="E438" s="8" t="s">
        <v>10</v>
      </c>
      <c r="F438" s="1"/>
      <c r="G438" s="9"/>
      <c r="H438" s="9"/>
    </row>
    <row r="439" ht="23.25" hidden="1" customHeight="1">
      <c r="A439" s="54" t="s">
        <v>2292</v>
      </c>
      <c r="B439" s="6" t="s">
        <v>8</v>
      </c>
      <c r="C439" s="16" t="s">
        <v>448</v>
      </c>
      <c r="D439" s="1"/>
      <c r="E439" s="8" t="s">
        <v>10</v>
      </c>
      <c r="F439" s="1"/>
      <c r="G439" s="9"/>
      <c r="H439" s="9"/>
    </row>
    <row r="440" ht="23.25" hidden="1" customHeight="1">
      <c r="A440" s="54" t="s">
        <v>2292</v>
      </c>
      <c r="B440" s="6" t="s">
        <v>8</v>
      </c>
      <c r="C440" s="7" t="s">
        <v>449</v>
      </c>
      <c r="D440" s="1"/>
      <c r="E440" s="8" t="s">
        <v>10</v>
      </c>
      <c r="F440" s="1"/>
      <c r="G440" s="9"/>
      <c r="H440" s="9"/>
    </row>
    <row r="441" ht="23.25" hidden="1" customHeight="1">
      <c r="A441" s="54" t="s">
        <v>2292</v>
      </c>
      <c r="B441" s="6" t="s">
        <v>8</v>
      </c>
      <c r="C441" s="7" t="s">
        <v>450</v>
      </c>
      <c r="D441" s="1"/>
      <c r="E441" s="8"/>
      <c r="F441" s="1"/>
      <c r="G441" s="5" t="s">
        <v>10</v>
      </c>
      <c r="H441" s="9"/>
    </row>
    <row r="442" ht="23.25" hidden="1" customHeight="1">
      <c r="A442" s="54" t="s">
        <v>2292</v>
      </c>
      <c r="B442" s="6" t="s">
        <v>8</v>
      </c>
      <c r="C442" s="16" t="s">
        <v>451</v>
      </c>
      <c r="D442" s="1"/>
      <c r="E442" s="8"/>
      <c r="F442" s="1"/>
      <c r="G442" s="5" t="s">
        <v>10</v>
      </c>
      <c r="H442" s="9"/>
    </row>
    <row r="443" ht="23.25" hidden="1" customHeight="1">
      <c r="A443" s="54" t="s">
        <v>2292</v>
      </c>
      <c r="B443" s="6" t="s">
        <v>8</v>
      </c>
      <c r="C443" s="16" t="s">
        <v>452</v>
      </c>
      <c r="D443" s="1"/>
      <c r="E443" s="8" t="s">
        <v>10</v>
      </c>
      <c r="F443" s="1"/>
      <c r="G443" s="9"/>
      <c r="H443" s="9"/>
    </row>
    <row r="444" ht="23.25" hidden="1" customHeight="1">
      <c r="A444" s="56" t="s">
        <v>2292</v>
      </c>
      <c r="B444" s="6" t="s">
        <v>8</v>
      </c>
      <c r="C444" s="22" t="s">
        <v>453</v>
      </c>
      <c r="D444" s="19"/>
      <c r="E444" s="23"/>
      <c r="F444" s="19"/>
      <c r="G444" s="20" t="s">
        <v>10</v>
      </c>
      <c r="H444" s="21"/>
      <c r="I444" s="21"/>
      <c r="J444" s="21"/>
      <c r="K444" s="21"/>
      <c r="L444" s="21"/>
      <c r="M444" s="21"/>
      <c r="N444" s="21"/>
      <c r="O444" s="21"/>
      <c r="P444" s="21"/>
      <c r="Q444" s="21"/>
      <c r="R444" s="21"/>
      <c r="S444" s="21"/>
      <c r="T444" s="21"/>
      <c r="U444" s="21"/>
      <c r="V444" s="21"/>
      <c r="W444" s="21"/>
      <c r="X444" s="21"/>
    </row>
    <row r="445" ht="23.25" hidden="1" customHeight="1">
      <c r="A445" s="54" t="s">
        <v>2292</v>
      </c>
      <c r="B445" s="6" t="s">
        <v>8</v>
      </c>
      <c r="C445" s="16" t="s">
        <v>454</v>
      </c>
      <c r="D445" s="1"/>
      <c r="E445" s="8" t="s">
        <v>10</v>
      </c>
      <c r="F445" s="1"/>
      <c r="G445" s="9"/>
      <c r="H445" s="9"/>
    </row>
    <row r="446" ht="23.25" hidden="1" customHeight="1">
      <c r="A446" s="56" t="s">
        <v>2292</v>
      </c>
      <c r="B446" s="6" t="s">
        <v>8</v>
      </c>
      <c r="C446" s="22" t="s">
        <v>455</v>
      </c>
      <c r="D446" s="19"/>
      <c r="E446" s="23"/>
      <c r="F446" s="19"/>
      <c r="G446" s="20" t="s">
        <v>10</v>
      </c>
      <c r="H446" s="21"/>
      <c r="I446" s="21"/>
      <c r="J446" s="21"/>
      <c r="K446" s="21"/>
      <c r="L446" s="21"/>
      <c r="M446" s="21"/>
      <c r="N446" s="21"/>
      <c r="O446" s="21"/>
      <c r="P446" s="21"/>
      <c r="Q446" s="21"/>
      <c r="R446" s="21"/>
      <c r="S446" s="21"/>
      <c r="T446" s="21"/>
      <c r="U446" s="21"/>
      <c r="V446" s="21"/>
      <c r="W446" s="21"/>
      <c r="X446" s="21"/>
    </row>
    <row r="447" ht="23.25" hidden="1" customHeight="1">
      <c r="A447" s="54" t="s">
        <v>2292</v>
      </c>
      <c r="B447" s="6" t="s">
        <v>8</v>
      </c>
      <c r="C447" s="7" t="s">
        <v>456</v>
      </c>
      <c r="D447" s="1"/>
      <c r="E447" s="8" t="s">
        <v>10</v>
      </c>
      <c r="F447" s="1"/>
      <c r="G447" s="9"/>
      <c r="H447" s="9"/>
    </row>
    <row r="448" ht="23.25" hidden="1" customHeight="1">
      <c r="A448" s="54" t="s">
        <v>2292</v>
      </c>
      <c r="B448" s="6" t="s">
        <v>8</v>
      </c>
      <c r="C448" s="16" t="s">
        <v>457</v>
      </c>
      <c r="D448" s="1"/>
      <c r="E448" s="8" t="s">
        <v>10</v>
      </c>
      <c r="F448" s="1"/>
      <c r="G448" s="9"/>
      <c r="H448" s="9"/>
    </row>
    <row r="449" ht="23.25" hidden="1" customHeight="1">
      <c r="A449" s="54" t="s">
        <v>2292</v>
      </c>
      <c r="B449" s="6" t="s">
        <v>8</v>
      </c>
      <c r="C449" s="16" t="s">
        <v>458</v>
      </c>
      <c r="D449" s="1"/>
      <c r="E449" s="8"/>
      <c r="F449" s="1"/>
      <c r="G449" s="5" t="s">
        <v>10</v>
      </c>
      <c r="H449" s="9"/>
    </row>
    <row r="450" ht="23.25" hidden="1" customHeight="1">
      <c r="A450" s="54" t="s">
        <v>2292</v>
      </c>
      <c r="B450" s="6" t="s">
        <v>8</v>
      </c>
      <c r="C450" s="16" t="s">
        <v>459</v>
      </c>
      <c r="D450" s="1"/>
      <c r="E450" s="8" t="s">
        <v>10</v>
      </c>
      <c r="F450" s="1"/>
      <c r="G450" s="9"/>
      <c r="H450" s="9"/>
    </row>
    <row r="451" ht="23.25" hidden="1" customHeight="1">
      <c r="A451" s="54" t="s">
        <v>2292</v>
      </c>
      <c r="B451" s="6" t="s">
        <v>8</v>
      </c>
      <c r="C451" s="16" t="s">
        <v>460</v>
      </c>
      <c r="D451" s="1"/>
      <c r="E451" s="8" t="s">
        <v>10</v>
      </c>
      <c r="F451" s="1"/>
      <c r="G451" s="9"/>
      <c r="H451" s="9"/>
    </row>
    <row r="452" ht="23.25" hidden="1" customHeight="1">
      <c r="A452" s="54" t="s">
        <v>2292</v>
      </c>
      <c r="B452" s="6" t="s">
        <v>8</v>
      </c>
      <c r="C452" s="16" t="s">
        <v>461</v>
      </c>
      <c r="D452" s="1"/>
      <c r="E452" s="1"/>
      <c r="F452" s="1"/>
      <c r="G452" s="5" t="s">
        <v>10</v>
      </c>
      <c r="H452" s="9"/>
    </row>
    <row r="453" ht="23.25" hidden="1" customHeight="1">
      <c r="A453" s="56" t="s">
        <v>2292</v>
      </c>
      <c r="B453" s="6" t="s">
        <v>8</v>
      </c>
      <c r="C453" s="22" t="s">
        <v>462</v>
      </c>
      <c r="D453" s="19"/>
      <c r="E453" s="19"/>
      <c r="F453" s="19"/>
      <c r="G453" s="20" t="s">
        <v>10</v>
      </c>
      <c r="H453" s="21"/>
      <c r="I453" s="21"/>
      <c r="J453" s="21"/>
      <c r="K453" s="21"/>
      <c r="L453" s="21"/>
      <c r="M453" s="21"/>
      <c r="N453" s="21"/>
      <c r="O453" s="21"/>
      <c r="P453" s="21"/>
      <c r="Q453" s="21"/>
      <c r="R453" s="21"/>
      <c r="S453" s="21"/>
      <c r="T453" s="21"/>
      <c r="U453" s="21"/>
      <c r="V453" s="21"/>
      <c r="W453" s="21"/>
      <c r="X453" s="21"/>
    </row>
    <row r="454" ht="23.25" hidden="1" customHeight="1">
      <c r="A454" s="54" t="s">
        <v>2292</v>
      </c>
      <c r="B454" s="6" t="s">
        <v>8</v>
      </c>
      <c r="C454" s="16" t="s">
        <v>463</v>
      </c>
      <c r="D454" s="1"/>
      <c r="E454" s="8" t="s">
        <v>10</v>
      </c>
      <c r="F454" s="1"/>
      <c r="G454" s="9"/>
      <c r="H454" s="9"/>
    </row>
    <row r="455" ht="23.25" hidden="1" customHeight="1">
      <c r="A455" s="54" t="s">
        <v>2292</v>
      </c>
      <c r="B455" s="6" t="s">
        <v>8</v>
      </c>
      <c r="C455" s="16" t="s">
        <v>464</v>
      </c>
      <c r="D455" s="1"/>
      <c r="E455" s="8" t="s">
        <v>10</v>
      </c>
      <c r="F455" s="1"/>
      <c r="G455" s="9"/>
      <c r="H455" s="9"/>
    </row>
    <row r="456" ht="23.25" hidden="1" customHeight="1">
      <c r="A456" s="54" t="s">
        <v>2292</v>
      </c>
      <c r="B456" s="6" t="s">
        <v>8</v>
      </c>
      <c r="C456" s="7" t="s">
        <v>465</v>
      </c>
      <c r="D456" s="1"/>
      <c r="E456" s="8" t="s">
        <v>10</v>
      </c>
      <c r="F456" s="1"/>
      <c r="G456" s="9"/>
      <c r="H456" s="9"/>
    </row>
    <row r="457" ht="23.25" hidden="1" customHeight="1">
      <c r="A457" s="54" t="s">
        <v>2292</v>
      </c>
      <c r="B457" s="6" t="s">
        <v>8</v>
      </c>
      <c r="C457" s="16" t="s">
        <v>466</v>
      </c>
      <c r="D457" s="1"/>
      <c r="E457" s="8" t="s">
        <v>10</v>
      </c>
      <c r="F457" s="1"/>
      <c r="G457" s="9"/>
      <c r="H457" s="9"/>
    </row>
    <row r="458" ht="23.25" hidden="1" customHeight="1">
      <c r="A458" s="54" t="s">
        <v>2292</v>
      </c>
      <c r="B458" s="6" t="s">
        <v>8</v>
      </c>
      <c r="C458" s="7" t="s">
        <v>467</v>
      </c>
      <c r="D458" s="1"/>
      <c r="E458" s="8" t="s">
        <v>10</v>
      </c>
      <c r="F458" s="1"/>
      <c r="G458" s="9"/>
      <c r="H458" s="9"/>
    </row>
    <row r="459" ht="23.25" hidden="1" customHeight="1">
      <c r="A459" s="54" t="s">
        <v>2292</v>
      </c>
      <c r="B459" s="6" t="s">
        <v>8</v>
      </c>
      <c r="C459" s="7" t="s">
        <v>468</v>
      </c>
      <c r="D459" s="1"/>
      <c r="E459" s="8" t="s">
        <v>10</v>
      </c>
      <c r="F459" s="1"/>
      <c r="G459" s="9"/>
      <c r="H459" s="9"/>
    </row>
    <row r="460" ht="23.25" hidden="1" customHeight="1">
      <c r="A460" s="54" t="s">
        <v>2292</v>
      </c>
      <c r="B460" s="6" t="s">
        <v>8</v>
      </c>
      <c r="C460" s="16" t="s">
        <v>469</v>
      </c>
      <c r="D460" s="1"/>
      <c r="E460" s="8"/>
      <c r="F460" s="1"/>
      <c r="G460" s="5" t="s">
        <v>10</v>
      </c>
      <c r="H460" s="9"/>
    </row>
    <row r="461" ht="23.25" hidden="1" customHeight="1">
      <c r="A461" s="54" t="s">
        <v>2292</v>
      </c>
      <c r="B461" s="6" t="s">
        <v>8</v>
      </c>
      <c r="C461" s="7" t="s">
        <v>470</v>
      </c>
      <c r="D461" s="1"/>
      <c r="E461" s="8" t="s">
        <v>10</v>
      </c>
      <c r="F461" s="1"/>
      <c r="G461" s="9"/>
      <c r="H461" s="9"/>
    </row>
    <row r="462" ht="23.25" hidden="1" customHeight="1">
      <c r="A462" s="54" t="s">
        <v>2292</v>
      </c>
      <c r="B462" s="6" t="s">
        <v>8</v>
      </c>
      <c r="C462" s="16" t="s">
        <v>471</v>
      </c>
      <c r="D462" s="1"/>
      <c r="E462" s="8" t="s">
        <v>10</v>
      </c>
      <c r="F462" s="1"/>
      <c r="G462" s="9"/>
      <c r="H462" s="9"/>
    </row>
    <row r="463" ht="23.25" hidden="1" customHeight="1">
      <c r="A463" s="54" t="s">
        <v>2292</v>
      </c>
      <c r="B463" s="6" t="s">
        <v>8</v>
      </c>
      <c r="C463" s="16" t="s">
        <v>472</v>
      </c>
      <c r="D463" s="1"/>
      <c r="E463" s="1"/>
      <c r="F463" s="1"/>
      <c r="G463" s="5" t="s">
        <v>10</v>
      </c>
      <c r="H463" s="9"/>
    </row>
    <row r="464" ht="23.25" hidden="1" customHeight="1">
      <c r="A464" s="54" t="s">
        <v>2292</v>
      </c>
      <c r="B464" s="6" t="s">
        <v>8</v>
      </c>
      <c r="C464" s="16" t="s">
        <v>473</v>
      </c>
      <c r="D464" s="1"/>
      <c r="E464" s="8" t="s">
        <v>10</v>
      </c>
      <c r="F464" s="1"/>
      <c r="G464" s="9"/>
      <c r="H464" s="9"/>
    </row>
    <row r="465" ht="23.25" hidden="1" customHeight="1">
      <c r="A465" s="54" t="s">
        <v>2292</v>
      </c>
      <c r="B465" s="6" t="s">
        <v>8</v>
      </c>
      <c r="C465" s="16" t="s">
        <v>474</v>
      </c>
      <c r="D465" s="1"/>
      <c r="E465" s="8" t="s">
        <v>10</v>
      </c>
      <c r="F465" s="1"/>
      <c r="G465" s="9"/>
      <c r="H465" s="9"/>
    </row>
    <row r="466" ht="23.25" hidden="1" customHeight="1">
      <c r="A466" s="57" t="s">
        <v>2292</v>
      </c>
      <c r="B466" s="6" t="s">
        <v>8</v>
      </c>
      <c r="C466" s="24" t="s">
        <v>475</v>
      </c>
      <c r="D466" s="25"/>
      <c r="E466" s="26" t="s">
        <v>10</v>
      </c>
      <c r="F466" s="25"/>
      <c r="G466" s="27"/>
      <c r="H466" s="27"/>
      <c r="I466" s="27"/>
      <c r="J466" s="27"/>
      <c r="K466" s="27"/>
      <c r="L466" s="27"/>
      <c r="M466" s="27"/>
      <c r="N466" s="27"/>
      <c r="O466" s="27"/>
      <c r="P466" s="27"/>
      <c r="Q466" s="27"/>
      <c r="R466" s="27"/>
      <c r="S466" s="27"/>
      <c r="T466" s="27"/>
      <c r="U466" s="27"/>
      <c r="V466" s="27"/>
      <c r="W466" s="27"/>
      <c r="X466" s="27"/>
    </row>
    <row r="467" ht="23.25" hidden="1" customHeight="1">
      <c r="A467" s="54" t="s">
        <v>2292</v>
      </c>
      <c r="B467" s="6" t="s">
        <v>8</v>
      </c>
      <c r="C467" s="16" t="s">
        <v>476</v>
      </c>
      <c r="D467" s="1"/>
      <c r="E467" s="8" t="s">
        <v>10</v>
      </c>
      <c r="F467" s="1"/>
      <c r="G467" s="9"/>
      <c r="H467" s="9"/>
    </row>
    <row r="468" ht="23.25" hidden="1" customHeight="1">
      <c r="A468" s="54" t="s">
        <v>2292</v>
      </c>
      <c r="B468" s="6" t="s">
        <v>8</v>
      </c>
      <c r="C468" s="16" t="s">
        <v>477</v>
      </c>
      <c r="D468" s="8" t="s">
        <v>10</v>
      </c>
      <c r="E468" s="1"/>
      <c r="F468" s="1"/>
      <c r="G468" s="9"/>
      <c r="H468" s="9"/>
    </row>
    <row r="469" ht="23.25" hidden="1" customHeight="1">
      <c r="A469" s="54" t="s">
        <v>2292</v>
      </c>
      <c r="B469" s="6" t="s">
        <v>8</v>
      </c>
      <c r="C469" s="7" t="s">
        <v>478</v>
      </c>
      <c r="D469" s="1"/>
      <c r="E469" s="8" t="s">
        <v>10</v>
      </c>
      <c r="F469" s="1"/>
      <c r="G469" s="9"/>
      <c r="H469" s="9"/>
    </row>
    <row r="470" ht="23.25" hidden="1" customHeight="1">
      <c r="A470" s="54" t="s">
        <v>2292</v>
      </c>
      <c r="B470" s="6" t="s">
        <v>8</v>
      </c>
      <c r="C470" s="16" t="s">
        <v>479</v>
      </c>
      <c r="D470" s="1"/>
      <c r="E470" s="8" t="s">
        <v>10</v>
      </c>
      <c r="F470" s="1"/>
      <c r="G470" s="9"/>
      <c r="H470" s="9"/>
    </row>
    <row r="471" ht="23.25" hidden="1" customHeight="1">
      <c r="A471" s="54" t="s">
        <v>2292</v>
      </c>
      <c r="B471" s="6" t="s">
        <v>8</v>
      </c>
      <c r="C471" s="16" t="s">
        <v>480</v>
      </c>
      <c r="D471" s="1"/>
      <c r="E471" s="1"/>
      <c r="F471" s="1"/>
      <c r="G471" s="5" t="s">
        <v>10</v>
      </c>
      <c r="H471" s="9"/>
    </row>
    <row r="472" ht="23.25" hidden="1" customHeight="1">
      <c r="A472" s="54" t="s">
        <v>2292</v>
      </c>
      <c r="B472" s="6" t="s">
        <v>8</v>
      </c>
      <c r="C472" s="7" t="s">
        <v>481</v>
      </c>
      <c r="D472" s="1"/>
      <c r="E472" s="8" t="s">
        <v>10</v>
      </c>
      <c r="F472" s="1"/>
      <c r="G472" s="9"/>
      <c r="H472" s="9"/>
    </row>
    <row r="473" ht="23.25" hidden="1" customHeight="1">
      <c r="A473" s="54" t="s">
        <v>2292</v>
      </c>
      <c r="B473" s="6" t="s">
        <v>8</v>
      </c>
      <c r="C473" s="7" t="s">
        <v>482</v>
      </c>
      <c r="D473" s="1"/>
      <c r="E473" s="8" t="s">
        <v>10</v>
      </c>
      <c r="F473" s="1"/>
      <c r="G473" s="9"/>
      <c r="H473" s="9"/>
    </row>
    <row r="474" ht="23.25" hidden="1" customHeight="1">
      <c r="A474" s="56" t="s">
        <v>2292</v>
      </c>
      <c r="B474" s="6" t="s">
        <v>8</v>
      </c>
      <c r="C474" s="15" t="s">
        <v>483</v>
      </c>
      <c r="D474" s="19"/>
      <c r="E474" s="19"/>
      <c r="F474" s="19"/>
      <c r="G474" s="20" t="s">
        <v>10</v>
      </c>
      <c r="H474" s="21"/>
      <c r="I474" s="21"/>
      <c r="J474" s="21"/>
      <c r="K474" s="21"/>
      <c r="L474" s="21"/>
      <c r="M474" s="21"/>
      <c r="N474" s="21"/>
      <c r="O474" s="21"/>
      <c r="P474" s="21"/>
      <c r="Q474" s="21"/>
      <c r="R474" s="21"/>
      <c r="S474" s="21"/>
      <c r="T474" s="21"/>
      <c r="U474" s="21"/>
      <c r="V474" s="21"/>
      <c r="W474" s="21"/>
      <c r="X474" s="21"/>
    </row>
    <row r="475" ht="23.25" hidden="1" customHeight="1">
      <c r="A475" s="54" t="s">
        <v>2292</v>
      </c>
      <c r="B475" s="6" t="s">
        <v>8</v>
      </c>
      <c r="C475" s="7" t="s">
        <v>484</v>
      </c>
      <c r="D475" s="1"/>
      <c r="E475" s="1"/>
      <c r="F475" s="1"/>
      <c r="G475" s="5" t="s">
        <v>10</v>
      </c>
      <c r="H475" s="9"/>
    </row>
    <row r="476" ht="23.25" hidden="1" customHeight="1">
      <c r="A476" s="56" t="s">
        <v>2292</v>
      </c>
      <c r="B476" s="6" t="s">
        <v>8</v>
      </c>
      <c r="C476" s="15" t="s">
        <v>485</v>
      </c>
      <c r="D476" s="19"/>
      <c r="E476" s="19"/>
      <c r="F476" s="19"/>
      <c r="G476" s="20" t="s">
        <v>10</v>
      </c>
      <c r="H476" s="21"/>
      <c r="I476" s="21"/>
      <c r="J476" s="21"/>
      <c r="K476" s="21"/>
      <c r="L476" s="21"/>
      <c r="M476" s="21"/>
      <c r="N476" s="21"/>
      <c r="O476" s="21"/>
      <c r="P476" s="21"/>
      <c r="Q476" s="21"/>
      <c r="R476" s="21"/>
      <c r="S476" s="21"/>
      <c r="T476" s="21"/>
      <c r="U476" s="21"/>
      <c r="V476" s="21"/>
      <c r="W476" s="21"/>
      <c r="X476" s="21"/>
    </row>
    <row r="477" ht="23.25" hidden="1" customHeight="1">
      <c r="A477" s="54" t="s">
        <v>2292</v>
      </c>
      <c r="B477" s="6" t="s">
        <v>8</v>
      </c>
      <c r="C477" s="7" t="s">
        <v>486</v>
      </c>
      <c r="D477" s="1"/>
      <c r="E477" s="8" t="s">
        <v>10</v>
      </c>
      <c r="F477" s="1"/>
      <c r="G477" s="9"/>
      <c r="H477" s="9"/>
    </row>
    <row r="478" ht="23.25" hidden="1" customHeight="1">
      <c r="A478" s="54" t="s">
        <v>2292</v>
      </c>
      <c r="B478" s="6" t="s">
        <v>8</v>
      </c>
      <c r="C478" s="7" t="s">
        <v>487</v>
      </c>
      <c r="D478" s="1"/>
      <c r="E478" s="8" t="s">
        <v>10</v>
      </c>
      <c r="F478" s="1"/>
      <c r="G478" s="9"/>
      <c r="H478" s="9"/>
    </row>
    <row r="479" ht="23.25" hidden="1" customHeight="1">
      <c r="A479" s="57" t="s">
        <v>2292</v>
      </c>
      <c r="B479" s="6" t="s">
        <v>8</v>
      </c>
      <c r="C479" s="17" t="s">
        <v>488</v>
      </c>
      <c r="D479" s="25"/>
      <c r="E479" s="25"/>
      <c r="F479" s="26" t="s">
        <v>10</v>
      </c>
      <c r="G479" s="27"/>
      <c r="H479" s="27"/>
      <c r="I479" s="27"/>
      <c r="J479" s="27"/>
      <c r="K479" s="27"/>
      <c r="L479" s="27"/>
      <c r="M479" s="27"/>
      <c r="N479" s="27"/>
      <c r="O479" s="27"/>
      <c r="P479" s="27"/>
      <c r="Q479" s="27"/>
      <c r="R479" s="27"/>
      <c r="S479" s="27"/>
      <c r="T479" s="27"/>
      <c r="U479" s="27"/>
      <c r="V479" s="27"/>
      <c r="W479" s="27"/>
      <c r="X479" s="27"/>
    </row>
    <row r="480" ht="23.25" hidden="1" customHeight="1">
      <c r="A480" s="56" t="s">
        <v>2292</v>
      </c>
      <c r="B480" s="6" t="s">
        <v>8</v>
      </c>
      <c r="C480" s="22" t="s">
        <v>489</v>
      </c>
      <c r="D480" s="19"/>
      <c r="E480" s="19"/>
      <c r="F480" s="19"/>
      <c r="G480" s="20" t="s">
        <v>10</v>
      </c>
      <c r="H480" s="21"/>
      <c r="I480" s="21"/>
      <c r="J480" s="21"/>
      <c r="K480" s="21"/>
      <c r="L480" s="21"/>
      <c r="M480" s="21"/>
      <c r="N480" s="21"/>
      <c r="O480" s="21"/>
      <c r="P480" s="21"/>
      <c r="Q480" s="21"/>
      <c r="R480" s="21"/>
      <c r="S480" s="21"/>
      <c r="T480" s="21"/>
      <c r="U480" s="21"/>
      <c r="V480" s="21"/>
      <c r="W480" s="21"/>
      <c r="X480" s="21"/>
    </row>
    <row r="481" ht="23.25" hidden="1" customHeight="1">
      <c r="A481" s="54" t="s">
        <v>2292</v>
      </c>
      <c r="B481" s="6" t="s">
        <v>8</v>
      </c>
      <c r="C481" s="16" t="s">
        <v>490</v>
      </c>
      <c r="D481" s="1"/>
      <c r="E481" s="1"/>
      <c r="F481" s="1"/>
      <c r="G481" s="9"/>
      <c r="H481" s="5" t="s">
        <v>10</v>
      </c>
    </row>
    <row r="482" ht="23.25" hidden="1" customHeight="1">
      <c r="A482" s="54" t="s">
        <v>2292</v>
      </c>
      <c r="B482" s="6" t="s">
        <v>8</v>
      </c>
      <c r="C482" s="16" t="s">
        <v>491</v>
      </c>
      <c r="D482" s="1"/>
      <c r="E482" s="8" t="s">
        <v>10</v>
      </c>
      <c r="F482" s="1"/>
      <c r="G482" s="9"/>
      <c r="H482" s="9"/>
    </row>
    <row r="483" ht="23.25" hidden="1" customHeight="1">
      <c r="A483" s="54" t="s">
        <v>2292</v>
      </c>
      <c r="B483" s="6" t="s">
        <v>8</v>
      </c>
      <c r="C483" s="7" t="s">
        <v>492</v>
      </c>
      <c r="D483" s="1"/>
      <c r="E483" s="8" t="s">
        <v>10</v>
      </c>
      <c r="F483" s="1"/>
      <c r="G483" s="9"/>
      <c r="H483" s="9"/>
    </row>
    <row r="484" ht="23.25" hidden="1" customHeight="1">
      <c r="A484" s="54" t="s">
        <v>2292</v>
      </c>
      <c r="B484" s="6" t="s">
        <v>8</v>
      </c>
      <c r="C484" s="7" t="s">
        <v>493</v>
      </c>
      <c r="D484" s="1"/>
      <c r="E484" s="1"/>
      <c r="F484" s="1"/>
      <c r="G484" s="5" t="s">
        <v>10</v>
      </c>
      <c r="H484" s="9"/>
    </row>
    <row r="485" ht="23.25" hidden="1" customHeight="1">
      <c r="A485" s="54" t="s">
        <v>2292</v>
      </c>
      <c r="B485" s="6" t="s">
        <v>8</v>
      </c>
      <c r="C485" s="16" t="s">
        <v>494</v>
      </c>
      <c r="D485" s="1"/>
      <c r="E485" s="8" t="s">
        <v>10</v>
      </c>
      <c r="F485" s="1"/>
      <c r="G485" s="9"/>
      <c r="H485" s="9"/>
    </row>
    <row r="486" ht="23.25" hidden="1" customHeight="1">
      <c r="A486" s="56" t="s">
        <v>2292</v>
      </c>
      <c r="B486" s="6" t="s">
        <v>8</v>
      </c>
      <c r="C486" s="22" t="s">
        <v>495</v>
      </c>
      <c r="D486" s="19"/>
      <c r="E486" s="19"/>
      <c r="F486" s="19"/>
      <c r="G486" s="20" t="s">
        <v>10</v>
      </c>
      <c r="H486" s="21"/>
      <c r="I486" s="21"/>
      <c r="J486" s="21"/>
      <c r="K486" s="21"/>
      <c r="L486" s="21"/>
      <c r="M486" s="21"/>
      <c r="N486" s="21"/>
      <c r="O486" s="21"/>
      <c r="P486" s="21"/>
      <c r="Q486" s="21"/>
      <c r="R486" s="21"/>
      <c r="S486" s="21"/>
      <c r="T486" s="21"/>
      <c r="U486" s="21"/>
      <c r="V486" s="21"/>
      <c r="W486" s="21"/>
      <c r="X486" s="21"/>
    </row>
    <row r="487" ht="23.25" hidden="1" customHeight="1">
      <c r="A487" s="54" t="s">
        <v>2292</v>
      </c>
      <c r="B487" s="6" t="s">
        <v>8</v>
      </c>
      <c r="C487" s="16" t="s">
        <v>496</v>
      </c>
      <c r="D487" s="1"/>
      <c r="E487" s="8" t="s">
        <v>10</v>
      </c>
      <c r="F487" s="1"/>
      <c r="G487" s="9"/>
      <c r="H487" s="9"/>
    </row>
    <row r="488" ht="23.25" hidden="1" customHeight="1">
      <c r="A488" s="54" t="s">
        <v>2292</v>
      </c>
      <c r="B488" s="6" t="s">
        <v>8</v>
      </c>
      <c r="C488" s="16" t="s">
        <v>497</v>
      </c>
      <c r="D488" s="1"/>
      <c r="E488" s="8" t="s">
        <v>10</v>
      </c>
      <c r="F488" s="1"/>
      <c r="G488" s="9"/>
      <c r="H488" s="9"/>
    </row>
    <row r="489" ht="23.25" hidden="1" customHeight="1">
      <c r="A489" s="54" t="s">
        <v>2292</v>
      </c>
      <c r="B489" s="6" t="s">
        <v>8</v>
      </c>
      <c r="C489" s="16" t="s">
        <v>498</v>
      </c>
      <c r="D489" s="1"/>
      <c r="E489" s="8" t="s">
        <v>10</v>
      </c>
      <c r="F489" s="1"/>
      <c r="G489" s="9"/>
      <c r="H489" s="9"/>
    </row>
    <row r="490" ht="23.25" hidden="1" customHeight="1">
      <c r="A490" s="54" t="s">
        <v>2292</v>
      </c>
      <c r="B490" s="6" t="s">
        <v>8</v>
      </c>
      <c r="C490" s="16" t="s">
        <v>499</v>
      </c>
      <c r="D490" s="1"/>
      <c r="E490" s="8" t="s">
        <v>10</v>
      </c>
      <c r="F490" s="1"/>
      <c r="G490" s="9"/>
      <c r="H490" s="9"/>
    </row>
    <row r="491" ht="23.25" hidden="1" customHeight="1">
      <c r="A491" s="56" t="s">
        <v>2292</v>
      </c>
      <c r="B491" s="6" t="s">
        <v>8</v>
      </c>
      <c r="C491" s="22" t="s">
        <v>500</v>
      </c>
      <c r="D491" s="19"/>
      <c r="E491" s="19"/>
      <c r="F491" s="19"/>
      <c r="G491" s="20" t="s">
        <v>10</v>
      </c>
      <c r="H491" s="21"/>
      <c r="I491" s="21"/>
      <c r="J491" s="21"/>
      <c r="K491" s="21"/>
      <c r="L491" s="21"/>
      <c r="M491" s="21"/>
      <c r="N491" s="21"/>
      <c r="O491" s="21"/>
      <c r="P491" s="21"/>
      <c r="Q491" s="21"/>
      <c r="R491" s="21"/>
      <c r="S491" s="21"/>
      <c r="T491" s="21"/>
      <c r="U491" s="21"/>
      <c r="V491" s="21"/>
      <c r="W491" s="21"/>
      <c r="X491" s="21"/>
    </row>
    <row r="492" ht="23.25" hidden="1" customHeight="1">
      <c r="A492" s="56" t="s">
        <v>2292</v>
      </c>
      <c r="B492" s="6" t="s">
        <v>8</v>
      </c>
      <c r="C492" s="15" t="s">
        <v>501</v>
      </c>
      <c r="D492" s="19"/>
      <c r="E492" s="19"/>
      <c r="F492" s="19"/>
      <c r="G492" s="20" t="s">
        <v>10</v>
      </c>
      <c r="H492" s="21"/>
      <c r="I492" s="21"/>
      <c r="J492" s="21"/>
      <c r="K492" s="21"/>
      <c r="L492" s="21"/>
      <c r="M492" s="21"/>
      <c r="N492" s="21"/>
      <c r="O492" s="21"/>
      <c r="P492" s="21"/>
      <c r="Q492" s="21"/>
      <c r="R492" s="21"/>
      <c r="S492" s="21"/>
      <c r="T492" s="21"/>
      <c r="U492" s="21"/>
      <c r="V492" s="21"/>
      <c r="W492" s="21"/>
      <c r="X492" s="21"/>
    </row>
    <row r="493" ht="23.25" hidden="1" customHeight="1">
      <c r="A493" s="54" t="s">
        <v>2292</v>
      </c>
      <c r="B493" s="6" t="s">
        <v>8</v>
      </c>
      <c r="C493" s="16" t="s">
        <v>502</v>
      </c>
      <c r="D493" s="1"/>
      <c r="E493" s="8" t="s">
        <v>10</v>
      </c>
      <c r="F493" s="1"/>
      <c r="G493" s="9"/>
      <c r="H493" s="9"/>
    </row>
    <row r="494" ht="23.25" hidden="1" customHeight="1">
      <c r="A494" s="56" t="s">
        <v>2292</v>
      </c>
      <c r="B494" s="6" t="s">
        <v>8</v>
      </c>
      <c r="C494" s="15" t="s">
        <v>503</v>
      </c>
      <c r="D494" s="19"/>
      <c r="E494" s="19"/>
      <c r="F494" s="19"/>
      <c r="G494" s="20" t="s">
        <v>10</v>
      </c>
      <c r="H494" s="21"/>
      <c r="I494" s="21"/>
      <c r="J494" s="21"/>
      <c r="K494" s="21"/>
      <c r="L494" s="21"/>
      <c r="M494" s="21"/>
      <c r="N494" s="21"/>
      <c r="O494" s="21"/>
      <c r="P494" s="21"/>
      <c r="Q494" s="21"/>
      <c r="R494" s="21"/>
      <c r="S494" s="21"/>
      <c r="T494" s="21"/>
      <c r="U494" s="21"/>
      <c r="V494" s="21"/>
      <c r="W494" s="21"/>
      <c r="X494" s="21"/>
    </row>
    <row r="495" ht="23.25" hidden="1" customHeight="1">
      <c r="A495" s="54" t="s">
        <v>2292</v>
      </c>
      <c r="B495" s="6" t="s">
        <v>8</v>
      </c>
      <c r="C495" s="16" t="s">
        <v>504</v>
      </c>
      <c r="D495" s="1"/>
      <c r="E495" s="8" t="s">
        <v>10</v>
      </c>
      <c r="F495" s="1"/>
      <c r="G495" s="9"/>
      <c r="H495" s="9"/>
    </row>
    <row r="496" ht="23.25" hidden="1" customHeight="1">
      <c r="A496" s="54" t="s">
        <v>2292</v>
      </c>
      <c r="B496" s="6" t="s">
        <v>8</v>
      </c>
      <c r="C496" s="7" t="s">
        <v>505</v>
      </c>
      <c r="D496" s="1"/>
      <c r="E496" s="8" t="s">
        <v>10</v>
      </c>
      <c r="F496" s="1"/>
      <c r="G496" s="9"/>
      <c r="H496" s="9"/>
    </row>
    <row r="497" ht="23.25" hidden="1" customHeight="1">
      <c r="A497" s="56" t="s">
        <v>2292</v>
      </c>
      <c r="B497" s="6" t="s">
        <v>8</v>
      </c>
      <c r="C497" s="15" t="s">
        <v>506</v>
      </c>
      <c r="D497" s="19"/>
      <c r="E497" s="19"/>
      <c r="F497" s="19"/>
      <c r="G497" s="20" t="s">
        <v>10</v>
      </c>
      <c r="H497" s="21"/>
      <c r="I497" s="21"/>
      <c r="J497" s="21"/>
      <c r="K497" s="21"/>
      <c r="L497" s="21"/>
      <c r="M497" s="21"/>
      <c r="N497" s="21"/>
      <c r="O497" s="21"/>
      <c r="P497" s="21"/>
      <c r="Q497" s="21"/>
      <c r="R497" s="21"/>
      <c r="S497" s="21"/>
      <c r="T497" s="21"/>
      <c r="U497" s="21"/>
      <c r="V497" s="21"/>
      <c r="W497" s="21"/>
      <c r="X497" s="21"/>
    </row>
    <row r="498" ht="23.25" hidden="1" customHeight="1">
      <c r="A498" s="54" t="s">
        <v>2292</v>
      </c>
      <c r="B498" s="6" t="s">
        <v>8</v>
      </c>
      <c r="C498" s="7" t="s">
        <v>507</v>
      </c>
      <c r="D498" s="1"/>
      <c r="E498" s="8" t="s">
        <v>10</v>
      </c>
      <c r="F498" s="1"/>
      <c r="G498" s="9"/>
      <c r="H498" s="9"/>
    </row>
    <row r="499" ht="23.25" hidden="1" customHeight="1">
      <c r="A499" s="54" t="s">
        <v>2292</v>
      </c>
      <c r="B499" s="6" t="s">
        <v>8</v>
      </c>
      <c r="C499" s="16" t="s">
        <v>508</v>
      </c>
      <c r="D499" s="1"/>
      <c r="E499" s="8" t="s">
        <v>10</v>
      </c>
      <c r="F499" s="1"/>
      <c r="G499" s="9"/>
      <c r="H499" s="9"/>
    </row>
    <row r="500" ht="23.25" hidden="1" customHeight="1">
      <c r="A500" s="54" t="s">
        <v>2292</v>
      </c>
      <c r="B500" s="6" t="s">
        <v>8</v>
      </c>
      <c r="C500" s="7" t="s">
        <v>509</v>
      </c>
      <c r="D500" s="1"/>
      <c r="E500" s="8" t="s">
        <v>10</v>
      </c>
      <c r="F500" s="1"/>
      <c r="G500" s="9"/>
      <c r="H500" s="9"/>
    </row>
    <row r="501" ht="23.25" hidden="1" customHeight="1">
      <c r="A501" s="54" t="s">
        <v>2292</v>
      </c>
      <c r="B501" s="6" t="s">
        <v>8</v>
      </c>
      <c r="C501" s="7" t="s">
        <v>510</v>
      </c>
      <c r="D501" s="8" t="s">
        <v>10</v>
      </c>
      <c r="E501" s="1"/>
      <c r="F501" s="1"/>
      <c r="G501" s="9"/>
      <c r="H501" s="9"/>
    </row>
    <row r="502" ht="23.25" hidden="1" customHeight="1">
      <c r="A502" s="54" t="s">
        <v>2292</v>
      </c>
      <c r="B502" s="6" t="s">
        <v>8</v>
      </c>
      <c r="C502" s="16" t="s">
        <v>511</v>
      </c>
      <c r="D502" s="1"/>
      <c r="E502" s="8" t="s">
        <v>10</v>
      </c>
      <c r="F502" s="1"/>
      <c r="G502" s="9"/>
      <c r="H502" s="9"/>
    </row>
    <row r="503" ht="23.25" hidden="1" customHeight="1">
      <c r="A503" s="54" t="s">
        <v>2292</v>
      </c>
      <c r="B503" s="6" t="s">
        <v>8</v>
      </c>
      <c r="C503" s="7" t="s">
        <v>512</v>
      </c>
      <c r="D503" s="1"/>
      <c r="E503" s="8" t="s">
        <v>10</v>
      </c>
      <c r="F503" s="1"/>
      <c r="G503" s="9"/>
      <c r="H503" s="9"/>
    </row>
    <row r="504" ht="23.25" hidden="1" customHeight="1">
      <c r="A504" s="54" t="s">
        <v>2292</v>
      </c>
      <c r="B504" s="6" t="s">
        <v>8</v>
      </c>
      <c r="C504" s="7" t="s">
        <v>513</v>
      </c>
      <c r="D504" s="1"/>
      <c r="E504" s="8" t="s">
        <v>10</v>
      </c>
      <c r="F504" s="1"/>
      <c r="G504" s="9"/>
      <c r="H504" s="9"/>
    </row>
    <row r="505" ht="23.25" hidden="1" customHeight="1">
      <c r="A505" s="54" t="s">
        <v>2292</v>
      </c>
      <c r="B505" s="6" t="s">
        <v>8</v>
      </c>
      <c r="C505" s="7" t="s">
        <v>514</v>
      </c>
      <c r="D505" s="1"/>
      <c r="E505" s="8" t="s">
        <v>10</v>
      </c>
      <c r="F505" s="1"/>
      <c r="G505" s="9"/>
      <c r="H505" s="9"/>
    </row>
    <row r="506" ht="23.25" hidden="1" customHeight="1">
      <c r="A506" s="54" t="s">
        <v>2292</v>
      </c>
      <c r="B506" s="6" t="s">
        <v>8</v>
      </c>
      <c r="C506" s="16" t="s">
        <v>515</v>
      </c>
      <c r="D506" s="1"/>
      <c r="E506" s="8" t="s">
        <v>10</v>
      </c>
      <c r="F506" s="1"/>
      <c r="G506" s="9"/>
      <c r="H506" s="9"/>
    </row>
    <row r="507" ht="23.25" hidden="1" customHeight="1">
      <c r="A507" s="54" t="s">
        <v>2292</v>
      </c>
      <c r="B507" s="6" t="s">
        <v>8</v>
      </c>
      <c r="C507" s="7" t="s">
        <v>516</v>
      </c>
      <c r="D507" s="1"/>
      <c r="E507" s="8" t="s">
        <v>10</v>
      </c>
      <c r="F507" s="1"/>
      <c r="G507" s="9"/>
      <c r="H507" s="9"/>
    </row>
    <row r="508" ht="23.25" hidden="1" customHeight="1">
      <c r="A508" s="54" t="s">
        <v>2292</v>
      </c>
      <c r="B508" s="6" t="s">
        <v>8</v>
      </c>
      <c r="C508" s="28" t="s">
        <v>517</v>
      </c>
      <c r="D508" s="1"/>
      <c r="E508" s="8" t="s">
        <v>10</v>
      </c>
      <c r="F508" s="1"/>
      <c r="G508" s="9"/>
      <c r="H508" s="9"/>
    </row>
    <row r="509" ht="23.25" hidden="1" customHeight="1">
      <c r="A509" s="54" t="s">
        <v>2292</v>
      </c>
      <c r="B509" s="6" t="s">
        <v>8</v>
      </c>
      <c r="C509" s="16" t="s">
        <v>518</v>
      </c>
      <c r="D509" s="1"/>
      <c r="E509" s="8"/>
      <c r="F509" s="1"/>
      <c r="G509" s="5" t="s">
        <v>10</v>
      </c>
      <c r="H509" s="9"/>
    </row>
    <row r="510" ht="23.25" hidden="1" customHeight="1">
      <c r="A510" s="54" t="s">
        <v>2292</v>
      </c>
      <c r="B510" s="6" t="s">
        <v>8</v>
      </c>
      <c r="C510" s="7" t="s">
        <v>519</v>
      </c>
      <c r="D510" s="1"/>
      <c r="E510" s="8" t="s">
        <v>10</v>
      </c>
      <c r="F510" s="1"/>
      <c r="G510" s="9"/>
      <c r="H510" s="9"/>
    </row>
    <row r="511" ht="23.25" hidden="1" customHeight="1">
      <c r="A511" s="54" t="s">
        <v>2292</v>
      </c>
      <c r="B511" s="6" t="s">
        <v>8</v>
      </c>
      <c r="C511" s="16" t="s">
        <v>520</v>
      </c>
      <c r="D511" s="1"/>
      <c r="E511" s="1"/>
      <c r="F511" s="1"/>
      <c r="G511" s="5" t="s">
        <v>10</v>
      </c>
      <c r="H511" s="9"/>
    </row>
    <row r="512" ht="23.25" hidden="1" customHeight="1">
      <c r="A512" s="54" t="s">
        <v>2292</v>
      </c>
      <c r="B512" s="6" t="s">
        <v>8</v>
      </c>
      <c r="C512" s="16" t="s">
        <v>521</v>
      </c>
      <c r="D512" s="1"/>
      <c r="E512" s="8" t="s">
        <v>10</v>
      </c>
      <c r="F512" s="1"/>
      <c r="G512" s="9"/>
      <c r="H512" s="9"/>
    </row>
    <row r="513" ht="23.25" hidden="1" customHeight="1">
      <c r="A513" s="54" t="s">
        <v>2292</v>
      </c>
      <c r="B513" s="6" t="s">
        <v>8</v>
      </c>
      <c r="C513" s="16" t="s">
        <v>522</v>
      </c>
      <c r="D513" s="1"/>
      <c r="E513" s="8" t="s">
        <v>10</v>
      </c>
      <c r="F513" s="1"/>
      <c r="G513" s="9"/>
      <c r="H513" s="9"/>
    </row>
    <row r="514" ht="23.25" hidden="1" customHeight="1">
      <c r="A514" s="54" t="s">
        <v>2292</v>
      </c>
      <c r="B514" s="6" t="s">
        <v>8</v>
      </c>
      <c r="C514" s="16" t="s">
        <v>523</v>
      </c>
      <c r="D514" s="8"/>
      <c r="E514" s="8" t="s">
        <v>10</v>
      </c>
      <c r="F514" s="1"/>
      <c r="G514" s="9"/>
      <c r="H514" s="9"/>
    </row>
    <row r="515" ht="23.25" hidden="1" customHeight="1">
      <c r="A515" s="54" t="s">
        <v>2292</v>
      </c>
      <c r="B515" s="6" t="s">
        <v>8</v>
      </c>
      <c r="C515" s="7" t="s">
        <v>524</v>
      </c>
      <c r="D515" s="1"/>
      <c r="E515" s="8" t="s">
        <v>10</v>
      </c>
      <c r="F515" s="1"/>
      <c r="G515" s="9"/>
      <c r="H515" s="9"/>
    </row>
    <row r="516" ht="23.25" hidden="1" customHeight="1">
      <c r="A516" s="54" t="s">
        <v>2292</v>
      </c>
      <c r="B516" s="6" t="s">
        <v>8</v>
      </c>
      <c r="C516" s="7" t="s">
        <v>525</v>
      </c>
      <c r="D516" s="1"/>
      <c r="E516" s="8"/>
      <c r="F516" s="1"/>
      <c r="G516" s="5" t="s">
        <v>10</v>
      </c>
      <c r="H516" s="9"/>
    </row>
    <row r="517" ht="23.25" hidden="1" customHeight="1">
      <c r="A517" s="54" t="s">
        <v>2292</v>
      </c>
      <c r="B517" s="6" t="s">
        <v>8</v>
      </c>
      <c r="C517" s="16" t="s">
        <v>526</v>
      </c>
      <c r="D517" s="1"/>
      <c r="E517" s="8" t="s">
        <v>10</v>
      </c>
      <c r="F517" s="1"/>
      <c r="G517" s="9"/>
      <c r="H517" s="9"/>
    </row>
    <row r="518" ht="23.25" hidden="1" customHeight="1">
      <c r="A518" s="54" t="s">
        <v>2292</v>
      </c>
      <c r="B518" s="6" t="s">
        <v>8</v>
      </c>
      <c r="C518" s="16" t="s">
        <v>527</v>
      </c>
      <c r="D518" s="1"/>
      <c r="E518" s="1"/>
      <c r="F518" s="1"/>
      <c r="G518" s="5" t="s">
        <v>10</v>
      </c>
      <c r="H518" s="9"/>
    </row>
    <row r="519" ht="23.25" hidden="1" customHeight="1">
      <c r="A519" s="56" t="s">
        <v>2292</v>
      </c>
      <c r="B519" s="6" t="s">
        <v>8</v>
      </c>
      <c r="C519" s="15" t="s">
        <v>528</v>
      </c>
      <c r="D519" s="19"/>
      <c r="E519" s="19"/>
      <c r="F519" s="19"/>
      <c r="G519" s="20" t="s">
        <v>10</v>
      </c>
      <c r="H519" s="21"/>
      <c r="I519" s="21"/>
      <c r="J519" s="21"/>
      <c r="K519" s="21"/>
      <c r="L519" s="21"/>
      <c r="M519" s="21"/>
      <c r="N519" s="21"/>
      <c r="O519" s="21"/>
      <c r="P519" s="21"/>
      <c r="Q519" s="21"/>
      <c r="R519" s="21"/>
      <c r="S519" s="21"/>
      <c r="T519" s="21"/>
      <c r="U519" s="21"/>
      <c r="V519" s="21"/>
      <c r="W519" s="21"/>
      <c r="X519" s="21"/>
    </row>
    <row r="520" ht="23.25" hidden="1" customHeight="1">
      <c r="A520" s="54" t="s">
        <v>2292</v>
      </c>
      <c r="B520" s="6" t="s">
        <v>8</v>
      </c>
      <c r="C520" s="7" t="s">
        <v>529</v>
      </c>
      <c r="D520" s="1"/>
      <c r="E520" s="8" t="s">
        <v>10</v>
      </c>
      <c r="F520" s="1"/>
      <c r="G520" s="9"/>
      <c r="H520" s="9"/>
    </row>
    <row r="521" ht="23.25" hidden="1" customHeight="1">
      <c r="A521" s="54" t="s">
        <v>2292</v>
      </c>
      <c r="B521" s="6" t="s">
        <v>8</v>
      </c>
      <c r="C521" s="7" t="s">
        <v>530</v>
      </c>
      <c r="D521" s="1"/>
      <c r="E521" s="8" t="s">
        <v>10</v>
      </c>
      <c r="F521" s="1"/>
      <c r="G521" s="9"/>
      <c r="H521" s="9"/>
    </row>
    <row r="522" ht="23.25" hidden="1" customHeight="1">
      <c r="A522" s="54" t="s">
        <v>2292</v>
      </c>
      <c r="B522" s="6" t="s">
        <v>8</v>
      </c>
      <c r="C522" s="7" t="s">
        <v>531</v>
      </c>
      <c r="D522" s="1"/>
      <c r="E522" s="8" t="s">
        <v>10</v>
      </c>
      <c r="F522" s="1"/>
      <c r="G522" s="9"/>
      <c r="H522" s="9"/>
    </row>
    <row r="523" ht="23.25" hidden="1" customHeight="1">
      <c r="A523" s="54" t="s">
        <v>2292</v>
      </c>
      <c r="B523" s="6" t="s">
        <v>8</v>
      </c>
      <c r="C523" s="16" t="s">
        <v>532</v>
      </c>
      <c r="D523" s="1"/>
      <c r="E523" s="8" t="s">
        <v>10</v>
      </c>
      <c r="F523" s="1"/>
      <c r="G523" s="9"/>
      <c r="H523" s="9"/>
    </row>
    <row r="524" ht="23.25" hidden="1" customHeight="1">
      <c r="A524" s="54" t="s">
        <v>2292</v>
      </c>
      <c r="B524" s="6" t="s">
        <v>8</v>
      </c>
      <c r="C524" s="16" t="s">
        <v>533</v>
      </c>
      <c r="D524" s="1"/>
      <c r="E524" s="8" t="s">
        <v>10</v>
      </c>
      <c r="F524" s="1"/>
      <c r="G524" s="9"/>
      <c r="H524" s="9"/>
    </row>
    <row r="525" ht="23.25" hidden="1" customHeight="1">
      <c r="A525" s="54" t="s">
        <v>2292</v>
      </c>
      <c r="B525" s="6" t="s">
        <v>8</v>
      </c>
      <c r="C525" s="7" t="s">
        <v>534</v>
      </c>
      <c r="D525" s="1"/>
      <c r="E525" s="8" t="s">
        <v>10</v>
      </c>
      <c r="F525" s="1"/>
      <c r="G525" s="9"/>
      <c r="H525" s="9"/>
    </row>
    <row r="526" ht="23.25" hidden="1" customHeight="1">
      <c r="A526" s="54" t="s">
        <v>2292</v>
      </c>
      <c r="B526" s="6" t="s">
        <v>8</v>
      </c>
      <c r="C526" s="7" t="s">
        <v>535</v>
      </c>
      <c r="D526" s="1"/>
      <c r="E526" s="8" t="s">
        <v>10</v>
      </c>
      <c r="F526" s="1"/>
      <c r="G526" s="9"/>
      <c r="H526" s="9"/>
    </row>
    <row r="527" ht="23.25" hidden="1" customHeight="1">
      <c r="A527" s="54" t="s">
        <v>2292</v>
      </c>
      <c r="B527" s="6" t="s">
        <v>8</v>
      </c>
      <c r="C527" s="16" t="s">
        <v>536</v>
      </c>
      <c r="D527" s="1"/>
      <c r="E527" s="8" t="s">
        <v>10</v>
      </c>
      <c r="F527" s="1"/>
      <c r="G527" s="9"/>
      <c r="H527" s="9"/>
    </row>
    <row r="528" ht="23.25" hidden="1" customHeight="1">
      <c r="A528" s="54" t="s">
        <v>2292</v>
      </c>
      <c r="B528" s="6" t="s">
        <v>8</v>
      </c>
      <c r="C528" s="7" t="s">
        <v>537</v>
      </c>
      <c r="D528" s="1"/>
      <c r="E528" s="8" t="s">
        <v>10</v>
      </c>
      <c r="F528" s="1"/>
      <c r="G528" s="9"/>
      <c r="H528" s="9"/>
    </row>
    <row r="529" ht="23.25" hidden="1" customHeight="1">
      <c r="A529" s="54" t="s">
        <v>2292</v>
      </c>
      <c r="B529" s="6" t="s">
        <v>8</v>
      </c>
      <c r="C529" s="16" t="s">
        <v>538</v>
      </c>
      <c r="D529" s="1"/>
      <c r="E529" s="8" t="s">
        <v>10</v>
      </c>
      <c r="F529" s="1"/>
      <c r="G529" s="9"/>
      <c r="H529" s="9"/>
    </row>
    <row r="530" ht="23.25" hidden="1" customHeight="1">
      <c r="A530" s="54" t="s">
        <v>2292</v>
      </c>
      <c r="B530" s="6" t="s">
        <v>8</v>
      </c>
      <c r="C530" s="16" t="s">
        <v>539</v>
      </c>
      <c r="D530" s="1"/>
      <c r="E530" s="8" t="s">
        <v>10</v>
      </c>
      <c r="F530" s="1"/>
      <c r="G530" s="9"/>
      <c r="H530" s="9"/>
    </row>
    <row r="531" ht="23.25" hidden="1" customHeight="1">
      <c r="A531" s="54" t="s">
        <v>2292</v>
      </c>
      <c r="B531" s="6" t="s">
        <v>8</v>
      </c>
      <c r="C531" s="16" t="s">
        <v>540</v>
      </c>
      <c r="D531" s="1"/>
      <c r="E531" s="8" t="s">
        <v>10</v>
      </c>
      <c r="F531" s="1"/>
      <c r="G531" s="9"/>
      <c r="H531" s="9"/>
    </row>
    <row r="532" ht="23.25" hidden="1" customHeight="1">
      <c r="A532" s="54" t="s">
        <v>2292</v>
      </c>
      <c r="B532" s="6" t="s">
        <v>8</v>
      </c>
      <c r="C532" s="16" t="s">
        <v>541</v>
      </c>
      <c r="D532" s="1"/>
      <c r="E532" s="8" t="s">
        <v>10</v>
      </c>
      <c r="F532" s="1"/>
      <c r="G532" s="9"/>
      <c r="H532" s="9"/>
    </row>
    <row r="533" ht="23.25" hidden="1" customHeight="1">
      <c r="A533" s="54" t="s">
        <v>2292</v>
      </c>
      <c r="B533" s="6" t="s">
        <v>8</v>
      </c>
      <c r="C533" s="7" t="s">
        <v>542</v>
      </c>
      <c r="D533" s="1"/>
      <c r="E533" s="8" t="s">
        <v>10</v>
      </c>
      <c r="F533" s="1"/>
      <c r="G533" s="9"/>
      <c r="H533" s="9"/>
    </row>
    <row r="534" ht="23.25" hidden="1" customHeight="1">
      <c r="A534" s="54" t="s">
        <v>2292</v>
      </c>
      <c r="B534" s="6" t="s">
        <v>8</v>
      </c>
      <c r="C534" s="7" t="s">
        <v>543</v>
      </c>
      <c r="D534" s="1"/>
      <c r="E534" s="8" t="s">
        <v>10</v>
      </c>
      <c r="F534" s="1"/>
      <c r="G534" s="9"/>
      <c r="H534" s="9"/>
    </row>
    <row r="535" ht="23.25" hidden="1" customHeight="1">
      <c r="A535" s="54" t="s">
        <v>2292</v>
      </c>
      <c r="B535" s="6" t="s">
        <v>8</v>
      </c>
      <c r="C535" s="7" t="s">
        <v>544</v>
      </c>
      <c r="D535" s="1"/>
      <c r="E535" s="8" t="s">
        <v>10</v>
      </c>
      <c r="F535" s="1"/>
      <c r="G535" s="9"/>
      <c r="H535" s="9"/>
    </row>
    <row r="536" ht="23.25" hidden="1" customHeight="1">
      <c r="A536" s="54" t="s">
        <v>2292</v>
      </c>
      <c r="B536" s="6" t="s">
        <v>8</v>
      </c>
      <c r="C536" s="16" t="s">
        <v>545</v>
      </c>
      <c r="D536" s="1"/>
      <c r="E536" s="8" t="s">
        <v>10</v>
      </c>
      <c r="F536" s="1"/>
      <c r="G536" s="9"/>
      <c r="H536" s="9"/>
    </row>
    <row r="537" ht="23.25" hidden="1" customHeight="1">
      <c r="A537" s="54" t="s">
        <v>2292</v>
      </c>
      <c r="B537" s="6" t="s">
        <v>8</v>
      </c>
      <c r="C537" s="16" t="s">
        <v>546</v>
      </c>
      <c r="D537" s="1"/>
      <c r="E537" s="1"/>
      <c r="F537" s="1"/>
      <c r="G537" s="5" t="s">
        <v>10</v>
      </c>
      <c r="H537" s="9"/>
    </row>
    <row r="538" ht="23.25" hidden="1" customHeight="1">
      <c r="A538" s="56" t="s">
        <v>2292</v>
      </c>
      <c r="B538" s="6" t="s">
        <v>8</v>
      </c>
      <c r="C538" s="22" t="s">
        <v>547</v>
      </c>
      <c r="D538" s="19"/>
      <c r="E538" s="19"/>
      <c r="F538" s="19"/>
      <c r="G538" s="20" t="s">
        <v>10</v>
      </c>
      <c r="H538" s="21"/>
      <c r="I538" s="21"/>
      <c r="J538" s="21"/>
      <c r="K538" s="21"/>
      <c r="L538" s="21"/>
      <c r="M538" s="21"/>
      <c r="N538" s="21"/>
      <c r="O538" s="21"/>
      <c r="P538" s="21"/>
      <c r="Q538" s="21"/>
      <c r="R538" s="21"/>
      <c r="S538" s="21"/>
      <c r="T538" s="21"/>
      <c r="U538" s="21"/>
      <c r="V538" s="21"/>
      <c r="W538" s="21"/>
      <c r="X538" s="21"/>
    </row>
    <row r="539" ht="23.25" hidden="1" customHeight="1">
      <c r="A539" s="56" t="s">
        <v>2292</v>
      </c>
      <c r="B539" s="6" t="s">
        <v>8</v>
      </c>
      <c r="C539" s="15" t="s">
        <v>548</v>
      </c>
      <c r="D539" s="19"/>
      <c r="E539" s="19"/>
      <c r="F539" s="19"/>
      <c r="G539" s="20" t="s">
        <v>10</v>
      </c>
      <c r="H539" s="21"/>
      <c r="I539" s="21"/>
      <c r="J539" s="21"/>
      <c r="K539" s="21"/>
      <c r="L539" s="21"/>
      <c r="M539" s="21"/>
      <c r="N539" s="21"/>
      <c r="O539" s="21"/>
      <c r="P539" s="21"/>
      <c r="Q539" s="21"/>
      <c r="R539" s="21"/>
      <c r="S539" s="21"/>
      <c r="T539" s="21"/>
      <c r="U539" s="21"/>
      <c r="V539" s="21"/>
      <c r="W539" s="21"/>
      <c r="X539" s="21"/>
    </row>
    <row r="540" ht="23.25" hidden="1" customHeight="1">
      <c r="A540" s="56" t="s">
        <v>2292</v>
      </c>
      <c r="B540" s="6" t="s">
        <v>8</v>
      </c>
      <c r="C540" s="22" t="s">
        <v>549</v>
      </c>
      <c r="D540" s="19"/>
      <c r="E540" s="19"/>
      <c r="F540" s="19"/>
      <c r="G540" s="20" t="s">
        <v>10</v>
      </c>
      <c r="H540" s="21"/>
      <c r="I540" s="21"/>
      <c r="J540" s="21"/>
      <c r="K540" s="21"/>
      <c r="L540" s="21"/>
      <c r="M540" s="21"/>
      <c r="N540" s="21"/>
      <c r="O540" s="21"/>
      <c r="P540" s="21"/>
      <c r="Q540" s="21"/>
      <c r="R540" s="21"/>
      <c r="S540" s="21"/>
      <c r="T540" s="21"/>
      <c r="U540" s="21"/>
      <c r="V540" s="21"/>
      <c r="W540" s="21"/>
      <c r="X540" s="21"/>
    </row>
    <row r="541" ht="23.25" hidden="1" customHeight="1">
      <c r="A541" s="54" t="s">
        <v>2292</v>
      </c>
      <c r="B541" s="6" t="s">
        <v>8</v>
      </c>
      <c r="C541" s="16" t="s">
        <v>550</v>
      </c>
      <c r="D541" s="1"/>
      <c r="E541" s="8" t="s">
        <v>10</v>
      </c>
      <c r="F541" s="1"/>
      <c r="G541" s="9"/>
      <c r="H541" s="9"/>
    </row>
    <row r="542" ht="23.25" hidden="1" customHeight="1">
      <c r="A542" s="54" t="s">
        <v>2292</v>
      </c>
      <c r="B542" s="6" t="s">
        <v>8</v>
      </c>
      <c r="C542" s="16" t="s">
        <v>551</v>
      </c>
      <c r="D542" s="1"/>
      <c r="E542" s="8" t="s">
        <v>10</v>
      </c>
      <c r="F542" s="1"/>
      <c r="G542" s="9"/>
      <c r="H542" s="9"/>
    </row>
    <row r="543" ht="23.25" hidden="1" customHeight="1">
      <c r="A543" s="54" t="s">
        <v>2292</v>
      </c>
      <c r="B543" s="6" t="s">
        <v>8</v>
      </c>
      <c r="C543" s="16" t="s">
        <v>552</v>
      </c>
      <c r="D543" s="1"/>
      <c r="E543" s="1"/>
      <c r="F543" s="1"/>
      <c r="G543" s="5" t="s">
        <v>10</v>
      </c>
      <c r="H543" s="9"/>
    </row>
    <row r="544" ht="23.25" hidden="1" customHeight="1">
      <c r="A544" s="54" t="s">
        <v>2292</v>
      </c>
      <c r="B544" s="6" t="s">
        <v>8</v>
      </c>
      <c r="C544" s="16" t="s">
        <v>553</v>
      </c>
      <c r="D544" s="1"/>
      <c r="E544" s="8" t="s">
        <v>10</v>
      </c>
      <c r="F544" s="1"/>
      <c r="G544" s="9"/>
      <c r="H544" s="9"/>
    </row>
    <row r="545" ht="23.25" hidden="1" customHeight="1">
      <c r="A545" s="54" t="s">
        <v>2292</v>
      </c>
      <c r="B545" s="6" t="s">
        <v>8</v>
      </c>
      <c r="C545" s="7" t="s">
        <v>554</v>
      </c>
      <c r="D545" s="1"/>
      <c r="E545" s="8" t="s">
        <v>10</v>
      </c>
      <c r="F545" s="1"/>
      <c r="G545" s="9"/>
      <c r="H545" s="9"/>
    </row>
    <row r="546" ht="23.25" hidden="1" customHeight="1">
      <c r="A546" s="54" t="s">
        <v>2292</v>
      </c>
      <c r="B546" s="6" t="s">
        <v>8</v>
      </c>
      <c r="C546" s="16" t="s">
        <v>555</v>
      </c>
      <c r="D546" s="8" t="s">
        <v>10</v>
      </c>
      <c r="E546" s="1"/>
      <c r="F546" s="1"/>
      <c r="G546" s="9"/>
      <c r="H546" s="9"/>
    </row>
    <row r="547" ht="23.25" hidden="1" customHeight="1">
      <c r="A547" s="54" t="s">
        <v>2292</v>
      </c>
      <c r="B547" s="6" t="s">
        <v>8</v>
      </c>
      <c r="C547" s="16" t="s">
        <v>556</v>
      </c>
      <c r="D547" s="1"/>
      <c r="E547" s="8" t="s">
        <v>10</v>
      </c>
      <c r="F547" s="1"/>
      <c r="G547" s="9"/>
      <c r="H547" s="9"/>
    </row>
    <row r="548" ht="23.25" hidden="1" customHeight="1">
      <c r="A548" s="54" t="s">
        <v>2292</v>
      </c>
      <c r="B548" s="6" t="s">
        <v>8</v>
      </c>
      <c r="C548" s="7" t="s">
        <v>557</v>
      </c>
      <c r="D548" s="1"/>
      <c r="E548" s="8" t="s">
        <v>10</v>
      </c>
      <c r="F548" s="1"/>
      <c r="G548" s="9"/>
      <c r="H548" s="9"/>
    </row>
    <row r="549" ht="23.25" hidden="1" customHeight="1">
      <c r="A549" s="54" t="s">
        <v>2292</v>
      </c>
      <c r="B549" s="6" t="s">
        <v>8</v>
      </c>
      <c r="C549" s="16" t="s">
        <v>558</v>
      </c>
      <c r="D549" s="1"/>
      <c r="E549" s="8" t="s">
        <v>10</v>
      </c>
      <c r="F549" s="1"/>
      <c r="G549" s="9"/>
      <c r="H549" s="9"/>
    </row>
    <row r="550" ht="23.25" customHeight="1">
      <c r="A550" s="54" t="s">
        <v>2292</v>
      </c>
      <c r="B550" s="2" t="s">
        <v>559</v>
      </c>
      <c r="C550" s="29" t="s">
        <v>560</v>
      </c>
      <c r="D550" s="1"/>
      <c r="E550" s="1"/>
      <c r="F550" s="1"/>
      <c r="G550" s="9"/>
      <c r="H550" s="5" t="s">
        <v>10</v>
      </c>
    </row>
    <row r="551" ht="23.25" customHeight="1">
      <c r="A551" s="54" t="s">
        <v>2292</v>
      </c>
      <c r="B551" s="2" t="s">
        <v>559</v>
      </c>
      <c r="C551" s="29" t="s">
        <v>561</v>
      </c>
      <c r="D551" s="8" t="s">
        <v>10</v>
      </c>
      <c r="E551" s="1"/>
      <c r="F551" s="1"/>
      <c r="G551" s="9"/>
      <c r="H551" s="9"/>
    </row>
    <row r="552" ht="23.25" customHeight="1">
      <c r="A552" s="54" t="s">
        <v>2292</v>
      </c>
      <c r="B552" s="2" t="s">
        <v>559</v>
      </c>
      <c r="C552" s="30" t="s">
        <v>562</v>
      </c>
      <c r="D552" s="8" t="s">
        <v>10</v>
      </c>
      <c r="E552" s="1"/>
      <c r="F552" s="1"/>
      <c r="G552" s="9"/>
      <c r="H552" s="9"/>
    </row>
    <row r="553" ht="23.25" customHeight="1">
      <c r="A553" s="54" t="s">
        <v>2292</v>
      </c>
      <c r="B553" s="2" t="s">
        <v>559</v>
      </c>
      <c r="C553" s="30" t="s">
        <v>563</v>
      </c>
      <c r="D553" s="1"/>
      <c r="E553" s="8" t="s">
        <v>10</v>
      </c>
      <c r="F553" s="1"/>
      <c r="G553" s="9"/>
      <c r="H553" s="9"/>
    </row>
    <row r="554" ht="23.25" customHeight="1">
      <c r="A554" s="54" t="s">
        <v>2292</v>
      </c>
      <c r="B554" s="2" t="s">
        <v>559</v>
      </c>
      <c r="C554" s="30" t="s">
        <v>564</v>
      </c>
      <c r="D554" s="8" t="s">
        <v>10</v>
      </c>
      <c r="E554" s="1"/>
      <c r="F554" s="1"/>
      <c r="G554" s="9"/>
      <c r="H554" s="9"/>
    </row>
    <row r="555" ht="23.25" customHeight="1">
      <c r="A555" s="54" t="s">
        <v>2292</v>
      </c>
      <c r="B555" s="2" t="s">
        <v>559</v>
      </c>
      <c r="C555" s="31" t="s">
        <v>565</v>
      </c>
      <c r="D555" s="1"/>
      <c r="E555" s="8" t="s">
        <v>10</v>
      </c>
      <c r="F555" s="1"/>
      <c r="G555" s="9"/>
      <c r="H555" s="9"/>
    </row>
    <row r="556" ht="23.25" customHeight="1">
      <c r="A556" s="54" t="s">
        <v>2292</v>
      </c>
      <c r="B556" s="2" t="s">
        <v>566</v>
      </c>
      <c r="C556" s="30" t="s">
        <v>567</v>
      </c>
      <c r="D556" s="8" t="s">
        <v>10</v>
      </c>
      <c r="E556" s="1"/>
      <c r="F556" s="1"/>
      <c r="G556" s="9"/>
      <c r="H556" s="9"/>
    </row>
    <row r="557" ht="23.25" customHeight="1">
      <c r="A557" s="54" t="s">
        <v>2292</v>
      </c>
      <c r="B557" s="2" t="s">
        <v>566</v>
      </c>
      <c r="C557" s="30" t="s">
        <v>568</v>
      </c>
      <c r="D557" s="8" t="s">
        <v>10</v>
      </c>
      <c r="E557" s="1"/>
      <c r="F557" s="1"/>
      <c r="G557" s="9"/>
      <c r="H557" s="9"/>
    </row>
    <row r="558" ht="23.25" customHeight="1">
      <c r="A558" s="54" t="s">
        <v>2292</v>
      </c>
      <c r="B558" s="2" t="s">
        <v>566</v>
      </c>
      <c r="C558" s="30" t="s">
        <v>569</v>
      </c>
      <c r="D558" s="1"/>
      <c r="E558" s="1"/>
      <c r="F558" s="1"/>
      <c r="G558" s="9"/>
      <c r="H558" s="5" t="s">
        <v>10</v>
      </c>
    </row>
    <row r="559" ht="23.25" customHeight="1">
      <c r="A559" s="54" t="s">
        <v>2292</v>
      </c>
      <c r="B559" s="2" t="s">
        <v>566</v>
      </c>
      <c r="C559" s="30" t="s">
        <v>570</v>
      </c>
      <c r="D559" s="8" t="s">
        <v>10</v>
      </c>
      <c r="E559" s="1"/>
      <c r="F559" s="1"/>
      <c r="G559" s="9"/>
      <c r="H559" s="9"/>
    </row>
    <row r="560" ht="23.25" customHeight="1">
      <c r="A560" s="54" t="s">
        <v>2292</v>
      </c>
      <c r="B560" s="2" t="s">
        <v>566</v>
      </c>
      <c r="C560" s="30" t="s">
        <v>571</v>
      </c>
      <c r="D560" s="8" t="s">
        <v>10</v>
      </c>
      <c r="E560" s="1"/>
      <c r="F560" s="1"/>
      <c r="G560" s="9"/>
      <c r="H560" s="9"/>
    </row>
    <row r="561" ht="23.25" customHeight="1">
      <c r="A561" s="54" t="s">
        <v>2292</v>
      </c>
      <c r="B561" s="2" t="s">
        <v>566</v>
      </c>
      <c r="C561" s="30" t="s">
        <v>572</v>
      </c>
      <c r="D561" s="8" t="s">
        <v>10</v>
      </c>
      <c r="E561" s="1"/>
      <c r="F561" s="1"/>
      <c r="G561" s="9"/>
      <c r="H561" s="9"/>
    </row>
    <row r="562" ht="23.25" customHeight="1">
      <c r="A562" s="57" t="s">
        <v>2292</v>
      </c>
      <c r="B562" s="2" t="s">
        <v>566</v>
      </c>
      <c r="C562" s="32" t="s">
        <v>573</v>
      </c>
      <c r="D562" s="26" t="s">
        <v>10</v>
      </c>
      <c r="E562" s="25"/>
      <c r="F562" s="25"/>
      <c r="G562" s="27"/>
      <c r="H562" s="27"/>
      <c r="I562" s="27"/>
      <c r="J562" s="27"/>
      <c r="K562" s="27"/>
      <c r="L562" s="27"/>
      <c r="M562" s="27"/>
      <c r="N562" s="27"/>
      <c r="O562" s="27"/>
      <c r="P562" s="27"/>
      <c r="Q562" s="27"/>
      <c r="R562" s="27"/>
      <c r="S562" s="27"/>
      <c r="T562" s="27"/>
      <c r="U562" s="27"/>
      <c r="V562" s="27"/>
      <c r="W562" s="27"/>
      <c r="X562" s="27"/>
    </row>
    <row r="563" ht="23.25" customHeight="1">
      <c r="A563" s="56" t="s">
        <v>2292</v>
      </c>
      <c r="B563" s="2" t="s">
        <v>566</v>
      </c>
      <c r="C563" s="33" t="s">
        <v>574</v>
      </c>
      <c r="D563" s="23" t="s">
        <v>10</v>
      </c>
      <c r="E563" s="19"/>
      <c r="F563" s="19"/>
      <c r="G563" s="21"/>
      <c r="H563" s="21"/>
      <c r="I563" s="21"/>
      <c r="J563" s="21"/>
      <c r="K563" s="21"/>
      <c r="L563" s="21"/>
      <c r="M563" s="21"/>
      <c r="N563" s="21"/>
      <c r="O563" s="21"/>
      <c r="P563" s="21"/>
      <c r="Q563" s="21"/>
      <c r="R563" s="21"/>
      <c r="S563" s="21"/>
      <c r="T563" s="21"/>
      <c r="U563" s="21"/>
      <c r="V563" s="21"/>
      <c r="W563" s="21"/>
      <c r="X563" s="21"/>
    </row>
    <row r="564" ht="23.25" customHeight="1">
      <c r="A564" s="54" t="s">
        <v>2292</v>
      </c>
      <c r="B564" s="2" t="s">
        <v>566</v>
      </c>
      <c r="C564" s="30" t="s">
        <v>575</v>
      </c>
      <c r="D564" s="1"/>
      <c r="E564" s="1"/>
      <c r="F564" s="1"/>
      <c r="G564" s="9"/>
      <c r="H564" s="9"/>
    </row>
    <row r="565" ht="23.25" customHeight="1">
      <c r="A565" s="54" t="s">
        <v>2292</v>
      </c>
      <c r="B565" s="2" t="s">
        <v>566</v>
      </c>
      <c r="C565" s="34" t="s">
        <v>576</v>
      </c>
      <c r="D565" s="8" t="s">
        <v>10</v>
      </c>
      <c r="E565" s="1"/>
      <c r="F565" s="1"/>
      <c r="G565" s="9"/>
      <c r="H565" s="9"/>
    </row>
    <row r="566" ht="23.25" customHeight="1">
      <c r="A566" s="54" t="s">
        <v>2292</v>
      </c>
      <c r="B566" s="2" t="s">
        <v>566</v>
      </c>
      <c r="C566" s="35" t="s">
        <v>2295</v>
      </c>
      <c r="D566" s="8" t="s">
        <v>10</v>
      </c>
      <c r="E566" s="1"/>
      <c r="F566" s="1"/>
      <c r="G566" s="9"/>
      <c r="H566" s="9"/>
    </row>
    <row r="567" ht="23.25" customHeight="1">
      <c r="A567" s="54" t="s">
        <v>2292</v>
      </c>
      <c r="B567" s="2" t="s">
        <v>566</v>
      </c>
      <c r="C567" s="30" t="s">
        <v>578</v>
      </c>
      <c r="D567" s="8" t="s">
        <v>10</v>
      </c>
      <c r="E567" s="1"/>
      <c r="F567" s="1"/>
      <c r="G567" s="9"/>
      <c r="H567" s="9"/>
    </row>
    <row r="568" ht="23.25" customHeight="1">
      <c r="A568" s="54" t="s">
        <v>2292</v>
      </c>
      <c r="B568" s="2" t="s">
        <v>566</v>
      </c>
      <c r="C568" s="30" t="s">
        <v>579</v>
      </c>
      <c r="D568" s="8" t="s">
        <v>10</v>
      </c>
      <c r="E568" s="1"/>
      <c r="F568" s="1"/>
      <c r="G568" s="9"/>
      <c r="H568" s="9"/>
    </row>
    <row r="569" ht="23.25" customHeight="1">
      <c r="A569" s="54" t="s">
        <v>2292</v>
      </c>
      <c r="B569" s="2" t="s">
        <v>566</v>
      </c>
      <c r="C569" s="30" t="s">
        <v>580</v>
      </c>
      <c r="D569" s="8" t="s">
        <v>10</v>
      </c>
      <c r="E569" s="1"/>
      <c r="F569" s="1"/>
      <c r="G569" s="9"/>
      <c r="H569" s="9"/>
    </row>
    <row r="570" ht="23.25" customHeight="1">
      <c r="A570" s="54" t="s">
        <v>2292</v>
      </c>
      <c r="B570" s="2" t="s">
        <v>566</v>
      </c>
      <c r="C570" s="30" t="s">
        <v>581</v>
      </c>
      <c r="D570" s="1"/>
      <c r="E570" s="1"/>
      <c r="F570" s="1"/>
      <c r="G570" s="9"/>
      <c r="H570" s="5" t="s">
        <v>10</v>
      </c>
    </row>
    <row r="571" ht="23.25" customHeight="1">
      <c r="A571" s="54" t="s">
        <v>2292</v>
      </c>
      <c r="B571" s="2" t="s">
        <v>566</v>
      </c>
      <c r="C571" s="30" t="s">
        <v>582</v>
      </c>
      <c r="D571" s="8" t="s">
        <v>10</v>
      </c>
      <c r="E571" s="1"/>
      <c r="F571" s="1"/>
      <c r="G571" s="9"/>
      <c r="H571" s="9"/>
    </row>
    <row r="572" ht="23.25" customHeight="1">
      <c r="A572" s="54" t="s">
        <v>2292</v>
      </c>
      <c r="B572" s="2" t="s">
        <v>566</v>
      </c>
      <c r="C572" s="34" t="s">
        <v>583</v>
      </c>
      <c r="D572" s="8" t="s">
        <v>10</v>
      </c>
      <c r="E572" s="1"/>
      <c r="F572" s="1"/>
      <c r="G572" s="9"/>
      <c r="H572" s="9"/>
    </row>
    <row r="573" ht="23.25" customHeight="1">
      <c r="A573" s="54" t="s">
        <v>2292</v>
      </c>
      <c r="B573" s="2" t="s">
        <v>566</v>
      </c>
      <c r="C573" s="30" t="s">
        <v>584</v>
      </c>
      <c r="D573" s="8" t="s">
        <v>10</v>
      </c>
      <c r="E573" s="1"/>
      <c r="F573" s="1"/>
      <c r="G573" s="9"/>
      <c r="H573" s="9"/>
    </row>
    <row r="574" ht="23.25" customHeight="1">
      <c r="A574" s="54" t="s">
        <v>2292</v>
      </c>
      <c r="B574" s="2" t="s">
        <v>566</v>
      </c>
      <c r="C574" s="30" t="s">
        <v>585</v>
      </c>
      <c r="D574" s="8" t="s">
        <v>10</v>
      </c>
      <c r="E574" s="1"/>
      <c r="F574" s="1"/>
      <c r="G574" s="9"/>
      <c r="H574" s="9"/>
    </row>
    <row r="575" ht="23.25" customHeight="1">
      <c r="A575" s="54" t="s">
        <v>2292</v>
      </c>
      <c r="B575" s="2" t="s">
        <v>566</v>
      </c>
      <c r="C575" s="30" t="s">
        <v>586</v>
      </c>
      <c r="D575" s="8" t="s">
        <v>10</v>
      </c>
      <c r="E575" s="1"/>
      <c r="F575" s="1"/>
      <c r="G575" s="9"/>
      <c r="H575" s="9"/>
    </row>
    <row r="576" ht="23.25" customHeight="1">
      <c r="A576" s="54" t="s">
        <v>2292</v>
      </c>
      <c r="B576" s="2" t="s">
        <v>566</v>
      </c>
      <c r="C576" s="34" t="s">
        <v>587</v>
      </c>
      <c r="D576" s="8" t="s">
        <v>10</v>
      </c>
      <c r="E576" s="1"/>
      <c r="F576" s="1"/>
      <c r="G576" s="9"/>
      <c r="H576" s="9"/>
    </row>
    <row r="577" ht="23.25" customHeight="1">
      <c r="A577" s="54" t="s">
        <v>2292</v>
      </c>
      <c r="B577" s="2" t="s">
        <v>566</v>
      </c>
      <c r="C577" s="30" t="s">
        <v>588</v>
      </c>
      <c r="D577" s="1"/>
      <c r="E577" s="1"/>
      <c r="F577" s="1"/>
      <c r="G577" s="9"/>
      <c r="H577" s="5" t="s">
        <v>10</v>
      </c>
    </row>
    <row r="578" ht="23.25" customHeight="1">
      <c r="A578" s="54" t="s">
        <v>2292</v>
      </c>
      <c r="B578" s="2" t="s">
        <v>566</v>
      </c>
      <c r="C578" s="30" t="s">
        <v>589</v>
      </c>
      <c r="D578" s="1"/>
      <c r="E578" s="1"/>
      <c r="F578" s="1"/>
      <c r="G578" s="9"/>
      <c r="H578" s="5" t="s">
        <v>10</v>
      </c>
    </row>
    <row r="579" ht="23.25" customHeight="1">
      <c r="A579" s="54" t="s">
        <v>2292</v>
      </c>
      <c r="B579" s="2" t="s">
        <v>566</v>
      </c>
      <c r="C579" s="30" t="s">
        <v>590</v>
      </c>
      <c r="D579" s="1"/>
      <c r="E579" s="1"/>
      <c r="F579" s="1"/>
      <c r="G579" s="9"/>
      <c r="H579" s="5" t="s">
        <v>10</v>
      </c>
    </row>
    <row r="580" ht="23.25" customHeight="1">
      <c r="A580" s="5" t="s">
        <v>2292</v>
      </c>
      <c r="B580" s="2" t="s">
        <v>566</v>
      </c>
      <c r="C580" s="30" t="s">
        <v>591</v>
      </c>
      <c r="D580" s="8" t="s">
        <v>10</v>
      </c>
      <c r="E580" s="1"/>
      <c r="F580" s="1"/>
      <c r="G580" s="9"/>
      <c r="H580" s="9"/>
    </row>
    <row r="581" ht="23.25" customHeight="1">
      <c r="A581" s="5" t="s">
        <v>2292</v>
      </c>
      <c r="B581" s="2" t="s">
        <v>566</v>
      </c>
      <c r="C581" s="34" t="s">
        <v>592</v>
      </c>
      <c r="D581" s="8" t="s">
        <v>10</v>
      </c>
      <c r="E581" s="1"/>
      <c r="F581" s="1"/>
      <c r="G581" s="9"/>
      <c r="H581" s="9"/>
    </row>
    <row r="582" ht="23.25" customHeight="1">
      <c r="A582" s="5" t="s">
        <v>2292</v>
      </c>
      <c r="B582" s="2" t="s">
        <v>566</v>
      </c>
      <c r="C582" s="34" t="s">
        <v>593</v>
      </c>
      <c r="D582" s="8"/>
      <c r="E582" s="1"/>
      <c r="F582" s="1"/>
      <c r="G582" s="9"/>
      <c r="H582" s="5" t="s">
        <v>10</v>
      </c>
    </row>
    <row r="583" ht="23.25" customHeight="1">
      <c r="A583" s="5" t="s">
        <v>2292</v>
      </c>
      <c r="B583" s="2" t="s">
        <v>566</v>
      </c>
      <c r="C583" s="30" t="s">
        <v>594</v>
      </c>
      <c r="D583" s="8"/>
      <c r="E583" s="1"/>
      <c r="F583" s="1"/>
      <c r="G583" s="9"/>
      <c r="H583" s="5" t="s">
        <v>10</v>
      </c>
    </row>
    <row r="584" ht="23.25" customHeight="1">
      <c r="A584" s="5" t="s">
        <v>2292</v>
      </c>
      <c r="B584" s="2" t="s">
        <v>566</v>
      </c>
      <c r="C584" s="30" t="s">
        <v>595</v>
      </c>
      <c r="D584" s="8" t="s">
        <v>10</v>
      </c>
      <c r="E584" s="1"/>
      <c r="F584" s="1"/>
      <c r="G584" s="9"/>
      <c r="H584" s="9"/>
    </row>
    <row r="585" ht="23.25" customHeight="1">
      <c r="A585" s="5" t="s">
        <v>2292</v>
      </c>
      <c r="B585" s="2" t="s">
        <v>566</v>
      </c>
      <c r="C585" s="34" t="s">
        <v>596</v>
      </c>
      <c r="D585" s="8" t="s">
        <v>10</v>
      </c>
      <c r="E585" s="1"/>
      <c r="F585" s="1"/>
      <c r="G585" s="9"/>
      <c r="H585" s="9"/>
    </row>
    <row r="586" ht="23.25" customHeight="1">
      <c r="A586" s="5" t="s">
        <v>2292</v>
      </c>
      <c r="B586" s="2" t="s">
        <v>566</v>
      </c>
      <c r="C586" s="34" t="s">
        <v>597</v>
      </c>
      <c r="D586" s="8" t="s">
        <v>10</v>
      </c>
      <c r="E586" s="1"/>
      <c r="F586" s="1"/>
      <c r="G586" s="9"/>
      <c r="H586" s="9"/>
    </row>
    <row r="587" ht="23.25" customHeight="1">
      <c r="A587" s="5" t="s">
        <v>2292</v>
      </c>
      <c r="B587" s="2" t="s">
        <v>566</v>
      </c>
      <c r="C587" s="30" t="s">
        <v>598</v>
      </c>
      <c r="D587" s="8" t="s">
        <v>10</v>
      </c>
      <c r="E587" s="1"/>
      <c r="F587" s="1"/>
      <c r="G587" s="9"/>
      <c r="H587" s="9"/>
    </row>
    <row r="588" ht="23.25" customHeight="1">
      <c r="A588" s="5" t="s">
        <v>2292</v>
      </c>
      <c r="B588" s="2" t="s">
        <v>566</v>
      </c>
      <c r="C588" s="30" t="s">
        <v>599</v>
      </c>
      <c r="D588" s="8" t="s">
        <v>10</v>
      </c>
      <c r="E588" s="1"/>
      <c r="F588" s="1"/>
      <c r="G588" s="9"/>
      <c r="H588" s="9"/>
    </row>
    <row r="589" ht="23.25" customHeight="1">
      <c r="A589" s="5" t="s">
        <v>2292</v>
      </c>
      <c r="B589" s="2" t="s">
        <v>566</v>
      </c>
      <c r="C589" s="34" t="s">
        <v>600</v>
      </c>
      <c r="D589" s="8"/>
      <c r="E589" s="8" t="s">
        <v>10</v>
      </c>
      <c r="F589" s="1"/>
      <c r="G589" s="9"/>
      <c r="H589" s="9"/>
    </row>
    <row r="590" ht="23.25" customHeight="1">
      <c r="A590" s="5" t="s">
        <v>2292</v>
      </c>
      <c r="B590" s="2" t="s">
        <v>566</v>
      </c>
      <c r="C590" s="30" t="s">
        <v>601</v>
      </c>
      <c r="D590" s="8" t="s">
        <v>10</v>
      </c>
      <c r="E590" s="1"/>
      <c r="F590" s="1"/>
      <c r="G590" s="9"/>
      <c r="H590" s="9"/>
    </row>
    <row r="591" ht="23.25" customHeight="1">
      <c r="A591" s="5" t="s">
        <v>2292</v>
      </c>
      <c r="B591" s="2" t="s">
        <v>566</v>
      </c>
      <c r="C591" s="30" t="s">
        <v>602</v>
      </c>
      <c r="D591" s="8" t="s">
        <v>10</v>
      </c>
      <c r="E591" s="1"/>
      <c r="F591" s="1"/>
      <c r="G591" s="9"/>
      <c r="H591" s="9"/>
    </row>
    <row r="592" ht="23.25" customHeight="1">
      <c r="A592" s="5" t="s">
        <v>2292</v>
      </c>
      <c r="B592" s="2" t="s">
        <v>566</v>
      </c>
      <c r="C592" s="34" t="s">
        <v>603</v>
      </c>
      <c r="D592" s="8" t="s">
        <v>10</v>
      </c>
      <c r="E592" s="1"/>
      <c r="F592" s="1"/>
      <c r="G592" s="9"/>
      <c r="H592" s="9"/>
    </row>
    <row r="593" ht="23.25" customHeight="1">
      <c r="A593" s="5" t="s">
        <v>2292</v>
      </c>
      <c r="B593" s="2" t="s">
        <v>566</v>
      </c>
      <c r="C593" s="34" t="s">
        <v>604</v>
      </c>
      <c r="D593" s="8"/>
      <c r="E593" s="1"/>
      <c r="F593" s="1"/>
      <c r="G593" s="9"/>
      <c r="H593" s="5" t="s">
        <v>10</v>
      </c>
    </row>
    <row r="594" ht="23.25" customHeight="1">
      <c r="A594" s="5" t="s">
        <v>2292</v>
      </c>
      <c r="B594" s="2" t="s">
        <v>566</v>
      </c>
      <c r="C594" s="30" t="s">
        <v>605</v>
      </c>
      <c r="D594" s="8" t="s">
        <v>10</v>
      </c>
      <c r="E594" s="1"/>
      <c r="F594" s="1"/>
      <c r="G594" s="9"/>
      <c r="H594" s="9"/>
    </row>
    <row r="595" ht="23.25" customHeight="1">
      <c r="A595" s="5" t="s">
        <v>2292</v>
      </c>
      <c r="B595" s="2" t="s">
        <v>566</v>
      </c>
      <c r="C595" s="34" t="s">
        <v>606</v>
      </c>
      <c r="D595" s="8"/>
      <c r="E595" s="8" t="s">
        <v>10</v>
      </c>
      <c r="F595" s="1"/>
      <c r="G595" s="9"/>
      <c r="H595" s="9"/>
    </row>
    <row r="596" ht="23.25" customHeight="1">
      <c r="A596" s="5" t="s">
        <v>2292</v>
      </c>
      <c r="B596" s="36" t="s">
        <v>566</v>
      </c>
      <c r="C596" s="30" t="s">
        <v>607</v>
      </c>
      <c r="D596" s="8" t="s">
        <v>10</v>
      </c>
      <c r="E596" s="1"/>
      <c r="F596" s="1"/>
      <c r="G596" s="9"/>
      <c r="H596" s="9"/>
    </row>
    <row r="597" ht="23.25" customHeight="1">
      <c r="A597" s="5" t="s">
        <v>2292</v>
      </c>
      <c r="B597" s="36" t="s">
        <v>566</v>
      </c>
      <c r="C597" s="30" t="s">
        <v>608</v>
      </c>
      <c r="D597" s="8" t="s">
        <v>10</v>
      </c>
      <c r="E597" s="1"/>
      <c r="F597" s="1"/>
      <c r="G597" s="9"/>
      <c r="H597" s="9"/>
    </row>
    <row r="598" ht="23.25" customHeight="1">
      <c r="A598" s="5" t="s">
        <v>2292</v>
      </c>
      <c r="B598" s="36" t="s">
        <v>566</v>
      </c>
      <c r="C598" s="30" t="s">
        <v>609</v>
      </c>
      <c r="D598" s="8"/>
      <c r="E598" s="1"/>
      <c r="F598" s="1"/>
      <c r="G598" s="9"/>
      <c r="H598" s="5" t="s">
        <v>10</v>
      </c>
    </row>
    <row r="599" ht="23.25" customHeight="1">
      <c r="A599" s="5" t="s">
        <v>2292</v>
      </c>
      <c r="B599" s="36" t="s">
        <v>566</v>
      </c>
      <c r="C599" s="30" t="s">
        <v>610</v>
      </c>
      <c r="D599" s="8" t="s">
        <v>10</v>
      </c>
      <c r="E599" s="1"/>
      <c r="F599" s="1"/>
      <c r="G599" s="9"/>
      <c r="H599" s="9"/>
    </row>
    <row r="600" ht="23.25" customHeight="1">
      <c r="A600" s="5" t="s">
        <v>2292</v>
      </c>
      <c r="B600" s="36" t="s">
        <v>566</v>
      </c>
      <c r="C600" s="30" t="s">
        <v>611</v>
      </c>
      <c r="D600" s="8" t="s">
        <v>10</v>
      </c>
      <c r="E600" s="1"/>
      <c r="F600" s="1"/>
      <c r="G600" s="9"/>
      <c r="H600" s="9"/>
    </row>
    <row r="601" ht="23.25" customHeight="1">
      <c r="A601" s="5" t="s">
        <v>2292</v>
      </c>
      <c r="B601" s="36" t="s">
        <v>566</v>
      </c>
      <c r="C601" s="30" t="s">
        <v>612</v>
      </c>
      <c r="D601" s="8"/>
      <c r="E601" s="1"/>
      <c r="F601" s="1"/>
      <c r="G601" s="9"/>
      <c r="H601" s="5" t="s">
        <v>10</v>
      </c>
    </row>
    <row r="602" ht="23.25" customHeight="1">
      <c r="A602" s="5" t="s">
        <v>2292</v>
      </c>
      <c r="B602" s="36" t="s">
        <v>566</v>
      </c>
      <c r="C602" s="30" t="s">
        <v>613</v>
      </c>
      <c r="D602" s="8" t="s">
        <v>10</v>
      </c>
      <c r="E602" s="1"/>
      <c r="F602" s="1"/>
      <c r="G602" s="9"/>
      <c r="H602" s="9"/>
    </row>
    <row r="603" ht="23.25" customHeight="1">
      <c r="A603" s="5" t="s">
        <v>2292</v>
      </c>
      <c r="B603" s="36" t="s">
        <v>566</v>
      </c>
      <c r="C603" s="30" t="s">
        <v>614</v>
      </c>
      <c r="D603" s="1"/>
      <c r="E603" s="8" t="s">
        <v>10</v>
      </c>
      <c r="F603" s="1"/>
      <c r="G603" s="9"/>
      <c r="H603" s="9"/>
    </row>
    <row r="604" ht="23.25" customHeight="1">
      <c r="A604" s="5" t="s">
        <v>2292</v>
      </c>
      <c r="B604" s="36" t="s">
        <v>566</v>
      </c>
      <c r="C604" s="30" t="s">
        <v>615</v>
      </c>
      <c r="D604" s="8"/>
      <c r="E604" s="1"/>
      <c r="F604" s="1"/>
      <c r="G604" s="9"/>
      <c r="H604" s="5" t="s">
        <v>10</v>
      </c>
    </row>
    <row r="605" ht="23.25" customHeight="1">
      <c r="A605" s="5" t="s">
        <v>2292</v>
      </c>
      <c r="B605" s="36" t="s">
        <v>566</v>
      </c>
      <c r="C605" s="30" t="s">
        <v>616</v>
      </c>
      <c r="D605" s="8"/>
      <c r="E605" s="8" t="s">
        <v>10</v>
      </c>
      <c r="F605" s="1"/>
      <c r="G605" s="9"/>
      <c r="H605" s="9"/>
    </row>
    <row r="606" ht="23.25" customHeight="1">
      <c r="A606" s="5" t="s">
        <v>2292</v>
      </c>
      <c r="B606" s="36" t="s">
        <v>566</v>
      </c>
      <c r="C606" s="30" t="s">
        <v>617</v>
      </c>
      <c r="D606" s="8" t="s">
        <v>10</v>
      </c>
      <c r="E606" s="8"/>
      <c r="F606" s="1"/>
      <c r="G606" s="9"/>
      <c r="H606" s="9"/>
    </row>
    <row r="607" ht="23.25" customHeight="1">
      <c r="A607" s="5" t="s">
        <v>2292</v>
      </c>
      <c r="B607" s="36" t="s">
        <v>566</v>
      </c>
      <c r="C607" s="30" t="s">
        <v>618</v>
      </c>
      <c r="D607" s="8" t="s">
        <v>10</v>
      </c>
      <c r="E607" s="1"/>
      <c r="F607" s="1"/>
      <c r="G607" s="9"/>
      <c r="H607" s="9"/>
    </row>
    <row r="608" ht="23.25" customHeight="1">
      <c r="A608" s="5" t="s">
        <v>2292</v>
      </c>
      <c r="B608" s="36" t="s">
        <v>566</v>
      </c>
      <c r="C608" s="30" t="s">
        <v>619</v>
      </c>
      <c r="D608" s="8" t="s">
        <v>10</v>
      </c>
      <c r="E608" s="1"/>
      <c r="F608" s="1"/>
      <c r="G608" s="9"/>
      <c r="H608" s="9"/>
    </row>
    <row r="609" ht="23.25" customHeight="1">
      <c r="A609" s="5" t="s">
        <v>2292</v>
      </c>
      <c r="B609" s="36" t="s">
        <v>566</v>
      </c>
      <c r="C609" s="30" t="s">
        <v>620</v>
      </c>
      <c r="D609" s="8"/>
      <c r="E609" s="1"/>
      <c r="F609" s="1"/>
      <c r="G609" s="9"/>
      <c r="H609" s="5" t="s">
        <v>10</v>
      </c>
    </row>
    <row r="610" ht="23.25" customHeight="1">
      <c r="A610" s="5" t="s">
        <v>2292</v>
      </c>
      <c r="B610" s="36" t="s">
        <v>566</v>
      </c>
      <c r="C610" s="30" t="s">
        <v>621</v>
      </c>
      <c r="D610" s="8" t="s">
        <v>10</v>
      </c>
      <c r="E610" s="1"/>
      <c r="F610" s="1"/>
      <c r="G610" s="9"/>
      <c r="H610" s="9"/>
    </row>
    <row r="611" ht="23.25" customHeight="1">
      <c r="A611" s="5" t="s">
        <v>2292</v>
      </c>
      <c r="B611" s="36" t="s">
        <v>566</v>
      </c>
      <c r="C611" s="30" t="s">
        <v>622</v>
      </c>
      <c r="D611" s="8" t="s">
        <v>10</v>
      </c>
      <c r="E611" s="1"/>
      <c r="F611" s="1"/>
      <c r="G611" s="9"/>
      <c r="H611" s="9"/>
    </row>
    <row r="612" ht="23.25" customHeight="1">
      <c r="A612" s="5" t="s">
        <v>2292</v>
      </c>
      <c r="B612" s="36" t="s">
        <v>566</v>
      </c>
      <c r="C612" s="30" t="s">
        <v>623</v>
      </c>
      <c r="D612" s="8" t="s">
        <v>10</v>
      </c>
      <c r="E612" s="8"/>
      <c r="F612" s="1"/>
      <c r="G612" s="9"/>
      <c r="H612" s="9"/>
    </row>
    <row r="613" ht="23.25" customHeight="1">
      <c r="A613" s="5" t="s">
        <v>2292</v>
      </c>
      <c r="B613" s="36" t="s">
        <v>566</v>
      </c>
      <c r="C613" s="30" t="s">
        <v>624</v>
      </c>
      <c r="D613" s="8" t="s">
        <v>10</v>
      </c>
      <c r="E613" s="1"/>
      <c r="F613" s="1"/>
      <c r="G613" s="9"/>
      <c r="H613" s="9"/>
    </row>
    <row r="614" ht="23.25" customHeight="1">
      <c r="A614" s="5" t="s">
        <v>2292</v>
      </c>
      <c r="B614" s="36" t="s">
        <v>566</v>
      </c>
      <c r="C614" s="30" t="s">
        <v>625</v>
      </c>
      <c r="D614" s="8"/>
      <c r="E614" s="1"/>
      <c r="F614" s="1"/>
      <c r="G614" s="9"/>
      <c r="H614" s="5" t="s">
        <v>10</v>
      </c>
    </row>
    <row r="615" ht="23.25" customHeight="1">
      <c r="A615" s="5" t="s">
        <v>2292</v>
      </c>
      <c r="B615" s="36" t="s">
        <v>566</v>
      </c>
      <c r="C615" s="30" t="s">
        <v>626</v>
      </c>
      <c r="D615" s="8"/>
      <c r="E615" s="1"/>
      <c r="F615" s="1"/>
      <c r="G615" s="5"/>
      <c r="H615" s="5" t="s">
        <v>10</v>
      </c>
    </row>
    <row r="616" ht="23.25" customHeight="1">
      <c r="A616" s="5" t="s">
        <v>2292</v>
      </c>
      <c r="B616" s="36" t="s">
        <v>566</v>
      </c>
      <c r="C616" s="30" t="s">
        <v>627</v>
      </c>
      <c r="D616" s="8"/>
      <c r="E616" s="1"/>
      <c r="F616" s="1"/>
      <c r="G616" s="9"/>
      <c r="H616" s="5" t="s">
        <v>10</v>
      </c>
    </row>
    <row r="617" ht="23.25" customHeight="1">
      <c r="A617" s="5" t="s">
        <v>2292</v>
      </c>
      <c r="B617" s="36" t="s">
        <v>566</v>
      </c>
      <c r="C617" s="30" t="s">
        <v>628</v>
      </c>
      <c r="D617" s="8" t="s">
        <v>10</v>
      </c>
      <c r="E617" s="8"/>
      <c r="F617" s="1"/>
      <c r="G617" s="9"/>
      <c r="H617" s="9"/>
    </row>
    <row r="618" ht="23.25" customHeight="1">
      <c r="A618" s="5" t="s">
        <v>2292</v>
      </c>
      <c r="B618" s="36" t="s">
        <v>566</v>
      </c>
      <c r="C618" s="30" t="s">
        <v>629</v>
      </c>
      <c r="D618" s="8" t="s">
        <v>10</v>
      </c>
      <c r="E618" s="1"/>
      <c r="F618" s="1"/>
      <c r="G618" s="9"/>
      <c r="H618" s="9"/>
    </row>
    <row r="619" ht="23.25" customHeight="1">
      <c r="A619" s="5" t="s">
        <v>2292</v>
      </c>
      <c r="B619" s="36" t="s">
        <v>566</v>
      </c>
      <c r="C619" s="30" t="s">
        <v>630</v>
      </c>
      <c r="D619" s="8"/>
      <c r="E619" s="1"/>
      <c r="F619" s="1"/>
      <c r="G619" s="9"/>
      <c r="H619" s="5" t="s">
        <v>10</v>
      </c>
    </row>
    <row r="620" ht="23.25" customHeight="1">
      <c r="A620" s="20" t="s">
        <v>2292</v>
      </c>
      <c r="B620" s="36" t="s">
        <v>566</v>
      </c>
      <c r="C620" s="37" t="s">
        <v>631</v>
      </c>
      <c r="D620" s="23"/>
      <c r="E620" s="23" t="s">
        <v>10</v>
      </c>
      <c r="F620" s="23"/>
      <c r="G620" s="20"/>
      <c r="H620" s="21"/>
      <c r="I620" s="21"/>
      <c r="J620" s="21"/>
      <c r="K620" s="21"/>
      <c r="L620" s="21"/>
      <c r="M620" s="21"/>
      <c r="N620" s="21"/>
      <c r="O620" s="21"/>
      <c r="P620" s="21"/>
      <c r="Q620" s="21"/>
      <c r="R620" s="21"/>
      <c r="S620" s="21"/>
      <c r="T620" s="21"/>
      <c r="U620" s="21"/>
      <c r="V620" s="21"/>
      <c r="W620" s="21"/>
      <c r="X620" s="21"/>
    </row>
    <row r="621" ht="23.25" customHeight="1">
      <c r="A621" s="5" t="s">
        <v>2292</v>
      </c>
      <c r="B621" s="36" t="s">
        <v>566</v>
      </c>
      <c r="C621" s="30" t="s">
        <v>632</v>
      </c>
      <c r="D621" s="8"/>
      <c r="E621" s="1"/>
      <c r="F621" s="1"/>
      <c r="G621" s="9"/>
      <c r="H621" s="5" t="s">
        <v>10</v>
      </c>
    </row>
    <row r="622" ht="23.25" customHeight="1">
      <c r="A622" s="5" t="s">
        <v>2292</v>
      </c>
      <c r="B622" s="36" t="s">
        <v>566</v>
      </c>
      <c r="C622" s="30" t="s">
        <v>633</v>
      </c>
      <c r="D622" s="1"/>
      <c r="E622" s="8"/>
      <c r="F622" s="1"/>
      <c r="G622" s="9"/>
      <c r="H622" s="5" t="s">
        <v>10</v>
      </c>
    </row>
    <row r="623" ht="23.25" customHeight="1">
      <c r="A623" s="5" t="s">
        <v>2292</v>
      </c>
      <c r="B623" s="36" t="s">
        <v>566</v>
      </c>
      <c r="C623" s="30" t="s">
        <v>634</v>
      </c>
      <c r="D623" s="8" t="s">
        <v>10</v>
      </c>
      <c r="E623" s="1"/>
      <c r="F623" s="1"/>
      <c r="G623" s="9"/>
      <c r="H623" s="9"/>
    </row>
    <row r="624" ht="23.25" customHeight="1">
      <c r="A624" s="5" t="s">
        <v>2292</v>
      </c>
      <c r="B624" s="2" t="s">
        <v>566</v>
      </c>
      <c r="C624" s="38" t="s">
        <v>635</v>
      </c>
      <c r="D624" s="1"/>
      <c r="E624" s="1"/>
      <c r="F624" s="1"/>
      <c r="G624" s="9"/>
      <c r="H624" s="5" t="s">
        <v>10</v>
      </c>
    </row>
    <row r="625" hidden="1">
      <c r="A625" s="5" t="s">
        <v>2292</v>
      </c>
      <c r="B625" s="39" t="s">
        <v>636</v>
      </c>
      <c r="C625" s="28" t="s">
        <v>637</v>
      </c>
      <c r="D625" s="8" t="s">
        <v>10</v>
      </c>
      <c r="E625" s="1"/>
      <c r="F625" s="1"/>
      <c r="G625" s="9"/>
      <c r="H625" s="9"/>
    </row>
    <row r="626" hidden="1">
      <c r="A626" s="5" t="s">
        <v>2292</v>
      </c>
      <c r="B626" s="39" t="s">
        <v>636</v>
      </c>
      <c r="C626" s="28" t="s">
        <v>638</v>
      </c>
      <c r="D626" s="8" t="s">
        <v>10</v>
      </c>
      <c r="E626" s="8"/>
      <c r="F626" s="1"/>
      <c r="G626" s="9"/>
      <c r="H626" s="9"/>
    </row>
    <row r="627" hidden="1">
      <c r="A627" s="5" t="s">
        <v>2292</v>
      </c>
      <c r="B627" s="39" t="s">
        <v>636</v>
      </c>
      <c r="C627" s="28" t="s">
        <v>639</v>
      </c>
      <c r="D627" s="1"/>
      <c r="E627" s="8" t="s">
        <v>10</v>
      </c>
      <c r="F627" s="1"/>
      <c r="G627" s="9"/>
      <c r="H627" s="9"/>
    </row>
    <row r="628" hidden="1">
      <c r="A628" s="5" t="s">
        <v>2292</v>
      </c>
      <c r="B628" s="39" t="s">
        <v>636</v>
      </c>
      <c r="C628" s="28" t="s">
        <v>640</v>
      </c>
      <c r="D628" s="8" t="s">
        <v>10</v>
      </c>
      <c r="E628" s="1"/>
      <c r="F628" s="1"/>
      <c r="G628" s="9"/>
      <c r="H628" s="9"/>
    </row>
    <row r="629" hidden="1">
      <c r="A629" s="5" t="s">
        <v>2292</v>
      </c>
      <c r="B629" s="39" t="s">
        <v>636</v>
      </c>
      <c r="C629" s="28" t="s">
        <v>641</v>
      </c>
      <c r="D629" s="8" t="s">
        <v>10</v>
      </c>
      <c r="E629" s="1"/>
      <c r="F629" s="1"/>
      <c r="G629" s="9"/>
      <c r="H629" s="9"/>
    </row>
    <row r="630" hidden="1">
      <c r="A630" s="20" t="s">
        <v>2292</v>
      </c>
      <c r="B630" s="39" t="s">
        <v>636</v>
      </c>
      <c r="C630" s="40" t="s">
        <v>642</v>
      </c>
      <c r="D630" s="23" t="s">
        <v>10</v>
      </c>
      <c r="E630" s="19"/>
      <c r="F630" s="19"/>
      <c r="G630" s="21"/>
      <c r="H630" s="21"/>
      <c r="I630" s="21"/>
      <c r="J630" s="21"/>
      <c r="K630" s="21"/>
      <c r="L630" s="21"/>
      <c r="M630" s="21"/>
      <c r="N630" s="21"/>
      <c r="O630" s="21"/>
      <c r="P630" s="21"/>
      <c r="Q630" s="21"/>
      <c r="R630" s="21"/>
      <c r="S630" s="21"/>
      <c r="T630" s="21"/>
      <c r="U630" s="21"/>
      <c r="V630" s="21"/>
      <c r="W630" s="21"/>
      <c r="X630" s="21"/>
    </row>
    <row r="631" hidden="1">
      <c r="A631" s="5" t="s">
        <v>2292</v>
      </c>
      <c r="B631" s="39" t="s">
        <v>636</v>
      </c>
      <c r="C631" s="28" t="s">
        <v>643</v>
      </c>
      <c r="D631" s="8" t="s">
        <v>10</v>
      </c>
      <c r="E631" s="1"/>
      <c r="F631" s="1"/>
      <c r="G631" s="9"/>
      <c r="H631" s="9"/>
    </row>
    <row r="632" hidden="1">
      <c r="A632" s="5" t="s">
        <v>2292</v>
      </c>
      <c r="B632" s="39" t="s">
        <v>636</v>
      </c>
      <c r="C632" s="28" t="s">
        <v>644</v>
      </c>
      <c r="D632" s="8" t="s">
        <v>10</v>
      </c>
      <c r="E632" s="1"/>
      <c r="F632" s="1"/>
      <c r="G632" s="9"/>
      <c r="H632" s="9"/>
    </row>
    <row r="633" hidden="1">
      <c r="A633" s="5" t="s">
        <v>2292</v>
      </c>
      <c r="B633" s="39" t="s">
        <v>636</v>
      </c>
      <c r="C633" s="28" t="s">
        <v>645</v>
      </c>
      <c r="D633" s="8" t="s">
        <v>10</v>
      </c>
      <c r="E633" s="1"/>
      <c r="F633" s="1"/>
      <c r="G633" s="9"/>
      <c r="H633" s="9"/>
    </row>
    <row r="634" hidden="1">
      <c r="A634" s="5" t="s">
        <v>2292</v>
      </c>
      <c r="B634" s="39" t="s">
        <v>636</v>
      </c>
      <c r="C634" s="28" t="s">
        <v>646</v>
      </c>
      <c r="D634" s="8" t="s">
        <v>10</v>
      </c>
      <c r="E634" s="1"/>
      <c r="F634" s="1"/>
      <c r="G634" s="9"/>
      <c r="H634" s="9"/>
    </row>
    <row r="635" hidden="1">
      <c r="A635" s="5" t="s">
        <v>2292</v>
      </c>
      <c r="B635" s="39" t="s">
        <v>636</v>
      </c>
      <c r="C635" s="28" t="s">
        <v>647</v>
      </c>
      <c r="D635" s="8" t="s">
        <v>10</v>
      </c>
      <c r="E635" s="1"/>
      <c r="F635" s="1"/>
      <c r="G635" s="9"/>
      <c r="H635" s="9"/>
    </row>
    <row r="636" hidden="1">
      <c r="A636" s="5" t="s">
        <v>2292</v>
      </c>
      <c r="B636" s="39" t="s">
        <v>636</v>
      </c>
      <c r="C636" s="28" t="s">
        <v>648</v>
      </c>
      <c r="D636" s="8" t="s">
        <v>10</v>
      </c>
      <c r="E636" s="1"/>
      <c r="F636" s="1"/>
      <c r="G636" s="9"/>
      <c r="H636" s="9"/>
    </row>
    <row r="637" hidden="1">
      <c r="A637" s="5" t="s">
        <v>2292</v>
      </c>
      <c r="B637" s="39" t="s">
        <v>636</v>
      </c>
      <c r="C637" s="28" t="s">
        <v>649</v>
      </c>
      <c r="D637" s="8" t="s">
        <v>10</v>
      </c>
      <c r="E637" s="1"/>
      <c r="F637" s="1"/>
      <c r="G637" s="9"/>
      <c r="H637" s="9"/>
    </row>
    <row r="638" hidden="1">
      <c r="A638" s="5" t="s">
        <v>2292</v>
      </c>
      <c r="B638" s="39" t="s">
        <v>636</v>
      </c>
      <c r="C638" s="28" t="s">
        <v>650</v>
      </c>
      <c r="D638" s="8"/>
      <c r="E638" s="8" t="s">
        <v>10</v>
      </c>
      <c r="F638" s="1"/>
      <c r="G638" s="9"/>
      <c r="H638" s="9"/>
    </row>
    <row r="639" hidden="1">
      <c r="A639" s="5" t="s">
        <v>2292</v>
      </c>
      <c r="B639" s="39" t="s">
        <v>636</v>
      </c>
      <c r="C639" s="28" t="s">
        <v>651</v>
      </c>
      <c r="D639" s="8" t="s">
        <v>10</v>
      </c>
      <c r="E639" s="1"/>
      <c r="F639" s="1"/>
      <c r="G639" s="9"/>
      <c r="H639" s="9"/>
    </row>
    <row r="640" hidden="1">
      <c r="A640" s="20" t="s">
        <v>2292</v>
      </c>
      <c r="B640" s="39" t="s">
        <v>636</v>
      </c>
      <c r="C640" s="40" t="s">
        <v>652</v>
      </c>
      <c r="D640" s="23" t="s">
        <v>10</v>
      </c>
      <c r="E640" s="19"/>
      <c r="F640" s="19"/>
      <c r="G640" s="21"/>
      <c r="H640" s="21"/>
      <c r="I640" s="21"/>
      <c r="J640" s="21"/>
      <c r="K640" s="21"/>
      <c r="L640" s="21"/>
      <c r="M640" s="21"/>
      <c r="N640" s="21"/>
      <c r="O640" s="21"/>
      <c r="P640" s="21"/>
      <c r="Q640" s="21"/>
      <c r="R640" s="21"/>
      <c r="S640" s="21"/>
      <c r="T640" s="21"/>
      <c r="U640" s="21"/>
      <c r="V640" s="21"/>
      <c r="W640" s="21"/>
      <c r="X640" s="21"/>
    </row>
    <row r="641" hidden="1">
      <c r="A641" s="5" t="s">
        <v>2292</v>
      </c>
      <c r="B641" s="39" t="s">
        <v>636</v>
      </c>
      <c r="C641" s="28" t="s">
        <v>653</v>
      </c>
      <c r="D641" s="8" t="s">
        <v>10</v>
      </c>
      <c r="E641" s="8"/>
      <c r="F641" s="1"/>
      <c r="G641" s="9"/>
      <c r="H641" s="9"/>
    </row>
    <row r="642" hidden="1">
      <c r="A642" s="5" t="s">
        <v>2292</v>
      </c>
      <c r="B642" s="39" t="s">
        <v>636</v>
      </c>
      <c r="C642" s="28" t="s">
        <v>654</v>
      </c>
      <c r="D642" s="1"/>
      <c r="E642" s="8" t="s">
        <v>10</v>
      </c>
      <c r="F642" s="1"/>
      <c r="G642" s="9"/>
      <c r="H642" s="9"/>
    </row>
    <row r="643" hidden="1">
      <c r="A643" s="5" t="s">
        <v>2292</v>
      </c>
      <c r="B643" s="39" t="s">
        <v>636</v>
      </c>
      <c r="C643" s="28" t="s">
        <v>655</v>
      </c>
      <c r="D643" s="8" t="s">
        <v>10</v>
      </c>
      <c r="E643" s="1"/>
      <c r="F643" s="1"/>
      <c r="G643" s="9"/>
      <c r="H643" s="9"/>
    </row>
    <row r="644" hidden="1">
      <c r="A644" s="5" t="s">
        <v>2292</v>
      </c>
      <c r="B644" s="39" t="s">
        <v>636</v>
      </c>
      <c r="C644" s="28" t="s">
        <v>656</v>
      </c>
      <c r="D644" s="1"/>
      <c r="E644" s="8" t="s">
        <v>10</v>
      </c>
      <c r="F644" s="1"/>
      <c r="G644" s="9"/>
      <c r="H644" s="9"/>
    </row>
    <row r="645" hidden="1">
      <c r="A645" s="5" t="s">
        <v>2292</v>
      </c>
      <c r="B645" s="39" t="s">
        <v>636</v>
      </c>
      <c r="C645" s="28" t="s">
        <v>657</v>
      </c>
      <c r="D645" s="8" t="s">
        <v>10</v>
      </c>
      <c r="E645" s="1"/>
      <c r="F645" s="1"/>
      <c r="G645" s="9"/>
      <c r="H645" s="9"/>
    </row>
    <row r="646" hidden="1">
      <c r="A646" s="5" t="s">
        <v>2292</v>
      </c>
      <c r="B646" s="39" t="s">
        <v>636</v>
      </c>
      <c r="C646" s="28" t="s">
        <v>658</v>
      </c>
      <c r="D646" s="8" t="s">
        <v>10</v>
      </c>
      <c r="E646" s="8"/>
      <c r="F646" s="1"/>
      <c r="G646" s="9"/>
      <c r="H646" s="9"/>
    </row>
    <row r="647" hidden="1">
      <c r="A647" s="20" t="s">
        <v>2292</v>
      </c>
      <c r="B647" s="39" t="s">
        <v>636</v>
      </c>
      <c r="C647" s="40" t="s">
        <v>659</v>
      </c>
      <c r="D647" s="23" t="s">
        <v>10</v>
      </c>
      <c r="E647" s="19"/>
      <c r="F647" s="19"/>
      <c r="G647" s="21"/>
      <c r="H647" s="21"/>
      <c r="I647" s="21"/>
      <c r="J647" s="21"/>
      <c r="K647" s="21"/>
      <c r="L647" s="21"/>
      <c r="M647" s="21"/>
      <c r="N647" s="21"/>
      <c r="O647" s="21"/>
      <c r="P647" s="21"/>
      <c r="Q647" s="21"/>
      <c r="R647" s="21"/>
      <c r="S647" s="21"/>
      <c r="T647" s="21"/>
      <c r="U647" s="21"/>
      <c r="V647" s="21"/>
      <c r="W647" s="21"/>
      <c r="X647" s="21"/>
    </row>
    <row r="648" hidden="1">
      <c r="A648" s="5" t="s">
        <v>2292</v>
      </c>
      <c r="B648" s="39" t="s">
        <v>636</v>
      </c>
      <c r="C648" s="28" t="s">
        <v>660</v>
      </c>
      <c r="D648" s="8" t="s">
        <v>10</v>
      </c>
      <c r="E648" s="8"/>
      <c r="F648" s="1"/>
      <c r="G648" s="9"/>
      <c r="H648" s="9"/>
    </row>
    <row r="649" hidden="1">
      <c r="A649" s="5" t="s">
        <v>2292</v>
      </c>
      <c r="B649" s="39" t="s">
        <v>636</v>
      </c>
      <c r="C649" s="28" t="s">
        <v>661</v>
      </c>
      <c r="D649" s="8" t="s">
        <v>10</v>
      </c>
      <c r="E649" s="8"/>
      <c r="F649" s="1"/>
      <c r="G649" s="9"/>
      <c r="H649" s="9"/>
    </row>
    <row r="650" hidden="1">
      <c r="A650" s="20" t="s">
        <v>2292</v>
      </c>
      <c r="B650" s="39" t="s">
        <v>636</v>
      </c>
      <c r="C650" s="40" t="s">
        <v>662</v>
      </c>
      <c r="D650" s="23" t="s">
        <v>10</v>
      </c>
      <c r="E650" s="19"/>
      <c r="F650" s="19"/>
      <c r="G650" s="21"/>
      <c r="H650" s="21"/>
      <c r="I650" s="21"/>
      <c r="J650" s="21"/>
      <c r="K650" s="21"/>
      <c r="L650" s="21"/>
      <c r="M650" s="21"/>
      <c r="N650" s="21"/>
      <c r="O650" s="21"/>
      <c r="P650" s="21"/>
      <c r="Q650" s="21"/>
      <c r="R650" s="21"/>
      <c r="S650" s="21"/>
      <c r="T650" s="21"/>
      <c r="U650" s="21"/>
      <c r="V650" s="21"/>
      <c r="W650" s="21"/>
      <c r="X650" s="21"/>
    </row>
    <row r="651" hidden="1">
      <c r="A651" s="5" t="s">
        <v>2292</v>
      </c>
      <c r="B651" s="39" t="s">
        <v>636</v>
      </c>
      <c r="C651" s="28" t="s">
        <v>663</v>
      </c>
      <c r="D651" s="8" t="s">
        <v>10</v>
      </c>
      <c r="E651" s="8"/>
      <c r="F651" s="1"/>
      <c r="G651" s="9"/>
      <c r="H651" s="9"/>
    </row>
    <row r="652" hidden="1">
      <c r="A652" s="5" t="s">
        <v>2292</v>
      </c>
      <c r="B652" s="39" t="s">
        <v>636</v>
      </c>
      <c r="C652" s="28" t="s">
        <v>664</v>
      </c>
      <c r="D652" s="1"/>
      <c r="E652" s="8" t="s">
        <v>10</v>
      </c>
      <c r="F652" s="1"/>
      <c r="G652" s="9"/>
      <c r="H652" s="9"/>
    </row>
    <row r="653" hidden="1">
      <c r="A653" s="5" t="s">
        <v>2292</v>
      </c>
      <c r="B653" s="39" t="s">
        <v>636</v>
      </c>
      <c r="C653" s="28" t="s">
        <v>665</v>
      </c>
      <c r="D653" s="1"/>
      <c r="E653" s="8" t="s">
        <v>10</v>
      </c>
      <c r="F653" s="1"/>
      <c r="G653" s="9"/>
      <c r="H653" s="9"/>
    </row>
    <row r="654" hidden="1">
      <c r="A654" s="5" t="s">
        <v>2292</v>
      </c>
      <c r="B654" s="39" t="s">
        <v>636</v>
      </c>
      <c r="C654" s="28" t="s">
        <v>666</v>
      </c>
      <c r="D654" s="1"/>
      <c r="E654" s="8" t="s">
        <v>10</v>
      </c>
      <c r="F654" s="1"/>
      <c r="G654" s="9"/>
      <c r="H654" s="9"/>
    </row>
    <row r="655" hidden="1">
      <c r="A655" s="5" t="s">
        <v>2292</v>
      </c>
      <c r="B655" s="39" t="s">
        <v>636</v>
      </c>
      <c r="C655" s="28" t="s">
        <v>667</v>
      </c>
      <c r="D655" s="1"/>
      <c r="E655" s="8" t="s">
        <v>10</v>
      </c>
      <c r="F655" s="1"/>
      <c r="G655" s="9"/>
      <c r="H655" s="9"/>
    </row>
    <row r="656" hidden="1">
      <c r="A656" s="5" t="s">
        <v>2292</v>
      </c>
      <c r="B656" s="39" t="s">
        <v>636</v>
      </c>
      <c r="C656" s="28" t="s">
        <v>668</v>
      </c>
      <c r="D656" s="8" t="s">
        <v>10</v>
      </c>
      <c r="E656" s="1"/>
      <c r="F656" s="1"/>
      <c r="G656" s="9"/>
      <c r="H656" s="9"/>
    </row>
    <row r="657" hidden="1">
      <c r="A657" s="5" t="s">
        <v>2292</v>
      </c>
      <c r="B657" s="39" t="s">
        <v>636</v>
      </c>
      <c r="C657" s="28" t="s">
        <v>669</v>
      </c>
      <c r="D657" s="1"/>
      <c r="E657" s="8" t="s">
        <v>10</v>
      </c>
      <c r="F657" s="1"/>
      <c r="G657" s="9"/>
      <c r="H657" s="9"/>
    </row>
    <row r="658" hidden="1">
      <c r="A658" s="5" t="s">
        <v>2292</v>
      </c>
      <c r="B658" s="39" t="s">
        <v>636</v>
      </c>
      <c r="C658" s="28" t="s">
        <v>670</v>
      </c>
      <c r="D658" s="1"/>
      <c r="E658" s="8" t="s">
        <v>10</v>
      </c>
      <c r="F658" s="1"/>
      <c r="G658" s="9"/>
      <c r="H658" s="9"/>
    </row>
    <row r="659" hidden="1">
      <c r="A659" s="5" t="s">
        <v>2292</v>
      </c>
      <c r="B659" s="39" t="s">
        <v>636</v>
      </c>
      <c r="C659" s="28" t="s">
        <v>671</v>
      </c>
      <c r="D659" s="1"/>
      <c r="E659" s="8" t="s">
        <v>10</v>
      </c>
      <c r="F659" s="1"/>
      <c r="G659" s="9"/>
      <c r="H659" s="9"/>
    </row>
    <row r="660" hidden="1">
      <c r="A660" s="20" t="s">
        <v>2292</v>
      </c>
      <c r="B660" s="39" t="s">
        <v>636</v>
      </c>
      <c r="C660" s="40" t="s">
        <v>672</v>
      </c>
      <c r="D660" s="23" t="s">
        <v>10</v>
      </c>
      <c r="E660" s="19"/>
      <c r="F660" s="19"/>
      <c r="G660" s="21"/>
      <c r="H660" s="21"/>
      <c r="I660" s="21"/>
      <c r="J660" s="21"/>
      <c r="K660" s="21"/>
      <c r="L660" s="21"/>
      <c r="M660" s="21"/>
      <c r="N660" s="21"/>
      <c r="O660" s="21"/>
      <c r="P660" s="21"/>
      <c r="Q660" s="21"/>
      <c r="R660" s="21"/>
      <c r="S660" s="21"/>
      <c r="T660" s="21"/>
      <c r="U660" s="21"/>
      <c r="V660" s="21"/>
      <c r="W660" s="21"/>
      <c r="X660" s="21"/>
    </row>
    <row r="661" hidden="1">
      <c r="A661" s="5" t="s">
        <v>2292</v>
      </c>
      <c r="B661" s="39" t="s">
        <v>636</v>
      </c>
      <c r="C661" s="28" t="s">
        <v>673</v>
      </c>
      <c r="D661" s="1"/>
      <c r="E661" s="8" t="s">
        <v>10</v>
      </c>
      <c r="F661" s="1"/>
      <c r="G661" s="9"/>
      <c r="H661" s="9"/>
    </row>
    <row r="662" hidden="1">
      <c r="A662" s="5" t="s">
        <v>2292</v>
      </c>
      <c r="B662" s="39" t="s">
        <v>636</v>
      </c>
      <c r="C662" s="28" t="s">
        <v>674</v>
      </c>
      <c r="D662" s="1"/>
      <c r="E662" s="8" t="s">
        <v>10</v>
      </c>
      <c r="F662" s="1"/>
      <c r="G662" s="9"/>
      <c r="H662" s="9"/>
    </row>
    <row r="663" hidden="1">
      <c r="A663" s="5" t="s">
        <v>2292</v>
      </c>
      <c r="B663" s="39" t="s">
        <v>636</v>
      </c>
      <c r="C663" s="28" t="s">
        <v>675</v>
      </c>
      <c r="D663" s="1"/>
      <c r="E663" s="8" t="s">
        <v>10</v>
      </c>
      <c r="F663" s="1"/>
      <c r="G663" s="9"/>
      <c r="H663" s="9"/>
    </row>
    <row r="664" hidden="1">
      <c r="A664" s="5" t="s">
        <v>2292</v>
      </c>
      <c r="B664" s="39" t="s">
        <v>636</v>
      </c>
      <c r="C664" s="28" t="s">
        <v>676</v>
      </c>
      <c r="D664" s="8" t="s">
        <v>10</v>
      </c>
      <c r="E664" s="8"/>
      <c r="F664" s="1"/>
      <c r="G664" s="9"/>
      <c r="H664" s="9"/>
    </row>
    <row r="665" hidden="1">
      <c r="A665" s="5" t="s">
        <v>2292</v>
      </c>
      <c r="B665" s="39" t="s">
        <v>636</v>
      </c>
      <c r="C665" s="28" t="s">
        <v>677</v>
      </c>
      <c r="D665" s="1"/>
      <c r="E665" s="8" t="s">
        <v>10</v>
      </c>
      <c r="F665" s="1"/>
      <c r="G665" s="9"/>
      <c r="H665" s="9"/>
    </row>
    <row r="666" hidden="1">
      <c r="A666" s="5" t="s">
        <v>2292</v>
      </c>
      <c r="B666" s="39" t="s">
        <v>636</v>
      </c>
      <c r="C666" s="28" t="s">
        <v>678</v>
      </c>
      <c r="D666" s="8" t="s">
        <v>10</v>
      </c>
      <c r="E666" s="8"/>
      <c r="F666" s="1"/>
      <c r="G666" s="9"/>
      <c r="H666" s="9"/>
    </row>
    <row r="667" hidden="1">
      <c r="A667" s="5" t="s">
        <v>2292</v>
      </c>
      <c r="B667" s="39" t="s">
        <v>636</v>
      </c>
      <c r="C667" s="28" t="s">
        <v>679</v>
      </c>
      <c r="D667" s="8" t="s">
        <v>10</v>
      </c>
      <c r="E667" s="1"/>
      <c r="F667" s="1"/>
      <c r="G667" s="9"/>
      <c r="H667" s="9"/>
    </row>
    <row r="668" hidden="1">
      <c r="A668" s="5" t="s">
        <v>2292</v>
      </c>
      <c r="B668" s="39" t="s">
        <v>636</v>
      </c>
      <c r="C668" s="28" t="s">
        <v>680</v>
      </c>
      <c r="D668" s="8"/>
      <c r="E668" s="8" t="s">
        <v>10</v>
      </c>
      <c r="F668" s="1"/>
      <c r="G668" s="9"/>
      <c r="H668" s="9"/>
    </row>
    <row r="669" hidden="1">
      <c r="A669" s="42" t="s">
        <v>2292</v>
      </c>
      <c r="B669" s="39" t="s">
        <v>636</v>
      </c>
      <c r="C669" s="41" t="s">
        <v>681</v>
      </c>
      <c r="D669" s="25"/>
      <c r="E669" s="25"/>
      <c r="F669" s="25"/>
      <c r="G669" s="27"/>
      <c r="H669" s="42" t="s">
        <v>10</v>
      </c>
      <c r="I669" s="27"/>
      <c r="J669" s="27"/>
      <c r="K669" s="27"/>
      <c r="L669" s="27"/>
      <c r="M669" s="27"/>
      <c r="N669" s="27"/>
      <c r="O669" s="27"/>
      <c r="P669" s="27"/>
      <c r="Q669" s="27"/>
      <c r="R669" s="27"/>
      <c r="S669" s="27"/>
      <c r="T669" s="27"/>
      <c r="U669" s="27"/>
      <c r="V669" s="27"/>
      <c r="W669" s="27"/>
      <c r="X669" s="27"/>
    </row>
    <row r="670" hidden="1">
      <c r="A670" s="5" t="s">
        <v>2292</v>
      </c>
      <c r="B670" s="39" t="s">
        <v>636</v>
      </c>
      <c r="C670" s="28" t="s">
        <v>682</v>
      </c>
      <c r="D670" s="8" t="s">
        <v>10</v>
      </c>
      <c r="E670" s="1"/>
      <c r="F670" s="1"/>
      <c r="G670" s="9"/>
      <c r="H670" s="9"/>
    </row>
    <row r="671" hidden="1">
      <c r="A671" s="5" t="s">
        <v>2292</v>
      </c>
      <c r="B671" s="39" t="s">
        <v>636</v>
      </c>
      <c r="C671" s="28" t="s">
        <v>683</v>
      </c>
      <c r="D671" s="1"/>
      <c r="E671" s="8" t="s">
        <v>10</v>
      </c>
      <c r="F671" s="1"/>
      <c r="G671" s="9"/>
      <c r="H671" s="9"/>
    </row>
    <row r="672" hidden="1">
      <c r="A672" s="5" t="s">
        <v>2292</v>
      </c>
      <c r="B672" s="39" t="s">
        <v>636</v>
      </c>
      <c r="C672" s="28" t="s">
        <v>684</v>
      </c>
      <c r="D672" s="1"/>
      <c r="E672" s="1"/>
      <c r="F672" s="1"/>
      <c r="G672" s="5" t="s">
        <v>10</v>
      </c>
      <c r="H672" s="9"/>
    </row>
    <row r="673" hidden="1">
      <c r="A673" s="5" t="s">
        <v>2292</v>
      </c>
      <c r="B673" s="39" t="s">
        <v>636</v>
      </c>
      <c r="C673" s="28" t="s">
        <v>685</v>
      </c>
      <c r="D673" s="8" t="s">
        <v>10</v>
      </c>
      <c r="E673" s="1"/>
      <c r="F673" s="1"/>
      <c r="G673" s="9"/>
      <c r="H673" s="9"/>
    </row>
    <row r="674" hidden="1">
      <c r="A674" s="5" t="s">
        <v>2292</v>
      </c>
      <c r="B674" s="39" t="s">
        <v>636</v>
      </c>
      <c r="C674" s="28" t="s">
        <v>686</v>
      </c>
      <c r="D674" s="8" t="s">
        <v>10</v>
      </c>
      <c r="E674" s="8"/>
      <c r="F674" s="1"/>
      <c r="G674" s="9"/>
      <c r="H674" s="9"/>
    </row>
    <row r="675" hidden="1">
      <c r="A675" s="5" t="s">
        <v>2292</v>
      </c>
      <c r="B675" s="39" t="s">
        <v>636</v>
      </c>
      <c r="C675" s="28" t="s">
        <v>687</v>
      </c>
      <c r="D675" s="8" t="s">
        <v>10</v>
      </c>
      <c r="E675" s="8"/>
      <c r="F675" s="1"/>
      <c r="G675" s="9"/>
      <c r="H675" s="9"/>
    </row>
    <row r="676" hidden="1">
      <c r="A676" s="5" t="s">
        <v>2292</v>
      </c>
      <c r="B676" s="39" t="s">
        <v>636</v>
      </c>
      <c r="C676" s="28" t="s">
        <v>688</v>
      </c>
      <c r="D676" s="8" t="s">
        <v>10</v>
      </c>
      <c r="E676" s="1"/>
      <c r="F676" s="1"/>
      <c r="G676" s="9"/>
      <c r="H676" s="9"/>
    </row>
    <row r="677" hidden="1">
      <c r="A677" s="5" t="s">
        <v>2292</v>
      </c>
      <c r="B677" s="39" t="s">
        <v>636</v>
      </c>
      <c r="C677" s="28" t="s">
        <v>689</v>
      </c>
      <c r="D677" s="8" t="s">
        <v>10</v>
      </c>
      <c r="E677" s="8"/>
      <c r="F677" s="1"/>
      <c r="G677" s="9"/>
      <c r="H677" s="9"/>
    </row>
    <row r="678" hidden="1">
      <c r="A678" s="5" t="s">
        <v>2292</v>
      </c>
      <c r="B678" s="39" t="s">
        <v>636</v>
      </c>
      <c r="C678" s="28" t="s">
        <v>690</v>
      </c>
      <c r="D678" s="8" t="s">
        <v>10</v>
      </c>
      <c r="E678" s="8"/>
      <c r="F678" s="1"/>
      <c r="G678" s="9"/>
      <c r="H678" s="9"/>
    </row>
    <row r="679" hidden="1">
      <c r="A679" s="5" t="s">
        <v>2292</v>
      </c>
      <c r="B679" s="39" t="s">
        <v>636</v>
      </c>
      <c r="C679" s="28" t="s">
        <v>691</v>
      </c>
      <c r="D679" s="8" t="s">
        <v>10</v>
      </c>
      <c r="E679" s="8"/>
      <c r="F679" s="1"/>
      <c r="G679" s="9"/>
      <c r="H679" s="9"/>
    </row>
    <row r="680" hidden="1">
      <c r="A680" s="5" t="s">
        <v>2292</v>
      </c>
      <c r="B680" s="39" t="s">
        <v>636</v>
      </c>
      <c r="C680" s="28" t="s">
        <v>692</v>
      </c>
      <c r="D680" s="8" t="s">
        <v>10</v>
      </c>
      <c r="E680" s="8"/>
      <c r="F680" s="1"/>
      <c r="G680" s="9"/>
      <c r="H680" s="9"/>
    </row>
    <row r="681" hidden="1">
      <c r="A681" s="5" t="s">
        <v>2292</v>
      </c>
      <c r="B681" s="39" t="s">
        <v>636</v>
      </c>
      <c r="C681" s="28" t="s">
        <v>693</v>
      </c>
      <c r="D681" s="1"/>
      <c r="E681" s="8" t="s">
        <v>10</v>
      </c>
      <c r="F681" s="1"/>
      <c r="G681" s="9"/>
      <c r="H681" s="9"/>
    </row>
    <row r="682" hidden="1">
      <c r="A682" s="5" t="s">
        <v>2292</v>
      </c>
      <c r="B682" s="39" t="s">
        <v>636</v>
      </c>
      <c r="C682" s="28" t="s">
        <v>694</v>
      </c>
      <c r="D682" s="1"/>
      <c r="E682" s="8" t="s">
        <v>10</v>
      </c>
      <c r="F682" s="1"/>
      <c r="G682" s="9"/>
      <c r="H682" s="9"/>
    </row>
    <row r="683" hidden="1">
      <c r="A683" s="5" t="s">
        <v>2292</v>
      </c>
      <c r="B683" s="39" t="s">
        <v>636</v>
      </c>
      <c r="C683" s="28" t="s">
        <v>695</v>
      </c>
      <c r="D683" s="1"/>
      <c r="E683" s="8" t="s">
        <v>10</v>
      </c>
      <c r="F683" s="1"/>
      <c r="G683" s="9"/>
      <c r="H683" s="9"/>
    </row>
    <row r="684" hidden="1">
      <c r="A684" s="5" t="s">
        <v>2292</v>
      </c>
      <c r="B684" s="39" t="s">
        <v>636</v>
      </c>
      <c r="C684" s="28" t="s">
        <v>696</v>
      </c>
      <c r="D684" s="8" t="s">
        <v>10</v>
      </c>
      <c r="E684" s="1"/>
      <c r="F684" s="1"/>
      <c r="G684" s="9"/>
      <c r="H684" s="9"/>
    </row>
    <row r="685" hidden="1">
      <c r="A685" s="5" t="s">
        <v>2292</v>
      </c>
      <c r="B685" s="39" t="s">
        <v>636</v>
      </c>
      <c r="C685" s="28" t="s">
        <v>697</v>
      </c>
      <c r="D685" s="8" t="s">
        <v>10</v>
      </c>
      <c r="E685" s="8"/>
      <c r="F685" s="1"/>
      <c r="G685" s="9"/>
      <c r="H685" s="9"/>
    </row>
    <row r="686" hidden="1">
      <c r="A686" s="5" t="s">
        <v>2292</v>
      </c>
      <c r="B686" s="39" t="s">
        <v>636</v>
      </c>
      <c r="C686" s="28" t="s">
        <v>698</v>
      </c>
      <c r="D686" s="1"/>
      <c r="E686" s="8" t="s">
        <v>10</v>
      </c>
      <c r="F686" s="1"/>
      <c r="G686" s="9"/>
      <c r="H686" s="9"/>
    </row>
    <row r="687" hidden="1">
      <c r="A687" s="5" t="s">
        <v>2292</v>
      </c>
      <c r="B687" s="39" t="s">
        <v>636</v>
      </c>
      <c r="C687" s="28" t="s">
        <v>699</v>
      </c>
      <c r="D687" s="8" t="s">
        <v>10</v>
      </c>
      <c r="E687" s="8"/>
      <c r="F687" s="1"/>
      <c r="G687" s="9"/>
      <c r="H687" s="9"/>
    </row>
    <row r="688" hidden="1">
      <c r="A688" s="5" t="s">
        <v>2292</v>
      </c>
      <c r="B688" s="39" t="s">
        <v>636</v>
      </c>
      <c r="C688" s="28" t="s">
        <v>700</v>
      </c>
      <c r="D688" s="1"/>
      <c r="E688" s="8" t="s">
        <v>10</v>
      </c>
      <c r="F688" s="1"/>
      <c r="G688" s="9"/>
      <c r="H688" s="9"/>
    </row>
    <row r="689" hidden="1">
      <c r="A689" s="5" t="s">
        <v>2292</v>
      </c>
      <c r="B689" s="39" t="s">
        <v>636</v>
      </c>
      <c r="C689" s="28" t="s">
        <v>701</v>
      </c>
      <c r="D689" s="1"/>
      <c r="E689" s="8" t="s">
        <v>10</v>
      </c>
      <c r="F689" s="1"/>
      <c r="G689" s="9"/>
      <c r="H689" s="9"/>
    </row>
    <row r="690" hidden="1">
      <c r="A690" s="5" t="s">
        <v>2292</v>
      </c>
      <c r="B690" s="39" t="s">
        <v>636</v>
      </c>
      <c r="C690" s="28" t="s">
        <v>702</v>
      </c>
      <c r="D690" s="1"/>
      <c r="E690" s="8" t="s">
        <v>10</v>
      </c>
      <c r="F690" s="1"/>
      <c r="G690" s="9"/>
      <c r="H690" s="9"/>
    </row>
    <row r="691" hidden="1">
      <c r="A691" s="5" t="s">
        <v>2292</v>
      </c>
      <c r="B691" s="39" t="s">
        <v>636</v>
      </c>
      <c r="C691" s="28" t="s">
        <v>703</v>
      </c>
      <c r="D691" s="8" t="s">
        <v>10</v>
      </c>
      <c r="E691" s="8"/>
      <c r="F691" s="1"/>
      <c r="G691" s="9"/>
      <c r="H691" s="9"/>
    </row>
    <row r="692" hidden="1">
      <c r="A692" s="5" t="s">
        <v>2292</v>
      </c>
      <c r="B692" s="39" t="s">
        <v>636</v>
      </c>
      <c r="C692" s="28" t="s">
        <v>704</v>
      </c>
      <c r="D692" s="8" t="s">
        <v>10</v>
      </c>
      <c r="E692" s="8"/>
      <c r="F692" s="1"/>
      <c r="G692" s="9"/>
      <c r="H692" s="9"/>
    </row>
    <row r="693" hidden="1">
      <c r="A693" s="5" t="s">
        <v>2292</v>
      </c>
      <c r="B693" s="39" t="s">
        <v>636</v>
      </c>
      <c r="C693" s="28" t="s">
        <v>705</v>
      </c>
      <c r="D693" s="8" t="s">
        <v>10</v>
      </c>
      <c r="E693" s="8"/>
      <c r="F693" s="1"/>
      <c r="G693" s="9"/>
      <c r="H693" s="9"/>
    </row>
    <row r="694" hidden="1">
      <c r="A694" s="5" t="s">
        <v>2292</v>
      </c>
      <c r="B694" s="39" t="s">
        <v>636</v>
      </c>
      <c r="C694" s="28" t="s">
        <v>706</v>
      </c>
      <c r="D694" s="8" t="s">
        <v>10</v>
      </c>
      <c r="E694" s="1"/>
      <c r="F694" s="1"/>
      <c r="G694" s="9"/>
      <c r="H694" s="9"/>
    </row>
    <row r="695" hidden="1">
      <c r="A695" s="5" t="s">
        <v>2292</v>
      </c>
      <c r="B695" s="39" t="s">
        <v>636</v>
      </c>
      <c r="C695" s="28" t="s">
        <v>707</v>
      </c>
      <c r="D695" s="1"/>
      <c r="E695" s="8" t="s">
        <v>10</v>
      </c>
      <c r="F695" s="1"/>
      <c r="G695" s="9"/>
      <c r="H695" s="9"/>
    </row>
    <row r="696" hidden="1">
      <c r="A696" s="5" t="s">
        <v>2292</v>
      </c>
      <c r="B696" s="39" t="s">
        <v>636</v>
      </c>
      <c r="C696" s="28" t="s">
        <v>708</v>
      </c>
      <c r="D696" s="1"/>
      <c r="E696" s="8" t="s">
        <v>10</v>
      </c>
      <c r="F696" s="1"/>
      <c r="G696" s="9"/>
      <c r="H696" s="9"/>
    </row>
    <row r="697" hidden="1">
      <c r="A697" s="5" t="s">
        <v>2292</v>
      </c>
      <c r="B697" s="39" t="s">
        <v>636</v>
      </c>
      <c r="C697" s="28" t="s">
        <v>709</v>
      </c>
      <c r="D697" s="1"/>
      <c r="E697" s="8" t="s">
        <v>10</v>
      </c>
      <c r="F697" s="1"/>
      <c r="G697" s="9"/>
      <c r="H697" s="9"/>
    </row>
    <row r="698" hidden="1">
      <c r="A698" s="5" t="s">
        <v>2292</v>
      </c>
      <c r="B698" s="39" t="s">
        <v>636</v>
      </c>
      <c r="C698" s="28" t="s">
        <v>710</v>
      </c>
      <c r="D698" s="1"/>
      <c r="E698" s="8" t="s">
        <v>10</v>
      </c>
      <c r="F698" s="1"/>
      <c r="G698" s="9"/>
      <c r="H698" s="9"/>
    </row>
    <row r="699" hidden="1">
      <c r="A699" s="5" t="s">
        <v>2292</v>
      </c>
      <c r="B699" s="39" t="s">
        <v>636</v>
      </c>
      <c r="C699" s="28" t="s">
        <v>711</v>
      </c>
      <c r="D699" s="8" t="s">
        <v>10</v>
      </c>
      <c r="E699" s="8"/>
      <c r="F699" s="1"/>
      <c r="G699" s="9"/>
      <c r="H699" s="9"/>
    </row>
    <row r="700" hidden="1">
      <c r="A700" s="5" t="s">
        <v>2292</v>
      </c>
      <c r="B700" s="39" t="s">
        <v>636</v>
      </c>
      <c r="C700" s="28" t="s">
        <v>712</v>
      </c>
      <c r="D700" s="8" t="s">
        <v>10</v>
      </c>
      <c r="E700" s="8"/>
      <c r="F700" s="1"/>
      <c r="G700" s="9"/>
      <c r="H700" s="9"/>
    </row>
    <row r="701" hidden="1">
      <c r="A701" s="5" t="s">
        <v>2292</v>
      </c>
      <c r="B701" s="39" t="s">
        <v>636</v>
      </c>
      <c r="C701" s="28" t="s">
        <v>713</v>
      </c>
      <c r="D701" s="8" t="s">
        <v>10</v>
      </c>
      <c r="E701" s="8"/>
      <c r="F701" s="1"/>
      <c r="G701" s="9"/>
      <c r="H701" s="9"/>
    </row>
    <row r="702" hidden="1">
      <c r="A702" s="20" t="s">
        <v>2292</v>
      </c>
      <c r="B702" s="39" t="s">
        <v>636</v>
      </c>
      <c r="C702" s="40" t="s">
        <v>714</v>
      </c>
      <c r="D702" s="23" t="s">
        <v>10</v>
      </c>
      <c r="E702" s="19"/>
      <c r="F702" s="19"/>
      <c r="G702" s="21"/>
      <c r="H702" s="21"/>
      <c r="I702" s="21"/>
      <c r="J702" s="21"/>
      <c r="K702" s="21"/>
      <c r="L702" s="21"/>
      <c r="M702" s="21"/>
      <c r="N702" s="21"/>
      <c r="O702" s="21"/>
      <c r="P702" s="21"/>
      <c r="Q702" s="21"/>
      <c r="R702" s="21"/>
      <c r="S702" s="21"/>
      <c r="T702" s="21"/>
      <c r="U702" s="21"/>
      <c r="V702" s="21"/>
      <c r="W702" s="21"/>
      <c r="X702" s="21"/>
    </row>
    <row r="703" hidden="1">
      <c r="A703" s="20" t="s">
        <v>2292</v>
      </c>
      <c r="B703" s="39" t="s">
        <v>636</v>
      </c>
      <c r="C703" s="40" t="s">
        <v>715</v>
      </c>
      <c r="D703" s="19"/>
      <c r="E703" s="23" t="s">
        <v>10</v>
      </c>
      <c r="F703" s="19"/>
      <c r="G703" s="21"/>
      <c r="H703" s="21"/>
      <c r="I703" s="21"/>
      <c r="J703" s="21"/>
      <c r="K703" s="21"/>
      <c r="L703" s="21"/>
      <c r="M703" s="21"/>
      <c r="N703" s="21"/>
      <c r="O703" s="21"/>
      <c r="P703" s="21"/>
      <c r="Q703" s="21"/>
      <c r="R703" s="21"/>
      <c r="S703" s="21"/>
      <c r="T703" s="21"/>
      <c r="U703" s="21"/>
      <c r="V703" s="21"/>
      <c r="W703" s="21"/>
      <c r="X703" s="21"/>
    </row>
    <row r="704" hidden="1">
      <c r="A704" s="5" t="s">
        <v>2292</v>
      </c>
      <c r="B704" s="39" t="s">
        <v>636</v>
      </c>
      <c r="C704" s="28" t="s">
        <v>716</v>
      </c>
      <c r="D704" s="8" t="s">
        <v>10</v>
      </c>
      <c r="E704" s="1"/>
      <c r="F704" s="1"/>
      <c r="G704" s="9"/>
      <c r="H704" s="9"/>
    </row>
    <row r="705" hidden="1">
      <c r="A705" s="5" t="s">
        <v>2292</v>
      </c>
      <c r="B705" s="39" t="s">
        <v>636</v>
      </c>
      <c r="C705" s="28" t="s">
        <v>717</v>
      </c>
      <c r="D705" s="8" t="s">
        <v>10</v>
      </c>
      <c r="E705" s="1"/>
      <c r="F705" s="1"/>
      <c r="G705" s="9"/>
      <c r="H705" s="9"/>
    </row>
    <row r="706" hidden="1">
      <c r="A706" s="5" t="s">
        <v>2292</v>
      </c>
      <c r="B706" s="39" t="s">
        <v>636</v>
      </c>
      <c r="C706" s="28" t="s">
        <v>718</v>
      </c>
      <c r="D706" s="8" t="s">
        <v>10</v>
      </c>
      <c r="E706" s="1"/>
      <c r="F706" s="1"/>
      <c r="G706" s="9"/>
      <c r="H706" s="9"/>
    </row>
    <row r="707" hidden="1">
      <c r="A707" s="5" t="s">
        <v>2292</v>
      </c>
      <c r="B707" s="39" t="s">
        <v>636</v>
      </c>
      <c r="C707" s="28" t="s">
        <v>719</v>
      </c>
      <c r="D707" s="8" t="s">
        <v>10</v>
      </c>
      <c r="E707" s="1"/>
      <c r="F707" s="1"/>
      <c r="G707" s="9"/>
      <c r="H707" s="9"/>
    </row>
    <row r="708" hidden="1">
      <c r="A708" s="5" t="s">
        <v>2292</v>
      </c>
      <c r="B708" s="39" t="s">
        <v>636</v>
      </c>
      <c r="C708" s="28" t="s">
        <v>720</v>
      </c>
      <c r="D708" s="8" t="s">
        <v>10</v>
      </c>
      <c r="E708" s="1"/>
      <c r="F708" s="1"/>
      <c r="G708" s="9"/>
      <c r="H708" s="9"/>
    </row>
    <row r="709" hidden="1">
      <c r="A709" s="5" t="s">
        <v>2292</v>
      </c>
      <c r="B709" s="39" t="s">
        <v>636</v>
      </c>
      <c r="C709" s="28" t="s">
        <v>721</v>
      </c>
      <c r="D709" s="8" t="s">
        <v>10</v>
      </c>
      <c r="E709" s="1"/>
      <c r="F709" s="1"/>
      <c r="G709" s="9"/>
      <c r="H709" s="9"/>
    </row>
    <row r="710" hidden="1">
      <c r="A710" s="5" t="s">
        <v>2292</v>
      </c>
      <c r="B710" s="39" t="s">
        <v>636</v>
      </c>
      <c r="C710" s="28" t="s">
        <v>722</v>
      </c>
      <c r="D710" s="1"/>
      <c r="E710" s="8" t="s">
        <v>10</v>
      </c>
      <c r="F710" s="1"/>
      <c r="G710" s="9"/>
      <c r="H710" s="9"/>
    </row>
    <row r="711" hidden="1">
      <c r="A711" s="5" t="s">
        <v>2292</v>
      </c>
      <c r="B711" s="39" t="s">
        <v>636</v>
      </c>
      <c r="C711" s="28" t="s">
        <v>723</v>
      </c>
      <c r="D711" s="1"/>
      <c r="E711" s="8" t="s">
        <v>10</v>
      </c>
      <c r="F711" s="1"/>
      <c r="G711" s="9"/>
      <c r="H711" s="9"/>
    </row>
    <row r="712" hidden="1">
      <c r="A712" s="5" t="s">
        <v>2292</v>
      </c>
      <c r="B712" s="39" t="s">
        <v>636</v>
      </c>
      <c r="C712" s="28" t="s">
        <v>724</v>
      </c>
      <c r="D712" s="1"/>
      <c r="E712" s="8"/>
      <c r="F712" s="1"/>
      <c r="G712" s="5"/>
      <c r="H712" s="5" t="s">
        <v>10</v>
      </c>
    </row>
    <row r="713" hidden="1">
      <c r="A713" s="5" t="s">
        <v>2292</v>
      </c>
      <c r="B713" s="39" t="s">
        <v>636</v>
      </c>
      <c r="C713" s="28" t="s">
        <v>725</v>
      </c>
      <c r="D713" s="8" t="s">
        <v>10</v>
      </c>
      <c r="E713" s="1"/>
      <c r="F713" s="1"/>
      <c r="G713" s="9"/>
      <c r="H713" s="9"/>
    </row>
    <row r="714" hidden="1">
      <c r="A714" s="5" t="s">
        <v>2292</v>
      </c>
      <c r="B714" s="39" t="s">
        <v>636</v>
      </c>
      <c r="C714" s="28" t="s">
        <v>726</v>
      </c>
      <c r="D714" s="8" t="s">
        <v>10</v>
      </c>
      <c r="E714" s="1"/>
      <c r="F714" s="1"/>
      <c r="G714" s="9"/>
      <c r="H714" s="9"/>
    </row>
    <row r="715" hidden="1">
      <c r="A715" s="5" t="s">
        <v>2292</v>
      </c>
      <c r="B715" s="39" t="s">
        <v>636</v>
      </c>
      <c r="C715" s="28" t="s">
        <v>727</v>
      </c>
      <c r="D715" s="1"/>
      <c r="E715" s="8" t="s">
        <v>10</v>
      </c>
      <c r="F715" s="1"/>
      <c r="G715" s="9"/>
      <c r="H715" s="9"/>
    </row>
    <row r="716" hidden="1">
      <c r="A716" s="5" t="s">
        <v>2292</v>
      </c>
      <c r="B716" s="39" t="s">
        <v>636</v>
      </c>
      <c r="C716" s="28" t="s">
        <v>728</v>
      </c>
      <c r="D716" s="8" t="s">
        <v>10</v>
      </c>
      <c r="E716" s="1"/>
      <c r="F716" s="1"/>
      <c r="G716" s="9"/>
      <c r="H716" s="9"/>
    </row>
    <row r="717" hidden="1">
      <c r="A717" s="5" t="s">
        <v>2292</v>
      </c>
      <c r="B717" s="39" t="s">
        <v>636</v>
      </c>
      <c r="C717" s="28" t="s">
        <v>729</v>
      </c>
      <c r="D717" s="8" t="s">
        <v>10</v>
      </c>
      <c r="E717" s="1"/>
      <c r="F717" s="1"/>
      <c r="G717" s="9"/>
      <c r="H717" s="9"/>
    </row>
    <row r="718" hidden="1">
      <c r="A718" s="5" t="s">
        <v>2292</v>
      </c>
      <c r="B718" s="39" t="s">
        <v>636</v>
      </c>
      <c r="C718" s="28" t="s">
        <v>730</v>
      </c>
      <c r="D718" s="8" t="s">
        <v>10</v>
      </c>
      <c r="E718" s="1"/>
      <c r="F718" s="1"/>
      <c r="G718" s="9"/>
      <c r="H718" s="9"/>
    </row>
    <row r="719" hidden="1">
      <c r="A719" s="5" t="s">
        <v>2292</v>
      </c>
      <c r="B719" s="39" t="s">
        <v>636</v>
      </c>
      <c r="C719" s="28" t="s">
        <v>731</v>
      </c>
      <c r="D719" s="1"/>
      <c r="E719" s="8" t="s">
        <v>10</v>
      </c>
      <c r="F719" s="1"/>
      <c r="G719" s="9"/>
      <c r="H719" s="9"/>
    </row>
    <row r="720" hidden="1">
      <c r="A720" s="5" t="s">
        <v>2292</v>
      </c>
      <c r="B720" s="39" t="s">
        <v>636</v>
      </c>
      <c r="C720" s="28" t="s">
        <v>732</v>
      </c>
      <c r="D720" s="1"/>
      <c r="E720" s="8" t="s">
        <v>10</v>
      </c>
      <c r="F720" s="1"/>
      <c r="G720" s="9"/>
      <c r="H720" s="9"/>
    </row>
    <row r="721" hidden="1">
      <c r="A721" s="5" t="s">
        <v>2292</v>
      </c>
      <c r="B721" s="39" t="s">
        <v>636</v>
      </c>
      <c r="C721" s="28" t="s">
        <v>733</v>
      </c>
      <c r="D721" s="8" t="s">
        <v>10</v>
      </c>
      <c r="E721" s="1"/>
      <c r="F721" s="1"/>
      <c r="G721" s="9"/>
      <c r="H721" s="9"/>
    </row>
    <row r="722" hidden="1">
      <c r="A722" s="5" t="s">
        <v>2292</v>
      </c>
      <c r="B722" s="39" t="s">
        <v>636</v>
      </c>
      <c r="C722" s="28" t="s">
        <v>734</v>
      </c>
      <c r="D722" s="1"/>
      <c r="E722" s="8" t="s">
        <v>10</v>
      </c>
      <c r="F722" s="1"/>
      <c r="G722" s="9"/>
      <c r="H722" s="9"/>
    </row>
    <row r="723" hidden="1">
      <c r="A723" s="5" t="s">
        <v>2292</v>
      </c>
      <c r="B723" s="39" t="s">
        <v>636</v>
      </c>
      <c r="C723" s="28" t="s">
        <v>735</v>
      </c>
      <c r="D723" s="8" t="s">
        <v>10</v>
      </c>
      <c r="E723" s="1"/>
      <c r="F723" s="1"/>
      <c r="G723" s="9"/>
      <c r="H723" s="9"/>
    </row>
    <row r="724" hidden="1">
      <c r="A724" s="5" t="s">
        <v>2292</v>
      </c>
      <c r="B724" s="39" t="s">
        <v>636</v>
      </c>
      <c r="C724" s="28" t="s">
        <v>736</v>
      </c>
      <c r="D724" s="8" t="s">
        <v>10</v>
      </c>
      <c r="E724" s="1"/>
      <c r="F724" s="1"/>
      <c r="G724" s="9"/>
      <c r="H724" s="9"/>
    </row>
    <row r="725" hidden="1">
      <c r="A725" s="5" t="s">
        <v>2292</v>
      </c>
      <c r="B725" s="39" t="s">
        <v>636</v>
      </c>
      <c r="C725" s="28" t="s">
        <v>737</v>
      </c>
      <c r="D725" s="1"/>
      <c r="E725" s="8" t="s">
        <v>10</v>
      </c>
      <c r="F725" s="1"/>
      <c r="G725" s="9"/>
      <c r="H725" s="9"/>
    </row>
    <row r="726" hidden="1">
      <c r="A726" s="5" t="s">
        <v>2292</v>
      </c>
      <c r="B726" s="39" t="s">
        <v>636</v>
      </c>
      <c r="C726" s="28" t="s">
        <v>738</v>
      </c>
      <c r="D726" s="8" t="s">
        <v>10</v>
      </c>
      <c r="E726" s="1"/>
      <c r="F726" s="1"/>
      <c r="G726" s="9"/>
      <c r="H726" s="9"/>
    </row>
    <row r="727" hidden="1">
      <c r="A727" s="5" t="s">
        <v>2292</v>
      </c>
      <c r="B727" s="39" t="s">
        <v>636</v>
      </c>
      <c r="C727" s="28" t="s">
        <v>739</v>
      </c>
      <c r="D727" s="8" t="s">
        <v>10</v>
      </c>
      <c r="E727" s="1"/>
      <c r="F727" s="1"/>
      <c r="G727" s="9"/>
      <c r="H727" s="9"/>
    </row>
    <row r="728" hidden="1">
      <c r="A728" s="5" t="s">
        <v>2292</v>
      </c>
      <c r="B728" s="39" t="s">
        <v>636</v>
      </c>
      <c r="C728" s="28" t="s">
        <v>740</v>
      </c>
      <c r="D728" s="8" t="s">
        <v>10</v>
      </c>
      <c r="E728" s="1"/>
      <c r="F728" s="1"/>
      <c r="G728" s="9"/>
      <c r="H728" s="9"/>
    </row>
    <row r="729" hidden="1">
      <c r="A729" s="5" t="s">
        <v>2292</v>
      </c>
      <c r="B729" s="39" t="s">
        <v>636</v>
      </c>
      <c r="C729" s="28" t="s">
        <v>741</v>
      </c>
      <c r="D729" s="8" t="s">
        <v>10</v>
      </c>
      <c r="E729" s="1"/>
      <c r="F729" s="1"/>
      <c r="G729" s="9"/>
      <c r="H729" s="9"/>
    </row>
    <row r="730" hidden="1">
      <c r="A730" s="5" t="s">
        <v>2292</v>
      </c>
      <c r="B730" s="39" t="s">
        <v>636</v>
      </c>
      <c r="C730" s="28" t="s">
        <v>742</v>
      </c>
      <c r="D730" s="1"/>
      <c r="E730" s="8" t="s">
        <v>10</v>
      </c>
      <c r="F730" s="1"/>
      <c r="G730" s="9"/>
      <c r="H730" s="9"/>
    </row>
    <row r="731" hidden="1">
      <c r="A731" s="5" t="s">
        <v>2292</v>
      </c>
      <c r="B731" s="39" t="s">
        <v>636</v>
      </c>
      <c r="C731" s="28" t="s">
        <v>743</v>
      </c>
      <c r="D731" s="1"/>
      <c r="E731" s="8" t="s">
        <v>10</v>
      </c>
      <c r="F731" s="1"/>
      <c r="G731" s="9"/>
      <c r="H731" s="9"/>
    </row>
    <row r="732" hidden="1">
      <c r="A732" s="5" t="s">
        <v>2292</v>
      </c>
      <c r="B732" s="39" t="s">
        <v>636</v>
      </c>
      <c r="C732" s="28" t="s">
        <v>744</v>
      </c>
      <c r="D732" s="8" t="s">
        <v>10</v>
      </c>
      <c r="E732" s="8"/>
      <c r="F732" s="1"/>
      <c r="G732" s="9"/>
      <c r="H732" s="9"/>
    </row>
    <row r="733" hidden="1">
      <c r="A733" s="5" t="s">
        <v>2292</v>
      </c>
      <c r="B733" s="39" t="s">
        <v>636</v>
      </c>
      <c r="C733" s="28" t="s">
        <v>745</v>
      </c>
      <c r="D733" s="1"/>
      <c r="E733" s="8" t="s">
        <v>10</v>
      </c>
      <c r="F733" s="1"/>
      <c r="G733" s="9"/>
      <c r="H733" s="9"/>
    </row>
    <row r="734" hidden="1">
      <c r="A734" s="5" t="s">
        <v>2292</v>
      </c>
      <c r="B734" s="39" t="s">
        <v>636</v>
      </c>
      <c r="C734" s="28" t="s">
        <v>746</v>
      </c>
      <c r="D734" s="8" t="s">
        <v>10</v>
      </c>
      <c r="E734" s="1"/>
      <c r="F734" s="1"/>
      <c r="G734" s="9"/>
      <c r="H734" s="9"/>
    </row>
    <row r="735" hidden="1">
      <c r="A735" s="5" t="s">
        <v>2292</v>
      </c>
      <c r="B735" s="39" t="s">
        <v>636</v>
      </c>
      <c r="C735" s="28" t="s">
        <v>747</v>
      </c>
      <c r="D735" s="8" t="s">
        <v>10</v>
      </c>
      <c r="E735" s="1"/>
      <c r="F735" s="1"/>
      <c r="G735" s="9"/>
      <c r="H735" s="9"/>
    </row>
    <row r="736" hidden="1">
      <c r="A736" s="5" t="s">
        <v>2292</v>
      </c>
      <c r="B736" s="39" t="s">
        <v>636</v>
      </c>
      <c r="C736" s="28" t="s">
        <v>748</v>
      </c>
      <c r="D736" s="8" t="s">
        <v>10</v>
      </c>
      <c r="E736" s="8"/>
      <c r="F736" s="1"/>
      <c r="G736" s="9"/>
      <c r="H736" s="9"/>
    </row>
    <row r="737" hidden="1">
      <c r="A737" s="5" t="s">
        <v>2292</v>
      </c>
      <c r="B737" s="39" t="s">
        <v>636</v>
      </c>
      <c r="C737" s="28" t="s">
        <v>749</v>
      </c>
      <c r="D737" s="8" t="s">
        <v>10</v>
      </c>
      <c r="E737" s="1"/>
      <c r="F737" s="1"/>
      <c r="G737" s="9"/>
      <c r="H737" s="9"/>
    </row>
    <row r="738" hidden="1">
      <c r="A738" s="5" t="s">
        <v>2292</v>
      </c>
      <c r="B738" s="39" t="s">
        <v>636</v>
      </c>
      <c r="C738" s="28" t="s">
        <v>750</v>
      </c>
      <c r="D738" s="8" t="s">
        <v>10</v>
      </c>
      <c r="E738" s="1"/>
      <c r="F738" s="1"/>
      <c r="G738" s="9"/>
      <c r="H738" s="9"/>
    </row>
    <row r="739" hidden="1">
      <c r="A739" s="5" t="s">
        <v>2292</v>
      </c>
      <c r="B739" s="39" t="s">
        <v>636</v>
      </c>
      <c r="C739" s="28" t="s">
        <v>751</v>
      </c>
      <c r="D739" s="8" t="s">
        <v>10</v>
      </c>
      <c r="E739" s="1"/>
      <c r="F739" s="1"/>
      <c r="G739" s="9"/>
      <c r="H739" s="9"/>
    </row>
    <row r="740" hidden="1">
      <c r="A740" s="5" t="s">
        <v>2292</v>
      </c>
      <c r="B740" s="39" t="s">
        <v>636</v>
      </c>
      <c r="C740" s="28" t="s">
        <v>752</v>
      </c>
      <c r="D740" s="8" t="s">
        <v>10</v>
      </c>
      <c r="E740" s="1"/>
      <c r="F740" s="1"/>
      <c r="G740" s="9"/>
      <c r="H740" s="9"/>
    </row>
    <row r="741" hidden="1">
      <c r="A741" s="5" t="s">
        <v>2292</v>
      </c>
      <c r="B741" s="39" t="s">
        <v>636</v>
      </c>
      <c r="C741" s="28" t="s">
        <v>753</v>
      </c>
      <c r="D741" s="8"/>
      <c r="E741" s="8" t="s">
        <v>10</v>
      </c>
      <c r="F741" s="1"/>
      <c r="G741" s="9"/>
      <c r="H741" s="9"/>
    </row>
    <row r="742" hidden="1">
      <c r="A742" s="5" t="s">
        <v>2292</v>
      </c>
      <c r="B742" s="39" t="s">
        <v>636</v>
      </c>
      <c r="C742" s="28" t="s">
        <v>754</v>
      </c>
      <c r="D742" s="1"/>
      <c r="E742" s="8" t="s">
        <v>10</v>
      </c>
      <c r="F742" s="1"/>
      <c r="G742" s="9"/>
      <c r="H742" s="9"/>
    </row>
    <row r="743" hidden="1">
      <c r="A743" s="5" t="s">
        <v>2292</v>
      </c>
      <c r="B743" s="39" t="s">
        <v>636</v>
      </c>
      <c r="C743" s="28" t="s">
        <v>755</v>
      </c>
      <c r="D743" s="8" t="s">
        <v>10</v>
      </c>
      <c r="E743" s="1"/>
      <c r="F743" s="1"/>
      <c r="G743" s="9"/>
      <c r="H743" s="9"/>
    </row>
    <row r="744" hidden="1">
      <c r="A744" s="5" t="s">
        <v>2292</v>
      </c>
      <c r="B744" s="39" t="s">
        <v>636</v>
      </c>
      <c r="C744" s="28" t="s">
        <v>756</v>
      </c>
      <c r="D744" s="1"/>
      <c r="E744" s="8" t="s">
        <v>10</v>
      </c>
      <c r="F744" s="1"/>
      <c r="G744" s="9"/>
      <c r="H744" s="9"/>
    </row>
    <row r="745" hidden="1">
      <c r="A745" s="5" t="s">
        <v>2292</v>
      </c>
      <c r="B745" s="39" t="s">
        <v>636</v>
      </c>
      <c r="C745" s="28" t="s">
        <v>757</v>
      </c>
      <c r="D745" s="1"/>
      <c r="E745" s="8" t="s">
        <v>10</v>
      </c>
      <c r="F745" s="1"/>
      <c r="G745" s="9"/>
      <c r="H745" s="9"/>
    </row>
    <row r="746" hidden="1">
      <c r="A746" s="5" t="s">
        <v>2292</v>
      </c>
      <c r="B746" s="39" t="s">
        <v>636</v>
      </c>
      <c r="C746" s="28" t="s">
        <v>758</v>
      </c>
      <c r="D746" s="8" t="s">
        <v>10</v>
      </c>
      <c r="E746" s="1"/>
      <c r="F746" s="1"/>
      <c r="G746" s="9"/>
      <c r="H746" s="9"/>
    </row>
    <row r="747" hidden="1">
      <c r="A747" s="5" t="s">
        <v>2292</v>
      </c>
      <c r="B747" s="39" t="s">
        <v>636</v>
      </c>
      <c r="C747" s="28" t="s">
        <v>759</v>
      </c>
      <c r="D747" s="1"/>
      <c r="E747" s="8" t="s">
        <v>10</v>
      </c>
      <c r="F747" s="1"/>
      <c r="G747" s="9"/>
      <c r="H747" s="9"/>
    </row>
    <row r="748" hidden="1">
      <c r="A748" s="5" t="s">
        <v>2292</v>
      </c>
      <c r="B748" s="39" t="s">
        <v>636</v>
      </c>
      <c r="C748" s="28" t="s">
        <v>760</v>
      </c>
      <c r="D748" s="1"/>
      <c r="E748" s="8" t="s">
        <v>10</v>
      </c>
      <c r="F748" s="1"/>
      <c r="G748" s="9"/>
      <c r="H748" s="9"/>
    </row>
    <row r="749" hidden="1">
      <c r="A749" s="5" t="s">
        <v>2292</v>
      </c>
      <c r="B749" s="39" t="s">
        <v>636</v>
      </c>
      <c r="C749" s="28" t="s">
        <v>761</v>
      </c>
      <c r="D749" s="8" t="s">
        <v>10</v>
      </c>
      <c r="E749" s="1"/>
      <c r="F749" s="1"/>
      <c r="G749" s="9"/>
      <c r="H749" s="9"/>
    </row>
    <row r="750" hidden="1">
      <c r="A750" s="5" t="s">
        <v>2292</v>
      </c>
      <c r="B750" s="39" t="s">
        <v>636</v>
      </c>
      <c r="C750" s="28" t="s">
        <v>762</v>
      </c>
      <c r="D750" s="8" t="s">
        <v>10</v>
      </c>
      <c r="E750" s="1"/>
      <c r="F750" s="1"/>
      <c r="G750" s="9"/>
      <c r="H750" s="9"/>
    </row>
    <row r="751" hidden="1">
      <c r="A751" s="5" t="s">
        <v>2292</v>
      </c>
      <c r="B751" s="39" t="s">
        <v>636</v>
      </c>
      <c r="C751" s="28" t="s">
        <v>763</v>
      </c>
      <c r="D751" s="8" t="s">
        <v>10</v>
      </c>
      <c r="E751" s="1"/>
      <c r="F751" s="1"/>
      <c r="G751" s="9"/>
      <c r="H751" s="9"/>
    </row>
    <row r="752" hidden="1">
      <c r="A752" s="5" t="s">
        <v>2292</v>
      </c>
      <c r="B752" s="39" t="s">
        <v>636</v>
      </c>
      <c r="C752" s="28" t="s">
        <v>764</v>
      </c>
      <c r="D752" s="8" t="s">
        <v>10</v>
      </c>
      <c r="E752" s="1"/>
      <c r="F752" s="1"/>
      <c r="G752" s="9"/>
      <c r="H752" s="9"/>
    </row>
    <row r="753" hidden="1">
      <c r="A753" s="5" t="s">
        <v>2292</v>
      </c>
      <c r="B753" s="39" t="s">
        <v>636</v>
      </c>
      <c r="C753" s="28" t="s">
        <v>765</v>
      </c>
      <c r="D753" s="8" t="s">
        <v>10</v>
      </c>
      <c r="E753" s="1"/>
      <c r="F753" s="1"/>
      <c r="G753" s="9"/>
      <c r="H753" s="9"/>
    </row>
    <row r="754" hidden="1">
      <c r="A754" s="5" t="s">
        <v>2292</v>
      </c>
      <c r="B754" s="39" t="s">
        <v>636</v>
      </c>
      <c r="C754" s="28" t="s">
        <v>766</v>
      </c>
      <c r="D754" s="8" t="s">
        <v>10</v>
      </c>
      <c r="E754" s="1"/>
      <c r="F754" s="1"/>
      <c r="G754" s="9"/>
      <c r="H754" s="9"/>
    </row>
    <row r="755" hidden="1">
      <c r="A755" s="5" t="s">
        <v>2292</v>
      </c>
      <c r="B755" s="39" t="s">
        <v>636</v>
      </c>
      <c r="C755" s="28" t="s">
        <v>767</v>
      </c>
      <c r="D755" s="8" t="s">
        <v>10</v>
      </c>
      <c r="E755" s="1"/>
      <c r="F755" s="1"/>
      <c r="G755" s="9"/>
      <c r="H755" s="9"/>
    </row>
    <row r="756" hidden="1">
      <c r="A756" s="5" t="s">
        <v>2292</v>
      </c>
      <c r="B756" s="39" t="s">
        <v>636</v>
      </c>
      <c r="C756" s="28" t="s">
        <v>768</v>
      </c>
      <c r="D756" s="1"/>
      <c r="E756" s="8" t="s">
        <v>10</v>
      </c>
      <c r="F756" s="1"/>
      <c r="G756" s="9"/>
      <c r="H756" s="9"/>
    </row>
    <row r="757" hidden="1">
      <c r="A757" s="5" t="s">
        <v>2292</v>
      </c>
      <c r="B757" s="39" t="s">
        <v>636</v>
      </c>
      <c r="C757" s="28" t="s">
        <v>769</v>
      </c>
      <c r="D757" s="8" t="s">
        <v>10</v>
      </c>
      <c r="E757" s="1"/>
      <c r="F757" s="1"/>
      <c r="G757" s="9"/>
      <c r="H757" s="9"/>
    </row>
    <row r="758" hidden="1">
      <c r="A758" s="5" t="s">
        <v>2292</v>
      </c>
      <c r="B758" s="39" t="s">
        <v>636</v>
      </c>
      <c r="C758" s="28" t="s">
        <v>770</v>
      </c>
      <c r="D758" s="1"/>
      <c r="E758" s="8" t="s">
        <v>10</v>
      </c>
      <c r="F758" s="1"/>
      <c r="G758" s="9"/>
      <c r="H758" s="9"/>
    </row>
    <row r="759" hidden="1">
      <c r="A759" s="5" t="s">
        <v>2292</v>
      </c>
      <c r="B759" s="39" t="s">
        <v>636</v>
      </c>
      <c r="C759" s="28" t="s">
        <v>771</v>
      </c>
      <c r="D759" s="8" t="s">
        <v>10</v>
      </c>
      <c r="E759" s="1"/>
      <c r="F759" s="1"/>
      <c r="G759" s="9"/>
      <c r="H759" s="9"/>
    </row>
    <row r="760" hidden="1">
      <c r="A760" s="5" t="s">
        <v>2292</v>
      </c>
      <c r="B760" s="39" t="s">
        <v>636</v>
      </c>
      <c r="C760" s="28" t="s">
        <v>772</v>
      </c>
      <c r="D760" s="1"/>
      <c r="E760" s="8"/>
      <c r="F760" s="1"/>
      <c r="G760" s="5" t="s">
        <v>10</v>
      </c>
      <c r="H760" s="9"/>
    </row>
    <row r="761" hidden="1">
      <c r="A761" s="5" t="s">
        <v>2292</v>
      </c>
      <c r="B761" s="39" t="s">
        <v>636</v>
      </c>
      <c r="C761" s="28" t="s">
        <v>773</v>
      </c>
      <c r="D761" s="8"/>
      <c r="E761" s="8" t="s">
        <v>10</v>
      </c>
      <c r="F761" s="1"/>
      <c r="G761" s="9"/>
      <c r="H761" s="9"/>
    </row>
    <row r="762" hidden="1">
      <c r="A762" s="5" t="s">
        <v>2292</v>
      </c>
      <c r="B762" s="39" t="s">
        <v>636</v>
      </c>
      <c r="C762" s="28" t="s">
        <v>774</v>
      </c>
      <c r="D762" s="8"/>
      <c r="E762" s="8" t="s">
        <v>10</v>
      </c>
      <c r="F762" s="1"/>
      <c r="G762" s="9"/>
      <c r="H762" s="9"/>
    </row>
    <row r="763" hidden="1">
      <c r="A763" s="5" t="s">
        <v>2292</v>
      </c>
      <c r="B763" s="39" t="s">
        <v>636</v>
      </c>
      <c r="C763" s="28" t="s">
        <v>775</v>
      </c>
      <c r="D763" s="8" t="s">
        <v>10</v>
      </c>
      <c r="E763" s="1"/>
      <c r="F763" s="1"/>
      <c r="G763" s="9"/>
      <c r="H763" s="9"/>
    </row>
    <row r="764" hidden="1">
      <c r="A764" s="5" t="s">
        <v>2292</v>
      </c>
      <c r="B764" s="39" t="s">
        <v>636</v>
      </c>
      <c r="C764" s="28" t="s">
        <v>776</v>
      </c>
      <c r="D764" s="8" t="s">
        <v>10</v>
      </c>
      <c r="E764" s="1"/>
      <c r="F764" s="1"/>
      <c r="G764" s="9"/>
      <c r="H764" s="9"/>
    </row>
    <row r="765" hidden="1">
      <c r="A765" s="5" t="s">
        <v>2292</v>
      </c>
      <c r="B765" s="39" t="s">
        <v>636</v>
      </c>
      <c r="C765" s="28" t="s">
        <v>777</v>
      </c>
      <c r="D765" s="8"/>
      <c r="E765" s="8" t="s">
        <v>10</v>
      </c>
      <c r="F765" s="1"/>
      <c r="G765" s="9"/>
      <c r="H765" s="9"/>
    </row>
    <row r="766" hidden="1">
      <c r="A766" s="5" t="s">
        <v>2292</v>
      </c>
      <c r="B766" s="39" t="s">
        <v>636</v>
      </c>
      <c r="C766" s="28" t="s">
        <v>778</v>
      </c>
      <c r="D766" s="8"/>
      <c r="E766" s="8" t="s">
        <v>10</v>
      </c>
      <c r="F766" s="1"/>
      <c r="G766" s="9"/>
      <c r="H766" s="9"/>
    </row>
    <row r="767" hidden="1">
      <c r="A767" s="5" t="s">
        <v>2292</v>
      </c>
      <c r="B767" s="39" t="s">
        <v>636</v>
      </c>
      <c r="C767" s="28" t="s">
        <v>779</v>
      </c>
      <c r="D767" s="1"/>
      <c r="E767" s="8" t="s">
        <v>10</v>
      </c>
      <c r="F767" s="1"/>
      <c r="G767" s="9"/>
      <c r="H767" s="9"/>
    </row>
    <row r="768" hidden="1">
      <c r="A768" s="5" t="s">
        <v>2292</v>
      </c>
      <c r="B768" s="39" t="s">
        <v>636</v>
      </c>
      <c r="C768" s="7" t="s">
        <v>780</v>
      </c>
      <c r="D768" s="8" t="s">
        <v>10</v>
      </c>
      <c r="E768" s="1"/>
      <c r="F768" s="1"/>
      <c r="G768" s="9"/>
      <c r="H768" s="9"/>
    </row>
    <row r="769" hidden="1">
      <c r="A769" s="5" t="s">
        <v>2292</v>
      </c>
      <c r="B769" s="39" t="s">
        <v>636</v>
      </c>
      <c r="C769" s="28" t="s">
        <v>781</v>
      </c>
      <c r="D769" s="8" t="s">
        <v>10</v>
      </c>
      <c r="E769" s="1"/>
      <c r="F769" s="1"/>
      <c r="G769" s="9"/>
      <c r="H769" s="9"/>
    </row>
    <row r="770" hidden="1">
      <c r="A770" s="5" t="s">
        <v>2292</v>
      </c>
      <c r="B770" s="39" t="s">
        <v>636</v>
      </c>
      <c r="C770" s="28" t="s">
        <v>782</v>
      </c>
      <c r="D770" s="1"/>
      <c r="E770" s="8" t="s">
        <v>10</v>
      </c>
      <c r="F770" s="1"/>
      <c r="G770" s="9"/>
      <c r="H770" s="9"/>
    </row>
    <row r="771" hidden="1">
      <c r="A771" s="5" t="s">
        <v>2292</v>
      </c>
      <c r="B771" s="39" t="s">
        <v>636</v>
      </c>
      <c r="C771" s="28" t="s">
        <v>783</v>
      </c>
      <c r="D771" s="8" t="s">
        <v>10</v>
      </c>
      <c r="E771" s="1"/>
      <c r="F771" s="1"/>
      <c r="G771" s="9"/>
      <c r="H771" s="9"/>
    </row>
    <row r="772" hidden="1">
      <c r="A772" s="5" t="s">
        <v>2292</v>
      </c>
      <c r="B772" s="39" t="s">
        <v>636</v>
      </c>
      <c r="C772" s="28" t="s">
        <v>784</v>
      </c>
      <c r="D772" s="1"/>
      <c r="E772" s="8" t="s">
        <v>10</v>
      </c>
      <c r="F772" s="1"/>
      <c r="G772" s="9"/>
      <c r="H772" s="9"/>
    </row>
    <row r="773" hidden="1">
      <c r="A773" s="5" t="s">
        <v>2292</v>
      </c>
      <c r="B773" s="39" t="s">
        <v>636</v>
      </c>
      <c r="C773" s="28" t="s">
        <v>785</v>
      </c>
      <c r="D773" s="1"/>
      <c r="E773" s="8" t="s">
        <v>10</v>
      </c>
      <c r="F773" s="1"/>
      <c r="G773" s="9"/>
      <c r="H773" s="9"/>
    </row>
    <row r="774" hidden="1">
      <c r="A774" s="5" t="s">
        <v>2292</v>
      </c>
      <c r="B774" s="39" t="s">
        <v>636</v>
      </c>
      <c r="C774" s="28" t="s">
        <v>786</v>
      </c>
      <c r="D774" s="8" t="s">
        <v>10</v>
      </c>
      <c r="E774" s="8"/>
      <c r="F774" s="1"/>
      <c r="G774" s="9"/>
      <c r="H774" s="9"/>
    </row>
    <row r="775" hidden="1">
      <c r="A775" s="5" t="s">
        <v>2292</v>
      </c>
      <c r="B775" s="39" t="s">
        <v>636</v>
      </c>
      <c r="C775" s="28" t="s">
        <v>787</v>
      </c>
      <c r="D775" s="8" t="s">
        <v>10</v>
      </c>
      <c r="E775" s="8"/>
      <c r="F775" s="1"/>
      <c r="G775" s="9"/>
      <c r="H775" s="9"/>
    </row>
    <row r="776" hidden="1">
      <c r="A776" s="5" t="s">
        <v>2292</v>
      </c>
      <c r="B776" s="39" t="s">
        <v>636</v>
      </c>
      <c r="C776" s="28" t="s">
        <v>788</v>
      </c>
      <c r="D776" s="8"/>
      <c r="E776" s="8" t="s">
        <v>10</v>
      </c>
      <c r="F776" s="1"/>
      <c r="G776" s="9"/>
      <c r="H776" s="9"/>
    </row>
    <row r="777" hidden="1">
      <c r="A777" s="5" t="s">
        <v>2292</v>
      </c>
      <c r="B777" s="39" t="s">
        <v>636</v>
      </c>
      <c r="C777" s="28" t="s">
        <v>789</v>
      </c>
      <c r="D777" s="8" t="s">
        <v>10</v>
      </c>
      <c r="E777" s="1"/>
      <c r="F777" s="1"/>
      <c r="G777" s="9"/>
      <c r="H777" s="9"/>
    </row>
    <row r="778" hidden="1">
      <c r="A778" s="5" t="s">
        <v>2292</v>
      </c>
      <c r="B778" s="39" t="s">
        <v>636</v>
      </c>
      <c r="C778" s="28" t="s">
        <v>790</v>
      </c>
      <c r="D778" s="1"/>
      <c r="E778" s="8" t="s">
        <v>10</v>
      </c>
      <c r="F778" s="1"/>
      <c r="G778" s="9"/>
      <c r="H778" s="9"/>
    </row>
    <row r="779" hidden="1">
      <c r="A779" s="5" t="s">
        <v>2292</v>
      </c>
      <c r="B779" s="39" t="s">
        <v>636</v>
      </c>
      <c r="C779" s="28" t="s">
        <v>791</v>
      </c>
      <c r="D779" s="8" t="s">
        <v>10</v>
      </c>
      <c r="E779" s="1"/>
      <c r="F779" s="1"/>
      <c r="G779" s="9"/>
      <c r="H779" s="9"/>
    </row>
    <row r="780" hidden="1">
      <c r="A780" s="5" t="s">
        <v>2292</v>
      </c>
      <c r="B780" s="39" t="s">
        <v>636</v>
      </c>
      <c r="C780" s="28" t="s">
        <v>792</v>
      </c>
      <c r="D780" s="1"/>
      <c r="E780" s="8" t="s">
        <v>10</v>
      </c>
      <c r="F780" s="1"/>
      <c r="G780" s="9"/>
      <c r="H780" s="9"/>
    </row>
    <row r="781" hidden="1">
      <c r="A781" s="5" t="s">
        <v>2292</v>
      </c>
      <c r="B781" s="39" t="s">
        <v>636</v>
      </c>
      <c r="C781" s="28" t="s">
        <v>793</v>
      </c>
      <c r="D781" s="1"/>
      <c r="E781" s="8" t="s">
        <v>10</v>
      </c>
      <c r="F781" s="1"/>
      <c r="G781" s="9"/>
      <c r="H781" s="9"/>
    </row>
    <row r="782" hidden="1">
      <c r="A782" s="5" t="s">
        <v>2292</v>
      </c>
      <c r="B782" s="39" t="s">
        <v>636</v>
      </c>
      <c r="C782" s="28" t="s">
        <v>794</v>
      </c>
      <c r="D782" s="8" t="s">
        <v>10</v>
      </c>
      <c r="E782" s="1"/>
      <c r="F782" s="1"/>
      <c r="G782" s="9"/>
      <c r="H782" s="9"/>
    </row>
    <row r="783" hidden="1">
      <c r="A783" s="5" t="s">
        <v>2292</v>
      </c>
      <c r="B783" s="39" t="s">
        <v>636</v>
      </c>
      <c r="C783" s="28" t="s">
        <v>795</v>
      </c>
      <c r="D783" s="1"/>
      <c r="E783" s="8" t="s">
        <v>10</v>
      </c>
      <c r="F783" s="1"/>
      <c r="G783" s="9"/>
      <c r="H783" s="9"/>
    </row>
    <row r="784" hidden="1">
      <c r="A784" s="5" t="s">
        <v>2292</v>
      </c>
      <c r="B784" s="39" t="s">
        <v>636</v>
      </c>
      <c r="C784" s="28" t="s">
        <v>796</v>
      </c>
      <c r="D784" s="8" t="s">
        <v>10</v>
      </c>
      <c r="E784" s="1"/>
      <c r="F784" s="1"/>
      <c r="G784" s="9"/>
      <c r="H784" s="9"/>
    </row>
    <row r="785" hidden="1">
      <c r="A785" s="5" t="s">
        <v>2292</v>
      </c>
      <c r="B785" s="39" t="s">
        <v>636</v>
      </c>
      <c r="C785" s="28" t="s">
        <v>797</v>
      </c>
      <c r="D785" s="1"/>
      <c r="E785" s="8" t="s">
        <v>10</v>
      </c>
      <c r="F785" s="1"/>
      <c r="G785" s="9"/>
      <c r="H785" s="9"/>
    </row>
    <row r="786" hidden="1">
      <c r="A786" s="5" t="s">
        <v>2292</v>
      </c>
      <c r="B786" s="39" t="s">
        <v>636</v>
      </c>
      <c r="C786" s="28" t="s">
        <v>798</v>
      </c>
      <c r="D786" s="8" t="s">
        <v>10</v>
      </c>
      <c r="E786" s="1"/>
      <c r="F786" s="1"/>
      <c r="G786" s="9"/>
      <c r="H786" s="9"/>
    </row>
    <row r="787" hidden="1">
      <c r="A787" s="5" t="s">
        <v>2292</v>
      </c>
      <c r="B787" s="39" t="s">
        <v>636</v>
      </c>
      <c r="C787" s="28" t="s">
        <v>799</v>
      </c>
      <c r="D787" s="1"/>
      <c r="E787" s="8" t="s">
        <v>10</v>
      </c>
      <c r="F787" s="1"/>
      <c r="G787" s="9"/>
      <c r="H787" s="9"/>
    </row>
    <row r="788" hidden="1">
      <c r="A788" s="5" t="s">
        <v>2292</v>
      </c>
      <c r="B788" s="39" t="s">
        <v>636</v>
      </c>
      <c r="C788" s="28" t="s">
        <v>800</v>
      </c>
      <c r="D788" s="1"/>
      <c r="E788" s="8" t="s">
        <v>10</v>
      </c>
      <c r="F788" s="1"/>
      <c r="G788" s="9"/>
      <c r="H788" s="9"/>
    </row>
    <row r="789" hidden="1">
      <c r="A789" s="20" t="s">
        <v>2292</v>
      </c>
      <c r="B789" s="39" t="s">
        <v>636</v>
      </c>
      <c r="C789" s="40" t="s">
        <v>801</v>
      </c>
      <c r="D789" s="23"/>
      <c r="E789" s="23" t="s">
        <v>10</v>
      </c>
      <c r="F789" s="19"/>
      <c r="G789" s="21"/>
      <c r="H789" s="21"/>
      <c r="I789" s="21"/>
      <c r="J789" s="21"/>
      <c r="K789" s="21"/>
      <c r="L789" s="21"/>
      <c r="M789" s="21"/>
      <c r="N789" s="21"/>
      <c r="O789" s="21"/>
      <c r="P789" s="21"/>
      <c r="Q789" s="21"/>
      <c r="R789" s="21"/>
      <c r="S789" s="21"/>
      <c r="T789" s="21"/>
      <c r="U789" s="21"/>
      <c r="V789" s="21"/>
      <c r="W789" s="21"/>
      <c r="X789" s="21"/>
    </row>
    <row r="790" hidden="1">
      <c r="A790" s="5" t="s">
        <v>2292</v>
      </c>
      <c r="B790" s="39" t="s">
        <v>636</v>
      </c>
      <c r="C790" s="28" t="s">
        <v>802</v>
      </c>
      <c r="D790" s="8" t="s">
        <v>10</v>
      </c>
      <c r="E790" s="1"/>
      <c r="F790" s="1"/>
      <c r="G790" s="9"/>
      <c r="H790" s="9"/>
    </row>
    <row r="791" hidden="1">
      <c r="A791" s="5" t="s">
        <v>2292</v>
      </c>
      <c r="B791" s="39" t="s">
        <v>636</v>
      </c>
      <c r="C791" s="28" t="s">
        <v>803</v>
      </c>
      <c r="D791" s="8" t="s">
        <v>10</v>
      </c>
      <c r="E791" s="1"/>
      <c r="F791" s="1"/>
      <c r="G791" s="9"/>
      <c r="H791" s="9"/>
    </row>
    <row r="792" hidden="1">
      <c r="A792" s="5" t="s">
        <v>2292</v>
      </c>
      <c r="B792" s="39" t="s">
        <v>636</v>
      </c>
      <c r="C792" s="28" t="s">
        <v>804</v>
      </c>
      <c r="D792" s="8" t="s">
        <v>10</v>
      </c>
      <c r="E792" s="1"/>
      <c r="F792" s="1"/>
      <c r="G792" s="9"/>
      <c r="H792" s="9"/>
    </row>
    <row r="793" hidden="1">
      <c r="A793" s="5" t="s">
        <v>2292</v>
      </c>
      <c r="B793" s="39" t="s">
        <v>636</v>
      </c>
      <c r="C793" s="28" t="s">
        <v>805</v>
      </c>
      <c r="D793" s="1"/>
      <c r="E793" s="8" t="s">
        <v>10</v>
      </c>
      <c r="F793" s="1"/>
      <c r="G793" s="9"/>
      <c r="H793" s="9"/>
    </row>
    <row r="794" hidden="1">
      <c r="A794" s="5" t="s">
        <v>2292</v>
      </c>
      <c r="B794" s="39" t="s">
        <v>636</v>
      </c>
      <c r="C794" s="28" t="s">
        <v>806</v>
      </c>
      <c r="D794" s="1"/>
      <c r="E794" s="8" t="s">
        <v>10</v>
      </c>
      <c r="F794" s="1"/>
      <c r="G794" s="9"/>
      <c r="H794" s="9"/>
    </row>
    <row r="795" hidden="1">
      <c r="A795" s="5" t="s">
        <v>2292</v>
      </c>
      <c r="B795" s="39" t="s">
        <v>636</v>
      </c>
      <c r="C795" s="28" t="s">
        <v>807</v>
      </c>
      <c r="D795" s="1"/>
      <c r="E795" s="8" t="s">
        <v>10</v>
      </c>
      <c r="F795" s="1"/>
      <c r="G795" s="9"/>
      <c r="H795" s="9"/>
    </row>
    <row r="796" hidden="1">
      <c r="A796" s="5" t="s">
        <v>2292</v>
      </c>
      <c r="B796" s="39" t="s">
        <v>636</v>
      </c>
      <c r="C796" s="28" t="s">
        <v>808</v>
      </c>
      <c r="D796" s="8" t="s">
        <v>10</v>
      </c>
      <c r="E796" s="1"/>
      <c r="F796" s="1"/>
      <c r="G796" s="9"/>
      <c r="H796" s="9"/>
    </row>
    <row r="797" hidden="1">
      <c r="A797" s="5" t="s">
        <v>2292</v>
      </c>
      <c r="B797" s="39" t="s">
        <v>636</v>
      </c>
      <c r="C797" s="28" t="s">
        <v>809</v>
      </c>
      <c r="D797" s="8" t="s">
        <v>10</v>
      </c>
      <c r="E797" s="1"/>
      <c r="F797" s="1"/>
      <c r="G797" s="9"/>
      <c r="H797" s="9"/>
    </row>
    <row r="798" hidden="1">
      <c r="A798" s="5" t="s">
        <v>2292</v>
      </c>
      <c r="B798" s="39" t="s">
        <v>636</v>
      </c>
      <c r="C798" s="28" t="s">
        <v>810</v>
      </c>
      <c r="D798" s="8" t="s">
        <v>10</v>
      </c>
      <c r="E798" s="1"/>
      <c r="F798" s="1"/>
      <c r="G798" s="9"/>
      <c r="H798" s="9"/>
    </row>
    <row r="799" hidden="1">
      <c r="A799" s="5" t="s">
        <v>2292</v>
      </c>
      <c r="B799" s="39" t="s">
        <v>636</v>
      </c>
      <c r="C799" s="28" t="s">
        <v>811</v>
      </c>
      <c r="D799" s="8" t="s">
        <v>10</v>
      </c>
      <c r="E799" s="1"/>
      <c r="F799" s="1"/>
      <c r="G799" s="9"/>
      <c r="H799" s="9"/>
    </row>
    <row r="800" hidden="1">
      <c r="A800" s="5" t="s">
        <v>2292</v>
      </c>
      <c r="B800" s="39" t="s">
        <v>636</v>
      </c>
      <c r="C800" s="28" t="s">
        <v>812</v>
      </c>
      <c r="D800" s="8" t="s">
        <v>10</v>
      </c>
      <c r="E800" s="8"/>
      <c r="F800" s="1"/>
      <c r="G800" s="9"/>
      <c r="H800" s="9"/>
    </row>
    <row r="801" hidden="1">
      <c r="A801" s="5" t="s">
        <v>2292</v>
      </c>
      <c r="B801" s="39" t="s">
        <v>636</v>
      </c>
      <c r="C801" s="28" t="s">
        <v>813</v>
      </c>
      <c r="D801" s="8" t="s">
        <v>10</v>
      </c>
      <c r="E801" s="1"/>
      <c r="F801" s="1"/>
      <c r="G801" s="9"/>
      <c r="H801" s="9"/>
    </row>
    <row r="802" hidden="1">
      <c r="A802" s="5" t="s">
        <v>2292</v>
      </c>
      <c r="B802" s="39" t="s">
        <v>636</v>
      </c>
      <c r="C802" s="28" t="s">
        <v>814</v>
      </c>
      <c r="D802" s="1"/>
      <c r="E802" s="8" t="s">
        <v>10</v>
      </c>
      <c r="F802" s="1"/>
      <c r="G802" s="9"/>
      <c r="H802" s="9"/>
    </row>
    <row r="803" hidden="1">
      <c r="A803" s="5" t="s">
        <v>2292</v>
      </c>
      <c r="B803" s="39" t="s">
        <v>636</v>
      </c>
      <c r="C803" s="28" t="s">
        <v>815</v>
      </c>
      <c r="D803" s="1"/>
      <c r="E803" s="8" t="s">
        <v>10</v>
      </c>
      <c r="F803" s="1"/>
      <c r="G803" s="9"/>
      <c r="H803" s="9"/>
    </row>
    <row r="804" hidden="1">
      <c r="A804" s="20" t="s">
        <v>2292</v>
      </c>
      <c r="B804" s="39" t="s">
        <v>636</v>
      </c>
      <c r="C804" s="40" t="s">
        <v>816</v>
      </c>
      <c r="D804" s="23" t="s">
        <v>10</v>
      </c>
      <c r="E804" s="19"/>
      <c r="F804" s="19"/>
      <c r="G804" s="21"/>
      <c r="H804" s="21"/>
      <c r="I804" s="21"/>
      <c r="J804" s="21"/>
      <c r="K804" s="21"/>
      <c r="L804" s="21"/>
      <c r="M804" s="21"/>
      <c r="N804" s="21"/>
      <c r="O804" s="21"/>
      <c r="P804" s="21"/>
      <c r="Q804" s="21"/>
      <c r="R804" s="21"/>
      <c r="S804" s="21"/>
      <c r="T804" s="21"/>
      <c r="U804" s="21"/>
      <c r="V804" s="21"/>
      <c r="W804" s="21"/>
      <c r="X804" s="21"/>
    </row>
    <row r="805" hidden="1">
      <c r="A805" s="5" t="s">
        <v>2292</v>
      </c>
      <c r="B805" s="39" t="s">
        <v>636</v>
      </c>
      <c r="C805" s="28" t="s">
        <v>817</v>
      </c>
      <c r="D805" s="8" t="s">
        <v>10</v>
      </c>
      <c r="E805" s="1"/>
      <c r="F805" s="1"/>
      <c r="G805" s="9"/>
      <c r="H805" s="9"/>
    </row>
    <row r="806" hidden="1">
      <c r="A806" s="5" t="s">
        <v>2292</v>
      </c>
      <c r="B806" s="39" t="s">
        <v>636</v>
      </c>
      <c r="C806" s="28" t="s">
        <v>818</v>
      </c>
      <c r="D806" s="1"/>
      <c r="E806" s="8" t="s">
        <v>10</v>
      </c>
      <c r="F806" s="1"/>
      <c r="G806" s="9"/>
      <c r="H806" s="9"/>
    </row>
    <row r="807" hidden="1">
      <c r="A807" s="5" t="s">
        <v>2292</v>
      </c>
      <c r="B807" s="39" t="s">
        <v>636</v>
      </c>
      <c r="C807" s="28" t="s">
        <v>819</v>
      </c>
      <c r="D807" s="8" t="s">
        <v>10</v>
      </c>
      <c r="E807" s="1"/>
      <c r="F807" s="1"/>
      <c r="G807" s="9"/>
      <c r="H807" s="9"/>
    </row>
    <row r="808" hidden="1">
      <c r="A808" s="5" t="s">
        <v>2292</v>
      </c>
      <c r="B808" s="39" t="s">
        <v>636</v>
      </c>
      <c r="C808" s="28" t="s">
        <v>820</v>
      </c>
      <c r="D808" s="8"/>
      <c r="E808" s="8" t="s">
        <v>10</v>
      </c>
      <c r="F808" s="1"/>
      <c r="G808" s="9"/>
      <c r="H808" s="9"/>
    </row>
    <row r="809" hidden="1">
      <c r="A809" s="5" t="s">
        <v>2292</v>
      </c>
      <c r="B809" s="39" t="s">
        <v>636</v>
      </c>
      <c r="C809" s="28" t="s">
        <v>821</v>
      </c>
      <c r="D809" s="8" t="s">
        <v>10</v>
      </c>
      <c r="E809" s="1"/>
      <c r="F809" s="1"/>
      <c r="G809" s="9"/>
      <c r="H809" s="9"/>
    </row>
    <row r="810" hidden="1">
      <c r="A810" s="5" t="s">
        <v>2292</v>
      </c>
      <c r="B810" s="39" t="s">
        <v>636</v>
      </c>
      <c r="C810" s="28" t="s">
        <v>822</v>
      </c>
      <c r="D810" s="8" t="s">
        <v>10</v>
      </c>
      <c r="E810" s="1"/>
      <c r="F810" s="1"/>
      <c r="G810" s="9"/>
      <c r="H810" s="9"/>
    </row>
    <row r="811" hidden="1">
      <c r="A811" s="5" t="s">
        <v>2292</v>
      </c>
      <c r="B811" s="39" t="s">
        <v>636</v>
      </c>
      <c r="C811" s="28" t="s">
        <v>823</v>
      </c>
      <c r="D811" s="8" t="s">
        <v>10</v>
      </c>
      <c r="E811" s="1"/>
      <c r="F811" s="1"/>
      <c r="G811" s="9"/>
      <c r="H811" s="9"/>
    </row>
    <row r="812" hidden="1">
      <c r="A812" s="5" t="s">
        <v>2292</v>
      </c>
      <c r="B812" s="39" t="s">
        <v>636</v>
      </c>
      <c r="C812" s="28" t="s">
        <v>824</v>
      </c>
      <c r="D812" s="8" t="s">
        <v>10</v>
      </c>
      <c r="E812" s="1"/>
      <c r="F812" s="1"/>
      <c r="G812" s="9"/>
      <c r="H812" s="9"/>
    </row>
    <row r="813" hidden="1">
      <c r="A813" s="5" t="s">
        <v>2292</v>
      </c>
      <c r="B813" s="39" t="s">
        <v>636</v>
      </c>
      <c r="C813" s="28" t="s">
        <v>825</v>
      </c>
      <c r="D813" s="1"/>
      <c r="E813" s="8" t="s">
        <v>10</v>
      </c>
      <c r="F813" s="1"/>
      <c r="G813" s="9"/>
      <c r="H813" s="9"/>
    </row>
    <row r="814" hidden="1">
      <c r="A814" s="5" t="s">
        <v>2292</v>
      </c>
      <c r="B814" s="39" t="s">
        <v>636</v>
      </c>
      <c r="C814" s="28" t="s">
        <v>826</v>
      </c>
      <c r="D814" s="1"/>
      <c r="E814" s="8" t="s">
        <v>10</v>
      </c>
      <c r="F814" s="1"/>
      <c r="G814" s="9"/>
      <c r="H814" s="9"/>
    </row>
    <row r="815" hidden="1">
      <c r="A815" s="5" t="s">
        <v>2292</v>
      </c>
      <c r="B815" s="39" t="s">
        <v>636</v>
      </c>
      <c r="C815" s="28" t="s">
        <v>827</v>
      </c>
      <c r="D815" s="1"/>
      <c r="E815" s="8" t="s">
        <v>10</v>
      </c>
      <c r="F815" s="1"/>
      <c r="G815" s="9"/>
      <c r="H815" s="9"/>
    </row>
    <row r="816" hidden="1">
      <c r="A816" s="5" t="s">
        <v>2292</v>
      </c>
      <c r="B816" s="39" t="s">
        <v>636</v>
      </c>
      <c r="C816" s="28" t="s">
        <v>828</v>
      </c>
      <c r="D816" s="1"/>
      <c r="E816" s="8" t="s">
        <v>10</v>
      </c>
      <c r="F816" s="1"/>
      <c r="G816" s="9"/>
      <c r="H816" s="9"/>
    </row>
    <row r="817" hidden="1">
      <c r="A817" s="5" t="s">
        <v>2292</v>
      </c>
      <c r="B817" s="39" t="s">
        <v>636</v>
      </c>
      <c r="C817" s="28" t="s">
        <v>829</v>
      </c>
      <c r="D817" s="8" t="s">
        <v>10</v>
      </c>
      <c r="E817" s="1"/>
      <c r="F817" s="1"/>
      <c r="G817" s="9"/>
      <c r="H817" s="9"/>
    </row>
    <row r="818" hidden="1">
      <c r="A818" s="5" t="s">
        <v>2292</v>
      </c>
      <c r="B818" s="39" t="s">
        <v>636</v>
      </c>
      <c r="C818" s="28" t="s">
        <v>830</v>
      </c>
      <c r="D818" s="1"/>
      <c r="E818" s="8" t="s">
        <v>10</v>
      </c>
      <c r="F818" s="1"/>
      <c r="G818" s="9"/>
      <c r="H818" s="9"/>
    </row>
    <row r="819" hidden="1">
      <c r="A819" s="5" t="s">
        <v>2292</v>
      </c>
      <c r="B819" s="39" t="s">
        <v>636</v>
      </c>
      <c r="C819" s="28" t="s">
        <v>831</v>
      </c>
      <c r="D819" s="8"/>
      <c r="E819" s="8" t="s">
        <v>10</v>
      </c>
      <c r="F819" s="1"/>
      <c r="G819" s="9"/>
      <c r="H819" s="9"/>
    </row>
    <row r="820" hidden="1">
      <c r="A820" s="5" t="s">
        <v>2292</v>
      </c>
      <c r="B820" s="39" t="s">
        <v>636</v>
      </c>
      <c r="C820" s="28" t="s">
        <v>832</v>
      </c>
      <c r="D820" s="8" t="s">
        <v>10</v>
      </c>
      <c r="E820" s="1"/>
      <c r="F820" s="1"/>
      <c r="G820" s="9"/>
      <c r="H820" s="9"/>
    </row>
    <row r="821" hidden="1">
      <c r="A821" s="5" t="s">
        <v>2292</v>
      </c>
      <c r="B821" s="39" t="s">
        <v>636</v>
      </c>
      <c r="C821" s="28" t="s">
        <v>833</v>
      </c>
      <c r="D821" s="8" t="s">
        <v>10</v>
      </c>
      <c r="E821" s="1"/>
      <c r="F821" s="1"/>
      <c r="G821" s="9"/>
      <c r="H821" s="9"/>
    </row>
    <row r="822" hidden="1">
      <c r="A822" s="5" t="s">
        <v>2292</v>
      </c>
      <c r="B822" s="39" t="s">
        <v>636</v>
      </c>
      <c r="C822" s="28" t="s">
        <v>834</v>
      </c>
      <c r="D822" s="1"/>
      <c r="E822" s="8" t="s">
        <v>10</v>
      </c>
      <c r="F822" s="1"/>
      <c r="G822" s="9"/>
      <c r="H822" s="9"/>
    </row>
    <row r="823" hidden="1">
      <c r="A823" s="5" t="s">
        <v>2292</v>
      </c>
      <c r="B823" s="39" t="s">
        <v>636</v>
      </c>
      <c r="C823" s="28" t="s">
        <v>835</v>
      </c>
      <c r="D823" s="8" t="s">
        <v>10</v>
      </c>
      <c r="E823" s="1"/>
      <c r="F823" s="1"/>
      <c r="G823" s="9"/>
      <c r="H823" s="9"/>
    </row>
    <row r="824" hidden="1">
      <c r="A824" s="5" t="s">
        <v>2292</v>
      </c>
      <c r="B824" s="39" t="s">
        <v>636</v>
      </c>
      <c r="C824" s="28" t="s">
        <v>836</v>
      </c>
      <c r="D824" s="1"/>
      <c r="E824" s="8" t="s">
        <v>10</v>
      </c>
      <c r="F824" s="1"/>
      <c r="G824" s="9"/>
      <c r="H824" s="9"/>
    </row>
    <row r="825" hidden="1">
      <c r="A825" s="5" t="s">
        <v>2292</v>
      </c>
      <c r="B825" s="39" t="s">
        <v>636</v>
      </c>
      <c r="C825" s="28" t="s">
        <v>837</v>
      </c>
      <c r="D825" s="8" t="s">
        <v>10</v>
      </c>
      <c r="E825" s="1"/>
      <c r="F825" s="1"/>
      <c r="G825" s="9"/>
      <c r="H825" s="9"/>
    </row>
    <row r="826" hidden="1">
      <c r="A826" s="5" t="s">
        <v>2292</v>
      </c>
      <c r="B826" s="39" t="s">
        <v>636</v>
      </c>
      <c r="C826" s="28" t="s">
        <v>838</v>
      </c>
      <c r="D826" s="1"/>
      <c r="E826" s="8" t="s">
        <v>10</v>
      </c>
      <c r="F826" s="1"/>
      <c r="G826" s="9"/>
      <c r="H826" s="9"/>
    </row>
    <row r="827" hidden="1">
      <c r="A827" s="5" t="s">
        <v>2292</v>
      </c>
      <c r="B827" s="39" t="s">
        <v>636</v>
      </c>
      <c r="C827" s="28" t="s">
        <v>839</v>
      </c>
      <c r="D827" s="1"/>
      <c r="E827" s="8" t="s">
        <v>10</v>
      </c>
      <c r="F827" s="1"/>
      <c r="G827" s="9"/>
      <c r="H827" s="9"/>
    </row>
    <row r="828" hidden="1">
      <c r="A828" s="5" t="s">
        <v>2292</v>
      </c>
      <c r="B828" s="39" t="s">
        <v>636</v>
      </c>
      <c r="C828" s="28" t="s">
        <v>840</v>
      </c>
      <c r="D828" s="8" t="s">
        <v>10</v>
      </c>
      <c r="E828" s="1"/>
      <c r="F828" s="1"/>
      <c r="G828" s="9"/>
      <c r="H828" s="9"/>
    </row>
    <row r="829" hidden="1">
      <c r="A829" s="5" t="s">
        <v>2292</v>
      </c>
      <c r="B829" s="39" t="s">
        <v>636</v>
      </c>
      <c r="C829" s="28" t="s">
        <v>841</v>
      </c>
      <c r="D829" s="1"/>
      <c r="E829" s="8" t="s">
        <v>10</v>
      </c>
      <c r="F829" s="1"/>
      <c r="G829" s="9"/>
      <c r="H829" s="9"/>
    </row>
    <row r="830" hidden="1">
      <c r="A830" s="5" t="s">
        <v>2292</v>
      </c>
      <c r="B830" s="39" t="s">
        <v>636</v>
      </c>
      <c r="C830" s="28" t="s">
        <v>842</v>
      </c>
      <c r="D830" s="1"/>
      <c r="E830" s="8" t="s">
        <v>10</v>
      </c>
      <c r="F830" s="1"/>
      <c r="G830" s="9"/>
      <c r="H830" s="9"/>
    </row>
    <row r="831" hidden="1">
      <c r="A831" s="5" t="s">
        <v>2292</v>
      </c>
      <c r="B831" s="39" t="s">
        <v>636</v>
      </c>
      <c r="C831" s="28" t="s">
        <v>843</v>
      </c>
      <c r="D831" s="8" t="s">
        <v>10</v>
      </c>
      <c r="E831" s="1"/>
      <c r="F831" s="1"/>
      <c r="G831" s="9"/>
      <c r="H831" s="9"/>
    </row>
    <row r="832" hidden="1">
      <c r="A832" s="5" t="s">
        <v>2292</v>
      </c>
      <c r="B832" s="39" t="s">
        <v>636</v>
      </c>
      <c r="C832" s="28" t="s">
        <v>844</v>
      </c>
      <c r="D832" s="8" t="s">
        <v>10</v>
      </c>
      <c r="E832" s="1"/>
      <c r="F832" s="1"/>
      <c r="G832" s="9"/>
      <c r="H832" s="9"/>
    </row>
    <row r="833" hidden="1">
      <c r="A833" s="5" t="s">
        <v>2292</v>
      </c>
      <c r="B833" s="39" t="s">
        <v>636</v>
      </c>
      <c r="C833" s="28" t="s">
        <v>845</v>
      </c>
      <c r="D833" s="8" t="s">
        <v>10</v>
      </c>
      <c r="E833" s="1"/>
      <c r="F833" s="1"/>
      <c r="G833" s="9"/>
      <c r="H833" s="9"/>
    </row>
    <row r="834" hidden="1">
      <c r="A834" s="5" t="s">
        <v>2292</v>
      </c>
      <c r="B834" s="39" t="s">
        <v>636</v>
      </c>
      <c r="C834" s="28" t="s">
        <v>846</v>
      </c>
      <c r="D834" s="8" t="s">
        <v>10</v>
      </c>
      <c r="E834" s="1"/>
      <c r="F834" s="1"/>
      <c r="G834" s="9"/>
      <c r="H834" s="9"/>
    </row>
    <row r="835" hidden="1">
      <c r="A835" s="5" t="s">
        <v>2292</v>
      </c>
      <c r="B835" s="39" t="s">
        <v>636</v>
      </c>
      <c r="C835" s="28" t="s">
        <v>847</v>
      </c>
      <c r="D835" s="1"/>
      <c r="E835" s="8"/>
      <c r="F835" s="1"/>
      <c r="G835" s="5" t="s">
        <v>10</v>
      </c>
      <c r="H835" s="9"/>
    </row>
    <row r="836" hidden="1">
      <c r="A836" s="5" t="s">
        <v>2292</v>
      </c>
      <c r="B836" s="39" t="s">
        <v>636</v>
      </c>
      <c r="C836" s="28" t="s">
        <v>848</v>
      </c>
      <c r="D836" s="1"/>
      <c r="E836" s="8" t="s">
        <v>10</v>
      </c>
      <c r="F836" s="1"/>
      <c r="G836" s="9"/>
      <c r="H836" s="9"/>
    </row>
    <row r="837" hidden="1">
      <c r="A837" s="5" t="s">
        <v>2292</v>
      </c>
      <c r="B837" s="39" t="s">
        <v>636</v>
      </c>
      <c r="C837" s="28" t="s">
        <v>849</v>
      </c>
      <c r="D837" s="1"/>
      <c r="E837" s="8" t="s">
        <v>10</v>
      </c>
      <c r="F837" s="1"/>
      <c r="G837" s="9"/>
      <c r="H837" s="9"/>
    </row>
    <row r="838" hidden="1">
      <c r="A838" s="5" t="s">
        <v>2292</v>
      </c>
      <c r="B838" s="39" t="s">
        <v>636</v>
      </c>
      <c r="C838" s="28" t="s">
        <v>850</v>
      </c>
      <c r="D838" s="1"/>
      <c r="E838" s="8" t="s">
        <v>10</v>
      </c>
      <c r="F838" s="1"/>
      <c r="G838" s="9"/>
      <c r="H838" s="9"/>
    </row>
    <row r="839" hidden="1">
      <c r="A839" s="5" t="s">
        <v>2292</v>
      </c>
      <c r="B839" s="39" t="s">
        <v>636</v>
      </c>
      <c r="C839" s="28" t="s">
        <v>851</v>
      </c>
      <c r="D839" s="8" t="s">
        <v>10</v>
      </c>
      <c r="E839" s="1"/>
      <c r="F839" s="1"/>
      <c r="G839" s="9"/>
      <c r="H839" s="9"/>
    </row>
    <row r="840" hidden="1">
      <c r="A840" s="5" t="s">
        <v>2292</v>
      </c>
      <c r="B840" s="39" t="s">
        <v>636</v>
      </c>
      <c r="C840" s="28" t="s">
        <v>852</v>
      </c>
      <c r="D840" s="8" t="s">
        <v>10</v>
      </c>
      <c r="E840" s="1"/>
      <c r="F840" s="1"/>
      <c r="G840" s="9"/>
      <c r="H840" s="9"/>
    </row>
    <row r="841" hidden="1">
      <c r="A841" s="5" t="s">
        <v>2292</v>
      </c>
      <c r="B841" s="39" t="s">
        <v>636</v>
      </c>
      <c r="C841" s="28" t="s">
        <v>853</v>
      </c>
      <c r="D841" s="8" t="s">
        <v>10</v>
      </c>
      <c r="E841" s="1"/>
      <c r="F841" s="1"/>
      <c r="G841" s="9"/>
      <c r="H841" s="9"/>
    </row>
    <row r="842" hidden="1">
      <c r="A842" s="5" t="s">
        <v>2292</v>
      </c>
      <c r="B842" s="39" t="s">
        <v>636</v>
      </c>
      <c r="C842" s="28" t="s">
        <v>854</v>
      </c>
      <c r="D842" s="8" t="s">
        <v>10</v>
      </c>
      <c r="E842" s="1"/>
      <c r="F842" s="1"/>
      <c r="G842" s="9"/>
      <c r="H842" s="9"/>
    </row>
    <row r="843" hidden="1">
      <c r="A843" s="5" t="s">
        <v>2292</v>
      </c>
      <c r="B843" s="39" t="s">
        <v>636</v>
      </c>
      <c r="C843" s="28" t="s">
        <v>855</v>
      </c>
      <c r="D843" s="8" t="s">
        <v>10</v>
      </c>
      <c r="E843" s="1"/>
      <c r="F843" s="1"/>
      <c r="G843" s="9"/>
      <c r="H843" s="9"/>
    </row>
    <row r="844" hidden="1">
      <c r="A844" s="5" t="s">
        <v>2292</v>
      </c>
      <c r="B844" s="39" t="s">
        <v>636</v>
      </c>
      <c r="C844" s="28" t="s">
        <v>856</v>
      </c>
      <c r="D844" s="8" t="s">
        <v>10</v>
      </c>
      <c r="E844" s="1"/>
      <c r="F844" s="1"/>
      <c r="G844" s="9"/>
      <c r="H844" s="9"/>
    </row>
    <row r="845" hidden="1">
      <c r="A845" s="5" t="s">
        <v>2292</v>
      </c>
      <c r="B845" s="39" t="s">
        <v>636</v>
      </c>
      <c r="C845" s="28" t="s">
        <v>857</v>
      </c>
      <c r="D845" s="8" t="s">
        <v>10</v>
      </c>
      <c r="E845" s="1"/>
      <c r="F845" s="1"/>
      <c r="G845" s="9"/>
      <c r="H845" s="9"/>
    </row>
    <row r="846" hidden="1">
      <c r="A846" s="5" t="s">
        <v>2292</v>
      </c>
      <c r="B846" s="39" t="s">
        <v>636</v>
      </c>
      <c r="C846" s="28" t="s">
        <v>858</v>
      </c>
      <c r="D846" s="8" t="s">
        <v>10</v>
      </c>
      <c r="E846" s="1"/>
      <c r="F846" s="1"/>
      <c r="G846" s="9"/>
      <c r="H846" s="9"/>
    </row>
    <row r="847" hidden="1">
      <c r="A847" s="5" t="s">
        <v>2292</v>
      </c>
      <c r="B847" s="39" t="s">
        <v>636</v>
      </c>
      <c r="C847" s="28" t="s">
        <v>859</v>
      </c>
      <c r="D847" s="8" t="s">
        <v>10</v>
      </c>
      <c r="E847" s="1"/>
      <c r="F847" s="1"/>
      <c r="G847" s="9"/>
      <c r="H847" s="9"/>
    </row>
    <row r="848" hidden="1">
      <c r="A848" s="5" t="s">
        <v>2292</v>
      </c>
      <c r="B848" s="39" t="s">
        <v>636</v>
      </c>
      <c r="C848" s="28" t="s">
        <v>860</v>
      </c>
      <c r="D848" s="8" t="s">
        <v>10</v>
      </c>
      <c r="E848" s="1"/>
      <c r="F848" s="1"/>
      <c r="G848" s="9"/>
      <c r="H848" s="9"/>
    </row>
    <row r="849" hidden="1">
      <c r="A849" s="5" t="s">
        <v>2292</v>
      </c>
      <c r="B849" s="39" t="s">
        <v>636</v>
      </c>
      <c r="C849" s="28" t="s">
        <v>861</v>
      </c>
      <c r="D849" s="8"/>
      <c r="E849" s="8" t="s">
        <v>10</v>
      </c>
      <c r="F849" s="1"/>
      <c r="G849" s="9"/>
      <c r="H849" s="9"/>
    </row>
    <row r="850" hidden="1">
      <c r="A850" s="5" t="s">
        <v>2292</v>
      </c>
      <c r="B850" s="39" t="s">
        <v>636</v>
      </c>
      <c r="C850" s="28" t="s">
        <v>862</v>
      </c>
      <c r="D850" s="1"/>
      <c r="E850" s="8" t="s">
        <v>10</v>
      </c>
      <c r="F850" s="1"/>
      <c r="G850" s="9"/>
      <c r="H850" s="9"/>
    </row>
    <row r="851" hidden="1">
      <c r="A851" s="5" t="s">
        <v>2292</v>
      </c>
      <c r="B851" s="39" t="s">
        <v>636</v>
      </c>
      <c r="C851" s="28" t="s">
        <v>863</v>
      </c>
      <c r="D851" s="8" t="s">
        <v>10</v>
      </c>
      <c r="E851" s="1"/>
      <c r="F851" s="1"/>
      <c r="G851" s="9"/>
      <c r="H851" s="9"/>
    </row>
    <row r="852" hidden="1">
      <c r="A852" s="5" t="s">
        <v>2292</v>
      </c>
      <c r="B852" s="39" t="s">
        <v>636</v>
      </c>
      <c r="C852" s="28" t="s">
        <v>864</v>
      </c>
      <c r="D852" s="1"/>
      <c r="E852" s="8" t="s">
        <v>10</v>
      </c>
      <c r="F852" s="1"/>
      <c r="G852" s="9"/>
      <c r="H852" s="9"/>
    </row>
    <row r="853" hidden="1">
      <c r="A853" s="5" t="s">
        <v>2292</v>
      </c>
      <c r="B853" s="39" t="s">
        <v>636</v>
      </c>
      <c r="C853" s="28" t="s">
        <v>865</v>
      </c>
      <c r="D853" s="8" t="s">
        <v>10</v>
      </c>
      <c r="E853" s="1"/>
      <c r="F853" s="1"/>
      <c r="G853" s="9"/>
      <c r="H853" s="9"/>
    </row>
    <row r="854" hidden="1">
      <c r="A854" s="5" t="s">
        <v>2292</v>
      </c>
      <c r="B854" s="39" t="s">
        <v>636</v>
      </c>
      <c r="C854" s="28" t="s">
        <v>866</v>
      </c>
      <c r="D854" s="8" t="s">
        <v>10</v>
      </c>
      <c r="E854" s="1"/>
      <c r="F854" s="1"/>
      <c r="G854" s="9"/>
      <c r="H854" s="9"/>
    </row>
    <row r="855" hidden="1">
      <c r="A855" s="5" t="s">
        <v>2292</v>
      </c>
      <c r="B855" s="39" t="s">
        <v>636</v>
      </c>
      <c r="C855" s="28" t="s">
        <v>867</v>
      </c>
      <c r="D855" s="8" t="s">
        <v>10</v>
      </c>
      <c r="E855" s="1"/>
      <c r="F855" s="1"/>
      <c r="G855" s="9"/>
      <c r="H855" s="9"/>
    </row>
    <row r="856" hidden="1">
      <c r="A856" s="5" t="s">
        <v>2292</v>
      </c>
      <c r="B856" s="39" t="s">
        <v>636</v>
      </c>
      <c r="C856" s="28" t="s">
        <v>868</v>
      </c>
      <c r="D856" s="8" t="s">
        <v>10</v>
      </c>
      <c r="E856" s="1"/>
      <c r="F856" s="1"/>
      <c r="G856" s="9"/>
      <c r="H856" s="9"/>
    </row>
    <row r="857" hidden="1">
      <c r="A857" s="5" t="s">
        <v>2292</v>
      </c>
      <c r="B857" s="39" t="s">
        <v>636</v>
      </c>
      <c r="C857" s="28" t="s">
        <v>869</v>
      </c>
      <c r="D857" s="8" t="s">
        <v>10</v>
      </c>
      <c r="E857" s="1"/>
      <c r="F857" s="1"/>
      <c r="G857" s="9"/>
      <c r="H857" s="9"/>
    </row>
    <row r="858" hidden="1">
      <c r="A858" s="5" t="s">
        <v>2292</v>
      </c>
      <c r="B858" s="39" t="s">
        <v>636</v>
      </c>
      <c r="C858" s="28" t="s">
        <v>870</v>
      </c>
      <c r="D858" s="8" t="s">
        <v>10</v>
      </c>
      <c r="E858" s="1"/>
      <c r="F858" s="1"/>
      <c r="G858" s="9"/>
      <c r="H858" s="9"/>
    </row>
    <row r="859" hidden="1">
      <c r="A859" s="5" t="s">
        <v>2292</v>
      </c>
      <c r="B859" s="39" t="s">
        <v>636</v>
      </c>
      <c r="C859" s="28" t="s">
        <v>871</v>
      </c>
      <c r="D859" s="8"/>
      <c r="E859" s="8" t="s">
        <v>10</v>
      </c>
      <c r="F859" s="1"/>
      <c r="G859" s="9"/>
      <c r="H859" s="9"/>
    </row>
    <row r="860" hidden="1">
      <c r="A860" s="5" t="s">
        <v>2292</v>
      </c>
      <c r="B860" s="39" t="s">
        <v>636</v>
      </c>
      <c r="C860" s="28" t="s">
        <v>872</v>
      </c>
      <c r="D860" s="8" t="s">
        <v>10</v>
      </c>
      <c r="E860" s="1"/>
      <c r="F860" s="1"/>
      <c r="G860" s="9"/>
      <c r="H860" s="9"/>
    </row>
    <row r="861" hidden="1">
      <c r="A861" s="5" t="s">
        <v>2292</v>
      </c>
      <c r="B861" s="39" t="s">
        <v>636</v>
      </c>
      <c r="C861" s="28" t="s">
        <v>873</v>
      </c>
      <c r="D861" s="1"/>
      <c r="E861" s="8" t="s">
        <v>10</v>
      </c>
      <c r="F861" s="1"/>
      <c r="G861" s="9"/>
      <c r="H861" s="9"/>
    </row>
    <row r="862" hidden="1">
      <c r="A862" s="5" t="s">
        <v>2292</v>
      </c>
      <c r="B862" s="39" t="s">
        <v>636</v>
      </c>
      <c r="C862" s="28" t="s">
        <v>874</v>
      </c>
      <c r="D862" s="1"/>
      <c r="E862" s="8" t="s">
        <v>10</v>
      </c>
      <c r="F862" s="1"/>
      <c r="G862" s="9"/>
      <c r="H862" s="9"/>
    </row>
    <row r="863" hidden="1">
      <c r="A863" s="5" t="s">
        <v>2292</v>
      </c>
      <c r="B863" s="39" t="s">
        <v>636</v>
      </c>
      <c r="C863" s="28" t="s">
        <v>875</v>
      </c>
      <c r="D863" s="1"/>
      <c r="E863" s="8" t="s">
        <v>10</v>
      </c>
      <c r="F863" s="1"/>
      <c r="G863" s="9"/>
      <c r="H863" s="9"/>
    </row>
    <row r="864" hidden="1">
      <c r="A864" s="5" t="s">
        <v>2292</v>
      </c>
      <c r="B864" s="39" t="s">
        <v>636</v>
      </c>
      <c r="C864" s="28" t="s">
        <v>876</v>
      </c>
      <c r="D864" s="8" t="s">
        <v>10</v>
      </c>
      <c r="E864" s="1"/>
      <c r="F864" s="1"/>
      <c r="G864" s="9"/>
      <c r="H864" s="9"/>
    </row>
    <row r="865" hidden="1">
      <c r="A865" s="5" t="s">
        <v>2292</v>
      </c>
      <c r="B865" s="39" t="s">
        <v>636</v>
      </c>
      <c r="C865" s="28" t="s">
        <v>877</v>
      </c>
      <c r="D865" s="8" t="s">
        <v>10</v>
      </c>
      <c r="E865" s="1"/>
      <c r="F865" s="1"/>
      <c r="G865" s="9"/>
      <c r="H865" s="9"/>
    </row>
    <row r="866" hidden="1">
      <c r="A866" s="5" t="s">
        <v>2292</v>
      </c>
      <c r="B866" s="39" t="s">
        <v>636</v>
      </c>
      <c r="C866" s="28" t="s">
        <v>878</v>
      </c>
      <c r="D866" s="8" t="s">
        <v>10</v>
      </c>
      <c r="E866" s="1"/>
      <c r="F866" s="1"/>
      <c r="G866" s="9"/>
      <c r="H866" s="9"/>
    </row>
    <row r="867" hidden="1">
      <c r="A867" s="5" t="s">
        <v>2292</v>
      </c>
      <c r="B867" s="39" t="s">
        <v>636</v>
      </c>
      <c r="C867" s="43" t="s">
        <v>879</v>
      </c>
      <c r="D867" s="8" t="s">
        <v>10</v>
      </c>
      <c r="E867" s="1"/>
      <c r="F867" s="1"/>
      <c r="G867" s="9"/>
      <c r="H867" s="9"/>
    </row>
    <row r="868" hidden="1">
      <c r="A868" s="5" t="s">
        <v>2292</v>
      </c>
      <c r="B868" s="39" t="s">
        <v>636</v>
      </c>
      <c r="C868" s="28" t="s">
        <v>880</v>
      </c>
      <c r="D868" s="8"/>
      <c r="E868" s="8" t="s">
        <v>10</v>
      </c>
      <c r="F868" s="1"/>
      <c r="G868" s="9"/>
      <c r="H868" s="9"/>
    </row>
    <row r="869" hidden="1">
      <c r="A869" s="5" t="s">
        <v>2292</v>
      </c>
      <c r="B869" s="39" t="s">
        <v>636</v>
      </c>
      <c r="C869" s="28" t="s">
        <v>881</v>
      </c>
      <c r="D869" s="8"/>
      <c r="E869" s="8" t="s">
        <v>10</v>
      </c>
      <c r="F869" s="1"/>
      <c r="G869" s="9"/>
      <c r="H869" s="9"/>
    </row>
    <row r="870" hidden="1">
      <c r="A870" s="5" t="s">
        <v>2292</v>
      </c>
      <c r="B870" s="39" t="s">
        <v>636</v>
      </c>
      <c r="C870" s="28" t="s">
        <v>882</v>
      </c>
      <c r="D870" s="8"/>
      <c r="E870" s="8" t="s">
        <v>10</v>
      </c>
      <c r="F870" s="1"/>
      <c r="G870" s="9"/>
      <c r="H870" s="9"/>
    </row>
    <row r="871" hidden="1">
      <c r="A871" s="5" t="s">
        <v>2292</v>
      </c>
      <c r="B871" s="39" t="s">
        <v>636</v>
      </c>
      <c r="C871" s="28" t="s">
        <v>883</v>
      </c>
      <c r="D871" s="8" t="s">
        <v>10</v>
      </c>
      <c r="E871" s="1"/>
      <c r="F871" s="1"/>
      <c r="G871" s="9"/>
      <c r="H871" s="9"/>
    </row>
    <row r="872" hidden="1">
      <c r="A872" s="5" t="s">
        <v>2292</v>
      </c>
      <c r="B872" s="39" t="s">
        <v>636</v>
      </c>
      <c r="C872" s="28" t="s">
        <v>884</v>
      </c>
      <c r="D872" s="8" t="s">
        <v>10</v>
      </c>
      <c r="E872" s="1"/>
      <c r="F872" s="1"/>
      <c r="G872" s="9"/>
      <c r="H872" s="9"/>
    </row>
    <row r="873" hidden="1">
      <c r="A873" s="5" t="s">
        <v>2292</v>
      </c>
      <c r="B873" s="39" t="s">
        <v>636</v>
      </c>
      <c r="C873" s="28" t="s">
        <v>885</v>
      </c>
      <c r="D873" s="8" t="s">
        <v>10</v>
      </c>
      <c r="E873" s="1"/>
      <c r="F873" s="1"/>
      <c r="G873" s="9"/>
      <c r="H873" s="9"/>
    </row>
    <row r="874" hidden="1">
      <c r="A874" s="5" t="s">
        <v>2292</v>
      </c>
      <c r="B874" s="39" t="s">
        <v>636</v>
      </c>
      <c r="C874" s="28" t="s">
        <v>886</v>
      </c>
      <c r="D874" s="1"/>
      <c r="E874" s="8" t="s">
        <v>10</v>
      </c>
      <c r="F874" s="1"/>
      <c r="G874" s="9"/>
      <c r="H874" s="9"/>
    </row>
    <row r="875" hidden="1">
      <c r="A875" s="5" t="s">
        <v>2292</v>
      </c>
      <c r="B875" s="39" t="s">
        <v>636</v>
      </c>
      <c r="C875" s="28" t="s">
        <v>887</v>
      </c>
      <c r="D875" s="1"/>
      <c r="E875" s="8" t="s">
        <v>10</v>
      </c>
      <c r="F875" s="1"/>
      <c r="G875" s="9"/>
      <c r="H875" s="9"/>
    </row>
    <row r="876" hidden="1">
      <c r="A876" s="5" t="s">
        <v>2292</v>
      </c>
      <c r="B876" s="39" t="s">
        <v>636</v>
      </c>
      <c r="C876" s="28" t="s">
        <v>888</v>
      </c>
      <c r="D876" s="8" t="s">
        <v>10</v>
      </c>
      <c r="E876" s="1"/>
      <c r="F876" s="1"/>
      <c r="G876" s="9"/>
      <c r="H876" s="9"/>
    </row>
    <row r="877" hidden="1">
      <c r="A877" s="5" t="s">
        <v>2292</v>
      </c>
      <c r="B877" s="39" t="s">
        <v>636</v>
      </c>
      <c r="C877" s="28" t="s">
        <v>889</v>
      </c>
      <c r="D877" s="1"/>
      <c r="E877" s="8" t="s">
        <v>10</v>
      </c>
      <c r="F877" s="1"/>
      <c r="G877" s="9"/>
      <c r="H877" s="9"/>
    </row>
    <row r="878" hidden="1">
      <c r="A878" s="5" t="s">
        <v>2292</v>
      </c>
      <c r="B878" s="39" t="s">
        <v>636</v>
      </c>
      <c r="C878" s="28" t="s">
        <v>890</v>
      </c>
      <c r="D878" s="8" t="s">
        <v>10</v>
      </c>
      <c r="E878" s="1"/>
      <c r="F878" s="1"/>
      <c r="G878" s="9"/>
      <c r="H878" s="9"/>
    </row>
    <row r="879" hidden="1">
      <c r="A879" s="5" t="s">
        <v>2292</v>
      </c>
      <c r="B879" s="39" t="s">
        <v>636</v>
      </c>
      <c r="C879" s="28" t="s">
        <v>891</v>
      </c>
      <c r="D879" s="8" t="s">
        <v>10</v>
      </c>
      <c r="E879" s="1"/>
      <c r="F879" s="1"/>
      <c r="G879" s="9"/>
      <c r="H879" s="9"/>
    </row>
    <row r="880" hidden="1">
      <c r="A880" s="14" t="s">
        <v>2292</v>
      </c>
      <c r="B880" s="44" t="s">
        <v>636</v>
      </c>
      <c r="C880" s="45" t="s">
        <v>892</v>
      </c>
      <c r="D880" s="12"/>
      <c r="E880" s="46" t="s">
        <v>10</v>
      </c>
      <c r="F880" s="12"/>
      <c r="G880" s="13"/>
      <c r="H880" s="13"/>
      <c r="I880" s="13"/>
      <c r="J880" s="13"/>
      <c r="K880" s="13"/>
      <c r="L880" s="13"/>
      <c r="M880" s="13"/>
      <c r="N880" s="13"/>
      <c r="O880" s="13"/>
      <c r="P880" s="13"/>
      <c r="Q880" s="13"/>
      <c r="R880" s="13"/>
      <c r="S880" s="13"/>
      <c r="T880" s="13"/>
      <c r="U880" s="13"/>
      <c r="V880" s="13"/>
      <c r="W880" s="13"/>
      <c r="X880" s="13"/>
    </row>
    <row r="881" hidden="1">
      <c r="A881" s="5" t="s">
        <v>2292</v>
      </c>
      <c r="B881" s="39" t="s">
        <v>636</v>
      </c>
      <c r="C881" s="28" t="s">
        <v>893</v>
      </c>
      <c r="D881" s="8" t="s">
        <v>10</v>
      </c>
      <c r="E881" s="1"/>
      <c r="F881" s="1"/>
      <c r="G881" s="9"/>
      <c r="H881" s="9"/>
    </row>
    <row r="882" hidden="1">
      <c r="A882" s="5" t="s">
        <v>2292</v>
      </c>
      <c r="B882" s="39" t="s">
        <v>636</v>
      </c>
      <c r="C882" s="28" t="s">
        <v>894</v>
      </c>
      <c r="D882" s="8"/>
      <c r="E882" s="8" t="s">
        <v>10</v>
      </c>
      <c r="F882" s="1"/>
      <c r="G882" s="9"/>
      <c r="H882" s="9"/>
    </row>
    <row r="883" hidden="1">
      <c r="A883" s="5" t="s">
        <v>2292</v>
      </c>
      <c r="B883" s="39" t="s">
        <v>636</v>
      </c>
      <c r="C883" s="28" t="s">
        <v>895</v>
      </c>
      <c r="D883" s="8" t="s">
        <v>10</v>
      </c>
      <c r="E883" s="1"/>
      <c r="F883" s="1"/>
      <c r="G883" s="9"/>
      <c r="H883" s="9"/>
    </row>
    <row r="884" hidden="1">
      <c r="A884" s="5" t="s">
        <v>2292</v>
      </c>
      <c r="B884" s="39" t="s">
        <v>636</v>
      </c>
      <c r="C884" s="28" t="s">
        <v>896</v>
      </c>
      <c r="D884" s="8" t="s">
        <v>10</v>
      </c>
      <c r="E884" s="1"/>
      <c r="F884" s="1"/>
      <c r="G884" s="9"/>
      <c r="H884" s="9"/>
    </row>
    <row r="885" hidden="1">
      <c r="A885" s="5" t="s">
        <v>2292</v>
      </c>
      <c r="B885" s="39" t="s">
        <v>636</v>
      </c>
      <c r="C885" s="28" t="s">
        <v>897</v>
      </c>
      <c r="D885" s="8" t="s">
        <v>10</v>
      </c>
      <c r="E885" s="1"/>
      <c r="F885" s="1"/>
      <c r="G885" s="9"/>
      <c r="H885" s="9"/>
    </row>
    <row r="886" hidden="1">
      <c r="A886" s="5" t="s">
        <v>2292</v>
      </c>
      <c r="B886" s="39" t="s">
        <v>636</v>
      </c>
      <c r="C886" s="28" t="s">
        <v>898</v>
      </c>
      <c r="D886" s="8" t="s">
        <v>10</v>
      </c>
      <c r="E886" s="1"/>
      <c r="F886" s="1"/>
      <c r="G886" s="9"/>
      <c r="H886" s="9"/>
    </row>
    <row r="887" hidden="1">
      <c r="A887" s="5" t="s">
        <v>2292</v>
      </c>
      <c r="B887" s="39" t="s">
        <v>636</v>
      </c>
      <c r="C887" s="28" t="s">
        <v>899</v>
      </c>
      <c r="D887" s="8" t="s">
        <v>10</v>
      </c>
      <c r="E887" s="1"/>
      <c r="F887" s="1"/>
      <c r="G887" s="9"/>
      <c r="H887" s="9"/>
    </row>
    <row r="888" hidden="1">
      <c r="A888" s="5" t="s">
        <v>2292</v>
      </c>
      <c r="B888" s="39" t="s">
        <v>636</v>
      </c>
      <c r="C888" s="28" t="s">
        <v>900</v>
      </c>
      <c r="D888" s="1"/>
      <c r="E888" s="8" t="s">
        <v>10</v>
      </c>
      <c r="F888" s="1"/>
      <c r="G888" s="9"/>
      <c r="H888" s="9"/>
    </row>
    <row r="889" hidden="1">
      <c r="A889" s="14" t="s">
        <v>2292</v>
      </c>
      <c r="B889" s="44" t="s">
        <v>636</v>
      </c>
      <c r="C889" s="45" t="s">
        <v>901</v>
      </c>
      <c r="D889" s="12"/>
      <c r="E889" s="46" t="s">
        <v>10</v>
      </c>
      <c r="F889" s="12"/>
      <c r="G889" s="13"/>
      <c r="H889" s="13"/>
      <c r="I889" s="13"/>
      <c r="J889" s="13"/>
      <c r="K889" s="13"/>
      <c r="L889" s="13"/>
      <c r="M889" s="13"/>
      <c r="N889" s="13"/>
      <c r="O889" s="13"/>
      <c r="P889" s="13"/>
      <c r="Q889" s="13"/>
      <c r="R889" s="13"/>
      <c r="S889" s="13"/>
      <c r="T889" s="13"/>
      <c r="U889" s="13"/>
      <c r="V889" s="13"/>
      <c r="W889" s="13"/>
      <c r="X889" s="13"/>
    </row>
    <row r="890" hidden="1">
      <c r="A890" s="5" t="s">
        <v>2292</v>
      </c>
      <c r="B890" s="39" t="s">
        <v>636</v>
      </c>
      <c r="C890" s="28" t="s">
        <v>902</v>
      </c>
      <c r="D890" s="8" t="s">
        <v>10</v>
      </c>
      <c r="E890" s="1"/>
      <c r="F890" s="1"/>
      <c r="G890" s="9"/>
      <c r="H890" s="9"/>
    </row>
    <row r="891" hidden="1">
      <c r="A891" s="5" t="s">
        <v>2292</v>
      </c>
      <c r="B891" s="39" t="s">
        <v>636</v>
      </c>
      <c r="C891" s="28" t="s">
        <v>903</v>
      </c>
      <c r="D891" s="8" t="s">
        <v>10</v>
      </c>
      <c r="E891" s="1"/>
      <c r="F891" s="1"/>
      <c r="G891" s="9"/>
      <c r="H891" s="9"/>
    </row>
    <row r="892" hidden="1">
      <c r="A892" s="5" t="s">
        <v>2292</v>
      </c>
      <c r="B892" s="39" t="s">
        <v>636</v>
      </c>
      <c r="C892" s="28" t="s">
        <v>904</v>
      </c>
      <c r="D892" s="8" t="s">
        <v>10</v>
      </c>
      <c r="E892" s="1"/>
      <c r="F892" s="1"/>
      <c r="G892" s="9"/>
      <c r="H892" s="9"/>
    </row>
    <row r="893" hidden="1">
      <c r="A893" s="5" t="s">
        <v>2292</v>
      </c>
      <c r="B893" s="39" t="s">
        <v>636</v>
      </c>
      <c r="C893" s="28" t="s">
        <v>905</v>
      </c>
      <c r="D893" s="8" t="s">
        <v>10</v>
      </c>
      <c r="E893" s="1"/>
      <c r="F893" s="1"/>
      <c r="G893" s="9"/>
      <c r="H893" s="9"/>
    </row>
    <row r="894" hidden="1">
      <c r="A894" s="5" t="s">
        <v>2292</v>
      </c>
      <c r="B894" s="39" t="s">
        <v>636</v>
      </c>
      <c r="C894" s="28" t="s">
        <v>906</v>
      </c>
      <c r="D894" s="8" t="s">
        <v>10</v>
      </c>
      <c r="E894" s="1"/>
      <c r="F894" s="1"/>
      <c r="G894" s="9"/>
      <c r="H894" s="9"/>
    </row>
    <row r="895" hidden="1">
      <c r="A895" s="5" t="s">
        <v>2292</v>
      </c>
      <c r="B895" s="39" t="s">
        <v>636</v>
      </c>
      <c r="C895" s="28" t="s">
        <v>907</v>
      </c>
      <c r="D895" s="8" t="s">
        <v>10</v>
      </c>
      <c r="E895" s="1"/>
      <c r="F895" s="1"/>
      <c r="G895" s="9"/>
      <c r="H895" s="9"/>
    </row>
    <row r="896" hidden="1">
      <c r="A896" s="5" t="s">
        <v>2292</v>
      </c>
      <c r="B896" s="39" t="s">
        <v>636</v>
      </c>
      <c r="C896" s="28" t="s">
        <v>908</v>
      </c>
      <c r="D896" s="8" t="s">
        <v>10</v>
      </c>
      <c r="E896" s="1"/>
      <c r="F896" s="1"/>
      <c r="G896" s="9"/>
      <c r="H896" s="9"/>
    </row>
    <row r="897" hidden="1">
      <c r="A897" s="5" t="s">
        <v>2292</v>
      </c>
      <c r="B897" s="39" t="s">
        <v>636</v>
      </c>
      <c r="C897" s="28" t="s">
        <v>909</v>
      </c>
      <c r="D897" s="8" t="s">
        <v>10</v>
      </c>
      <c r="E897" s="1"/>
      <c r="F897" s="1"/>
      <c r="G897" s="9"/>
      <c r="H897" s="9"/>
    </row>
    <row r="898" hidden="1">
      <c r="A898" s="5" t="s">
        <v>2292</v>
      </c>
      <c r="B898" s="39" t="s">
        <v>636</v>
      </c>
      <c r="C898" s="28" t="s">
        <v>910</v>
      </c>
      <c r="D898" s="8" t="s">
        <v>10</v>
      </c>
      <c r="E898" s="1"/>
      <c r="F898" s="1"/>
      <c r="G898" s="9"/>
      <c r="H898" s="9"/>
    </row>
    <row r="899" hidden="1">
      <c r="A899" s="5" t="s">
        <v>2292</v>
      </c>
      <c r="B899" s="39" t="s">
        <v>636</v>
      </c>
      <c r="C899" s="28" t="s">
        <v>911</v>
      </c>
      <c r="D899" s="8"/>
      <c r="E899" s="8" t="s">
        <v>10</v>
      </c>
      <c r="F899" s="1"/>
      <c r="G899" s="9"/>
      <c r="H899" s="9"/>
    </row>
    <row r="900" hidden="1">
      <c r="A900" s="5" t="s">
        <v>2292</v>
      </c>
      <c r="B900" s="39" t="s">
        <v>636</v>
      </c>
      <c r="C900" s="28" t="s">
        <v>912</v>
      </c>
      <c r="D900" s="1"/>
      <c r="E900" s="8" t="s">
        <v>10</v>
      </c>
      <c r="F900" s="1"/>
      <c r="G900" s="9"/>
      <c r="H900" s="9"/>
    </row>
    <row r="901" hidden="1">
      <c r="A901" s="5" t="s">
        <v>2292</v>
      </c>
      <c r="B901" s="39" t="s">
        <v>636</v>
      </c>
      <c r="C901" s="28" t="s">
        <v>913</v>
      </c>
      <c r="D901" s="8" t="s">
        <v>10</v>
      </c>
      <c r="E901" s="1"/>
      <c r="F901" s="1"/>
      <c r="G901" s="9"/>
      <c r="H901" s="9"/>
    </row>
    <row r="902" hidden="1">
      <c r="A902" s="5" t="s">
        <v>2292</v>
      </c>
      <c r="B902" s="39" t="s">
        <v>636</v>
      </c>
      <c r="C902" s="28" t="s">
        <v>914</v>
      </c>
      <c r="D902" s="8" t="s">
        <v>10</v>
      </c>
      <c r="E902" s="8"/>
      <c r="F902" s="1"/>
      <c r="G902" s="9"/>
      <c r="H902" s="9"/>
    </row>
    <row r="903" hidden="1">
      <c r="A903" s="5" t="s">
        <v>2292</v>
      </c>
      <c r="B903" s="39" t="s">
        <v>636</v>
      </c>
      <c r="C903" s="28" t="s">
        <v>915</v>
      </c>
      <c r="D903" s="8" t="s">
        <v>10</v>
      </c>
      <c r="E903" s="1"/>
      <c r="F903" s="1"/>
      <c r="G903" s="9"/>
      <c r="H903" s="9"/>
    </row>
    <row r="904" hidden="1">
      <c r="A904" s="5" t="s">
        <v>2292</v>
      </c>
      <c r="B904" s="39" t="s">
        <v>636</v>
      </c>
      <c r="C904" s="28" t="s">
        <v>916</v>
      </c>
      <c r="D904" s="8" t="s">
        <v>10</v>
      </c>
      <c r="E904" s="1"/>
      <c r="F904" s="1"/>
      <c r="G904" s="9"/>
      <c r="H904" s="9"/>
    </row>
    <row r="905" hidden="1">
      <c r="A905" s="5" t="s">
        <v>2292</v>
      </c>
      <c r="B905" s="39" t="s">
        <v>636</v>
      </c>
      <c r="C905" s="28" t="s">
        <v>917</v>
      </c>
      <c r="D905" s="8" t="s">
        <v>10</v>
      </c>
      <c r="E905" s="1"/>
      <c r="F905" s="1"/>
      <c r="G905" s="9"/>
      <c r="H905" s="9"/>
    </row>
    <row r="906" hidden="1">
      <c r="A906" s="5" t="s">
        <v>2292</v>
      </c>
      <c r="B906" s="39" t="s">
        <v>636</v>
      </c>
      <c r="C906" s="28" t="s">
        <v>918</v>
      </c>
      <c r="D906" s="8" t="s">
        <v>10</v>
      </c>
      <c r="E906" s="1"/>
      <c r="F906" s="1"/>
      <c r="G906" s="9"/>
      <c r="H906" s="9"/>
    </row>
    <row r="907" hidden="1">
      <c r="A907" s="5" t="s">
        <v>2292</v>
      </c>
      <c r="B907" s="39" t="s">
        <v>636</v>
      </c>
      <c r="C907" s="28" t="s">
        <v>919</v>
      </c>
      <c r="D907" s="1"/>
      <c r="E907" s="8" t="s">
        <v>10</v>
      </c>
      <c r="F907" s="1"/>
      <c r="G907" s="9"/>
      <c r="H907" s="9"/>
    </row>
    <row r="908" hidden="1">
      <c r="A908" s="5" t="s">
        <v>2292</v>
      </c>
      <c r="B908" s="39" t="s">
        <v>636</v>
      </c>
      <c r="C908" s="28" t="s">
        <v>920</v>
      </c>
      <c r="D908" s="8" t="s">
        <v>10</v>
      </c>
      <c r="E908" s="8"/>
      <c r="F908" s="1"/>
      <c r="G908" s="5"/>
      <c r="H908" s="5" t="s">
        <v>10</v>
      </c>
    </row>
    <row r="909" hidden="1">
      <c r="A909" s="20" t="s">
        <v>2292</v>
      </c>
      <c r="B909" s="39" t="s">
        <v>636</v>
      </c>
      <c r="C909" s="40" t="s">
        <v>921</v>
      </c>
      <c r="D909" s="23" t="s">
        <v>10</v>
      </c>
      <c r="E909" s="19"/>
      <c r="F909" s="19"/>
      <c r="G909" s="21"/>
      <c r="H909" s="21"/>
      <c r="I909" s="21"/>
      <c r="J909" s="21"/>
      <c r="K909" s="21"/>
      <c r="L909" s="21"/>
      <c r="M909" s="21"/>
      <c r="N909" s="21"/>
      <c r="O909" s="21"/>
      <c r="P909" s="21"/>
      <c r="Q909" s="21"/>
      <c r="R909" s="21"/>
      <c r="S909" s="21"/>
      <c r="T909" s="21"/>
      <c r="U909" s="21"/>
      <c r="V909" s="21"/>
      <c r="W909" s="21"/>
      <c r="X909" s="21"/>
    </row>
    <row r="910" hidden="1">
      <c r="A910" s="5" t="s">
        <v>2292</v>
      </c>
      <c r="B910" s="39" t="s">
        <v>636</v>
      </c>
      <c r="C910" s="28" t="s">
        <v>922</v>
      </c>
      <c r="D910" s="8" t="s">
        <v>10</v>
      </c>
      <c r="E910" s="1"/>
      <c r="F910" s="1"/>
      <c r="G910" s="9"/>
      <c r="H910" s="9"/>
    </row>
    <row r="911" hidden="1">
      <c r="A911" s="5" t="s">
        <v>2292</v>
      </c>
      <c r="B911" s="39" t="s">
        <v>636</v>
      </c>
      <c r="C911" s="28" t="s">
        <v>923</v>
      </c>
      <c r="D911" s="1"/>
      <c r="E911" s="8" t="s">
        <v>10</v>
      </c>
      <c r="F911" s="1"/>
      <c r="G911" s="9"/>
      <c r="H911" s="9"/>
    </row>
    <row r="912" hidden="1">
      <c r="A912" s="5" t="s">
        <v>2292</v>
      </c>
      <c r="B912" s="39" t="s">
        <v>636</v>
      </c>
      <c r="C912" s="28" t="s">
        <v>924</v>
      </c>
      <c r="D912" s="8" t="s">
        <v>10</v>
      </c>
      <c r="E912" s="1"/>
      <c r="F912" s="1"/>
      <c r="G912" s="9"/>
      <c r="H912" s="9"/>
    </row>
    <row r="913" hidden="1">
      <c r="A913" s="5" t="s">
        <v>2292</v>
      </c>
      <c r="B913" s="39" t="s">
        <v>636</v>
      </c>
      <c r="C913" s="28" t="s">
        <v>925</v>
      </c>
      <c r="D913" s="8" t="s">
        <v>10</v>
      </c>
      <c r="E913" s="1"/>
      <c r="F913" s="1"/>
      <c r="G913" s="9"/>
      <c r="H913" s="9"/>
    </row>
    <row r="914" hidden="1">
      <c r="A914" s="5" t="s">
        <v>2292</v>
      </c>
      <c r="B914" s="39" t="s">
        <v>636</v>
      </c>
      <c r="C914" s="28" t="s">
        <v>926</v>
      </c>
      <c r="D914" s="1"/>
      <c r="E914" s="8" t="s">
        <v>10</v>
      </c>
      <c r="F914" s="1"/>
      <c r="G914" s="9"/>
      <c r="H914" s="9"/>
    </row>
    <row r="915" hidden="1">
      <c r="A915" s="5" t="s">
        <v>2292</v>
      </c>
      <c r="B915" s="39" t="s">
        <v>636</v>
      </c>
      <c r="C915" s="28" t="s">
        <v>927</v>
      </c>
      <c r="D915" s="8" t="s">
        <v>10</v>
      </c>
      <c r="E915" s="1"/>
      <c r="F915" s="1"/>
      <c r="G915" s="9"/>
      <c r="H915" s="9"/>
    </row>
    <row r="916" hidden="1">
      <c r="A916" s="5" t="s">
        <v>2292</v>
      </c>
      <c r="B916" s="39" t="s">
        <v>636</v>
      </c>
      <c r="C916" s="28" t="s">
        <v>928</v>
      </c>
      <c r="D916" s="1"/>
      <c r="E916" s="8" t="s">
        <v>10</v>
      </c>
      <c r="F916" s="1"/>
      <c r="G916" s="9"/>
      <c r="H916" s="9"/>
    </row>
    <row r="917" hidden="1">
      <c r="A917" s="5" t="s">
        <v>2292</v>
      </c>
      <c r="B917" s="39" t="s">
        <v>636</v>
      </c>
      <c r="C917" s="28" t="s">
        <v>929</v>
      </c>
      <c r="D917" s="8" t="s">
        <v>10</v>
      </c>
      <c r="E917" s="1"/>
      <c r="F917" s="1"/>
      <c r="G917" s="9"/>
      <c r="H917" s="9"/>
    </row>
    <row r="918" hidden="1">
      <c r="A918" s="5" t="s">
        <v>2292</v>
      </c>
      <c r="B918" s="39" t="s">
        <v>636</v>
      </c>
      <c r="C918" s="28" t="s">
        <v>930</v>
      </c>
      <c r="D918" s="8" t="s">
        <v>10</v>
      </c>
      <c r="E918" s="1"/>
      <c r="F918" s="1"/>
      <c r="G918" s="9"/>
      <c r="H918" s="9"/>
    </row>
    <row r="919" hidden="1">
      <c r="A919" s="5" t="s">
        <v>2292</v>
      </c>
      <c r="B919" s="39" t="s">
        <v>636</v>
      </c>
      <c r="C919" s="28" t="s">
        <v>931</v>
      </c>
      <c r="D919" s="8" t="s">
        <v>10</v>
      </c>
      <c r="E919" s="1"/>
      <c r="F919" s="1"/>
      <c r="G919" s="9"/>
      <c r="H919" s="9"/>
    </row>
    <row r="920" hidden="1">
      <c r="A920" s="5" t="s">
        <v>2292</v>
      </c>
      <c r="B920" s="39" t="s">
        <v>636</v>
      </c>
      <c r="C920" s="28" t="s">
        <v>932</v>
      </c>
      <c r="D920" s="8" t="s">
        <v>10</v>
      </c>
      <c r="E920" s="1"/>
      <c r="F920" s="1"/>
      <c r="G920" s="9"/>
      <c r="H920" s="9"/>
    </row>
    <row r="921" hidden="1">
      <c r="A921" s="5" t="s">
        <v>2292</v>
      </c>
      <c r="B921" s="39" t="s">
        <v>636</v>
      </c>
      <c r="C921" s="28" t="s">
        <v>933</v>
      </c>
      <c r="D921" s="8" t="s">
        <v>10</v>
      </c>
      <c r="E921" s="1"/>
      <c r="F921" s="1"/>
      <c r="G921" s="9"/>
      <c r="H921" s="9"/>
    </row>
    <row r="922" hidden="1">
      <c r="A922" s="5" t="s">
        <v>2292</v>
      </c>
      <c r="B922" s="39" t="s">
        <v>636</v>
      </c>
      <c r="C922" s="28" t="s">
        <v>934</v>
      </c>
      <c r="D922" s="8" t="s">
        <v>10</v>
      </c>
      <c r="E922" s="1"/>
      <c r="F922" s="1"/>
      <c r="G922" s="9"/>
      <c r="H922" s="9"/>
    </row>
    <row r="923" hidden="1">
      <c r="A923" s="5" t="s">
        <v>2292</v>
      </c>
      <c r="B923" s="39" t="s">
        <v>636</v>
      </c>
      <c r="C923" s="28" t="s">
        <v>935</v>
      </c>
      <c r="D923" s="8" t="s">
        <v>10</v>
      </c>
      <c r="E923" s="1"/>
      <c r="F923" s="1"/>
      <c r="G923" s="9"/>
      <c r="H923" s="9"/>
    </row>
    <row r="924" hidden="1">
      <c r="A924" s="5" t="s">
        <v>2292</v>
      </c>
      <c r="B924" s="39" t="s">
        <v>636</v>
      </c>
      <c r="C924" s="28" t="s">
        <v>936</v>
      </c>
      <c r="D924" s="8" t="s">
        <v>10</v>
      </c>
      <c r="E924" s="1"/>
      <c r="F924" s="1"/>
      <c r="G924" s="9"/>
      <c r="H924" s="9"/>
    </row>
    <row r="925" hidden="1">
      <c r="A925" s="5" t="s">
        <v>2292</v>
      </c>
      <c r="B925" s="39" t="s">
        <v>636</v>
      </c>
      <c r="C925" s="28" t="s">
        <v>937</v>
      </c>
      <c r="D925" s="8" t="s">
        <v>10</v>
      </c>
      <c r="E925" s="1"/>
      <c r="F925" s="1"/>
      <c r="G925" s="9"/>
      <c r="H925" s="9"/>
    </row>
    <row r="926" hidden="1">
      <c r="A926" s="5" t="s">
        <v>2292</v>
      </c>
      <c r="B926" s="39" t="s">
        <v>636</v>
      </c>
      <c r="C926" s="28" t="s">
        <v>938</v>
      </c>
      <c r="D926" s="8" t="s">
        <v>10</v>
      </c>
      <c r="E926" s="1"/>
      <c r="F926" s="1"/>
      <c r="G926" s="9"/>
      <c r="H926" s="9"/>
    </row>
    <row r="927" hidden="1">
      <c r="A927" s="5" t="s">
        <v>2292</v>
      </c>
      <c r="B927" s="39" t="s">
        <v>636</v>
      </c>
      <c r="C927" s="28" t="s">
        <v>939</v>
      </c>
      <c r="D927" s="8" t="s">
        <v>10</v>
      </c>
      <c r="E927" s="1"/>
      <c r="F927" s="1"/>
      <c r="G927" s="9"/>
      <c r="H927" s="9"/>
    </row>
    <row r="928" hidden="1">
      <c r="A928" s="5" t="s">
        <v>2292</v>
      </c>
      <c r="B928" s="39" t="s">
        <v>636</v>
      </c>
      <c r="C928" s="28" t="s">
        <v>940</v>
      </c>
      <c r="D928" s="8" t="s">
        <v>10</v>
      </c>
      <c r="E928" s="1"/>
      <c r="F928" s="1"/>
      <c r="G928" s="9"/>
      <c r="H928" s="9"/>
    </row>
    <row r="929" hidden="1">
      <c r="A929" s="5" t="s">
        <v>2292</v>
      </c>
      <c r="B929" s="39" t="s">
        <v>636</v>
      </c>
      <c r="C929" s="28" t="s">
        <v>941</v>
      </c>
      <c r="D929" s="8" t="s">
        <v>10</v>
      </c>
      <c r="E929" s="1"/>
      <c r="F929" s="1"/>
      <c r="G929" s="9"/>
      <c r="H929" s="9"/>
    </row>
    <row r="930" hidden="1">
      <c r="A930" s="5" t="s">
        <v>2292</v>
      </c>
      <c r="B930" s="39" t="s">
        <v>636</v>
      </c>
      <c r="C930" s="28" t="s">
        <v>942</v>
      </c>
      <c r="D930" s="8" t="s">
        <v>10</v>
      </c>
      <c r="E930" s="1"/>
      <c r="F930" s="1"/>
      <c r="G930" s="9"/>
      <c r="H930" s="9"/>
    </row>
    <row r="931" hidden="1">
      <c r="A931" s="5" t="s">
        <v>2292</v>
      </c>
      <c r="B931" s="39" t="s">
        <v>636</v>
      </c>
      <c r="C931" s="28" t="s">
        <v>943</v>
      </c>
      <c r="D931" s="8" t="s">
        <v>10</v>
      </c>
      <c r="E931" s="1"/>
      <c r="F931" s="1"/>
      <c r="G931" s="9"/>
      <c r="H931" s="9"/>
    </row>
    <row r="932" hidden="1">
      <c r="A932" s="5" t="s">
        <v>2292</v>
      </c>
      <c r="B932" s="39" t="s">
        <v>636</v>
      </c>
      <c r="C932" s="28" t="s">
        <v>944</v>
      </c>
      <c r="D932" s="8" t="s">
        <v>10</v>
      </c>
      <c r="E932" s="1"/>
      <c r="F932" s="1"/>
      <c r="G932" s="9"/>
      <c r="H932" s="9"/>
    </row>
    <row r="933" hidden="1">
      <c r="A933" s="5" t="s">
        <v>2292</v>
      </c>
      <c r="B933" s="39" t="s">
        <v>636</v>
      </c>
      <c r="C933" s="28" t="s">
        <v>945</v>
      </c>
      <c r="D933" s="8" t="s">
        <v>10</v>
      </c>
      <c r="E933" s="1"/>
      <c r="F933" s="1"/>
      <c r="G933" s="9"/>
      <c r="H933" s="9"/>
    </row>
    <row r="934" hidden="1">
      <c r="A934" s="5" t="s">
        <v>2292</v>
      </c>
      <c r="B934" s="39" t="s">
        <v>636</v>
      </c>
      <c r="C934" s="28" t="s">
        <v>946</v>
      </c>
      <c r="D934" s="8"/>
      <c r="E934" s="8" t="s">
        <v>10</v>
      </c>
      <c r="F934" s="1"/>
      <c r="G934" s="9"/>
      <c r="H934" s="9"/>
    </row>
    <row r="935" hidden="1">
      <c r="A935" s="5" t="s">
        <v>2292</v>
      </c>
      <c r="B935" s="39" t="s">
        <v>636</v>
      </c>
      <c r="C935" s="28" t="s">
        <v>947</v>
      </c>
      <c r="D935" s="8" t="s">
        <v>10</v>
      </c>
      <c r="E935" s="1"/>
      <c r="F935" s="1"/>
      <c r="G935" s="9"/>
      <c r="H935" s="9"/>
    </row>
    <row r="936" hidden="1">
      <c r="A936" s="5" t="s">
        <v>2292</v>
      </c>
      <c r="B936" s="39" t="s">
        <v>636</v>
      </c>
      <c r="C936" s="28" t="s">
        <v>948</v>
      </c>
      <c r="D936" s="1"/>
      <c r="E936" s="8" t="s">
        <v>10</v>
      </c>
      <c r="F936" s="1"/>
      <c r="G936" s="9"/>
      <c r="H936" s="9"/>
    </row>
    <row r="937" hidden="1">
      <c r="A937" s="5" t="s">
        <v>2292</v>
      </c>
      <c r="B937" s="39" t="s">
        <v>636</v>
      </c>
      <c r="C937" s="28" t="s">
        <v>949</v>
      </c>
      <c r="D937" s="8" t="s">
        <v>10</v>
      </c>
      <c r="E937" s="1"/>
      <c r="F937" s="1"/>
      <c r="G937" s="9"/>
      <c r="H937" s="9"/>
    </row>
    <row r="938" hidden="1">
      <c r="A938" s="5" t="s">
        <v>2292</v>
      </c>
      <c r="B938" s="39" t="s">
        <v>636</v>
      </c>
      <c r="C938" s="28" t="s">
        <v>950</v>
      </c>
      <c r="D938" s="8" t="s">
        <v>10</v>
      </c>
      <c r="E938" s="1"/>
      <c r="F938" s="1"/>
      <c r="G938" s="9"/>
      <c r="H938" s="9"/>
    </row>
    <row r="939" hidden="1">
      <c r="A939" s="5" t="s">
        <v>2292</v>
      </c>
      <c r="B939" s="39" t="s">
        <v>636</v>
      </c>
      <c r="C939" s="28" t="s">
        <v>951</v>
      </c>
      <c r="D939" s="8" t="s">
        <v>10</v>
      </c>
      <c r="E939" s="1"/>
      <c r="F939" s="1"/>
      <c r="G939" s="9"/>
      <c r="H939" s="9"/>
    </row>
    <row r="940" hidden="1">
      <c r="A940" s="5" t="s">
        <v>2292</v>
      </c>
      <c r="B940" s="39" t="s">
        <v>636</v>
      </c>
      <c r="C940" s="28" t="s">
        <v>952</v>
      </c>
      <c r="D940" s="8" t="s">
        <v>10</v>
      </c>
      <c r="E940" s="1"/>
      <c r="F940" s="1"/>
      <c r="G940" s="9"/>
      <c r="H940" s="9"/>
    </row>
    <row r="941" hidden="1">
      <c r="A941" s="5" t="s">
        <v>2292</v>
      </c>
      <c r="B941" s="39" t="s">
        <v>636</v>
      </c>
      <c r="C941" s="28" t="s">
        <v>953</v>
      </c>
      <c r="D941" s="1"/>
      <c r="E941" s="8" t="s">
        <v>10</v>
      </c>
      <c r="F941" s="1"/>
      <c r="G941" s="9"/>
      <c r="H941" s="9"/>
    </row>
    <row r="942" hidden="1">
      <c r="A942" s="14" t="s">
        <v>2292</v>
      </c>
      <c r="B942" s="44" t="s">
        <v>636</v>
      </c>
      <c r="C942" s="45" t="s">
        <v>954</v>
      </c>
      <c r="D942" s="12"/>
      <c r="E942" s="46"/>
      <c r="F942" s="12"/>
      <c r="G942" s="14" t="s">
        <v>10</v>
      </c>
      <c r="H942" s="13"/>
      <c r="I942" s="13"/>
      <c r="J942" s="13"/>
      <c r="K942" s="13"/>
      <c r="L942" s="13"/>
      <c r="M942" s="13"/>
      <c r="N942" s="13"/>
      <c r="O942" s="13"/>
      <c r="P942" s="13"/>
      <c r="Q942" s="13"/>
      <c r="R942" s="13"/>
      <c r="S942" s="13"/>
      <c r="T942" s="13"/>
      <c r="U942" s="13"/>
      <c r="V942" s="13"/>
      <c r="W942" s="13"/>
      <c r="X942" s="13"/>
    </row>
    <row r="943" hidden="1">
      <c r="A943" s="5" t="s">
        <v>2292</v>
      </c>
      <c r="B943" s="39" t="s">
        <v>636</v>
      </c>
      <c r="C943" s="28" t="s">
        <v>955</v>
      </c>
      <c r="D943" s="1"/>
      <c r="E943" s="8"/>
      <c r="F943" s="1"/>
      <c r="G943" s="5" t="s">
        <v>10</v>
      </c>
      <c r="H943" s="9"/>
    </row>
    <row r="944" hidden="1">
      <c r="A944" s="5" t="s">
        <v>2292</v>
      </c>
      <c r="B944" s="39" t="s">
        <v>636</v>
      </c>
      <c r="C944" s="28" t="s">
        <v>956</v>
      </c>
      <c r="D944" s="1"/>
      <c r="E944" s="8" t="s">
        <v>10</v>
      </c>
      <c r="F944" s="1"/>
      <c r="G944" s="9"/>
      <c r="H944" s="9"/>
    </row>
    <row r="945" hidden="1">
      <c r="A945" s="5" t="s">
        <v>2292</v>
      </c>
      <c r="B945" s="39" t="s">
        <v>636</v>
      </c>
      <c r="C945" s="28" t="s">
        <v>957</v>
      </c>
      <c r="D945" s="1"/>
      <c r="E945" s="8"/>
      <c r="F945" s="1"/>
      <c r="G945" s="5" t="s">
        <v>10</v>
      </c>
      <c r="H945" s="9"/>
    </row>
    <row r="946" hidden="1">
      <c r="A946" s="5" t="s">
        <v>2292</v>
      </c>
      <c r="B946" s="39" t="s">
        <v>636</v>
      </c>
      <c r="C946" s="28" t="s">
        <v>958</v>
      </c>
      <c r="D946" s="1"/>
      <c r="E946" s="8"/>
      <c r="F946" s="1"/>
      <c r="G946" s="5" t="s">
        <v>10</v>
      </c>
      <c r="H946" s="9"/>
    </row>
    <row r="947" hidden="1">
      <c r="A947" s="5" t="s">
        <v>2292</v>
      </c>
      <c r="B947" s="39" t="s">
        <v>636</v>
      </c>
      <c r="C947" s="28" t="s">
        <v>959</v>
      </c>
      <c r="D947" s="8" t="s">
        <v>10</v>
      </c>
      <c r="E947" s="1"/>
      <c r="F947" s="1"/>
      <c r="G947" s="9"/>
      <c r="H947" s="9"/>
    </row>
    <row r="948" hidden="1">
      <c r="A948" s="14" t="s">
        <v>2292</v>
      </c>
      <c r="B948" s="44" t="s">
        <v>636</v>
      </c>
      <c r="C948" s="45" t="s">
        <v>960</v>
      </c>
      <c r="D948" s="12"/>
      <c r="E948" s="46"/>
      <c r="F948" s="12"/>
      <c r="G948" s="14" t="s">
        <v>10</v>
      </c>
      <c r="H948" s="13"/>
      <c r="I948" s="13"/>
      <c r="J948" s="13"/>
      <c r="K948" s="13"/>
      <c r="L948" s="13"/>
      <c r="M948" s="13"/>
      <c r="N948" s="13"/>
      <c r="O948" s="13"/>
      <c r="P948" s="13"/>
      <c r="Q948" s="13"/>
      <c r="R948" s="13"/>
      <c r="S948" s="13"/>
      <c r="T948" s="13"/>
      <c r="U948" s="13"/>
      <c r="V948" s="13"/>
      <c r="W948" s="13"/>
      <c r="X948" s="13"/>
    </row>
    <row r="949" hidden="1">
      <c r="A949" s="20" t="s">
        <v>2292</v>
      </c>
      <c r="B949" s="39" t="s">
        <v>636</v>
      </c>
      <c r="C949" s="40" t="s">
        <v>961</v>
      </c>
      <c r="D949" s="19"/>
      <c r="E949" s="19"/>
      <c r="F949" s="19"/>
      <c r="G949" s="20" t="s">
        <v>10</v>
      </c>
      <c r="H949" s="21"/>
      <c r="I949" s="21"/>
      <c r="J949" s="21"/>
      <c r="K949" s="21"/>
      <c r="L949" s="21"/>
      <c r="M949" s="21"/>
      <c r="N949" s="21"/>
      <c r="O949" s="21"/>
      <c r="P949" s="21"/>
      <c r="Q949" s="21"/>
      <c r="R949" s="21"/>
      <c r="S949" s="21"/>
      <c r="T949" s="21"/>
      <c r="U949" s="21"/>
      <c r="V949" s="21"/>
      <c r="W949" s="21"/>
      <c r="X949" s="21"/>
    </row>
    <row r="950" hidden="1">
      <c r="A950" s="5" t="s">
        <v>2292</v>
      </c>
      <c r="B950" s="39" t="s">
        <v>636</v>
      </c>
      <c r="C950" s="28" t="s">
        <v>962</v>
      </c>
      <c r="D950" s="8" t="s">
        <v>10</v>
      </c>
      <c r="E950" s="1"/>
      <c r="F950" s="1"/>
      <c r="G950" s="9"/>
      <c r="H950" s="9"/>
    </row>
    <row r="951" hidden="1">
      <c r="A951" s="5" t="s">
        <v>2292</v>
      </c>
      <c r="B951" s="39" t="s">
        <v>636</v>
      </c>
      <c r="C951" s="28" t="s">
        <v>963</v>
      </c>
      <c r="D951" s="1"/>
      <c r="E951" s="8" t="s">
        <v>10</v>
      </c>
      <c r="F951" s="1"/>
      <c r="G951" s="9"/>
      <c r="H951" s="9"/>
    </row>
    <row r="952" hidden="1">
      <c r="A952" s="5" t="s">
        <v>2292</v>
      </c>
      <c r="B952" s="39" t="s">
        <v>636</v>
      </c>
      <c r="C952" s="28" t="s">
        <v>964</v>
      </c>
      <c r="D952" s="8" t="s">
        <v>10</v>
      </c>
      <c r="E952" s="1"/>
      <c r="F952" s="1"/>
      <c r="G952" s="9"/>
      <c r="H952" s="9"/>
    </row>
    <row r="953" hidden="1">
      <c r="A953" s="14" t="s">
        <v>2292</v>
      </c>
      <c r="B953" s="44" t="s">
        <v>636</v>
      </c>
      <c r="C953" s="45" t="s">
        <v>965</v>
      </c>
      <c r="D953" s="12"/>
      <c r="E953" s="46" t="s">
        <v>10</v>
      </c>
      <c r="F953" s="12"/>
      <c r="G953" s="13"/>
      <c r="H953" s="13"/>
      <c r="I953" s="13"/>
      <c r="J953" s="13"/>
      <c r="K953" s="13"/>
      <c r="L953" s="13"/>
      <c r="M953" s="13"/>
      <c r="N953" s="13"/>
      <c r="O953" s="13"/>
      <c r="P953" s="13"/>
      <c r="Q953" s="13"/>
      <c r="R953" s="13"/>
      <c r="S953" s="13"/>
      <c r="T953" s="13"/>
      <c r="U953" s="13"/>
      <c r="V953" s="13"/>
      <c r="W953" s="13"/>
      <c r="X953" s="13"/>
    </row>
    <row r="954" hidden="1">
      <c r="A954" s="5" t="s">
        <v>2292</v>
      </c>
      <c r="B954" s="39" t="s">
        <v>636</v>
      </c>
      <c r="C954" s="28" t="s">
        <v>966</v>
      </c>
      <c r="D954" s="8" t="s">
        <v>10</v>
      </c>
      <c r="E954" s="1"/>
      <c r="F954" s="1"/>
      <c r="G954" s="9"/>
      <c r="H954" s="9"/>
    </row>
    <row r="955" hidden="1">
      <c r="A955" s="5" t="s">
        <v>2292</v>
      </c>
      <c r="B955" s="39" t="s">
        <v>636</v>
      </c>
      <c r="C955" s="28" t="s">
        <v>967</v>
      </c>
      <c r="D955" s="8" t="s">
        <v>10</v>
      </c>
      <c r="E955" s="1"/>
      <c r="F955" s="1"/>
      <c r="G955" s="9"/>
      <c r="H955" s="9"/>
    </row>
    <row r="956" hidden="1">
      <c r="A956" s="5" t="s">
        <v>2292</v>
      </c>
      <c r="B956" s="39" t="s">
        <v>636</v>
      </c>
      <c r="C956" s="28" t="s">
        <v>968</v>
      </c>
      <c r="D956" s="8"/>
      <c r="E956" s="8" t="s">
        <v>10</v>
      </c>
      <c r="F956" s="1"/>
      <c r="G956" s="9"/>
      <c r="H956" s="9"/>
    </row>
    <row r="957" hidden="1">
      <c r="A957" s="5" t="s">
        <v>2292</v>
      </c>
      <c r="B957" s="39" t="s">
        <v>636</v>
      </c>
      <c r="C957" s="28" t="s">
        <v>969</v>
      </c>
      <c r="D957" s="8" t="s">
        <v>10</v>
      </c>
      <c r="E957" s="1"/>
      <c r="F957" s="1"/>
      <c r="G957" s="9"/>
      <c r="H957" s="9"/>
    </row>
    <row r="958" hidden="1">
      <c r="A958" s="5" t="s">
        <v>2292</v>
      </c>
      <c r="B958" s="39" t="s">
        <v>636</v>
      </c>
      <c r="C958" s="28" t="s">
        <v>970</v>
      </c>
      <c r="D958" s="1"/>
      <c r="E958" s="8"/>
      <c r="F958" s="1"/>
      <c r="G958" s="5" t="s">
        <v>10</v>
      </c>
      <c r="H958" s="9"/>
    </row>
    <row r="959" hidden="1">
      <c r="A959" s="5" t="s">
        <v>2292</v>
      </c>
      <c r="B959" s="39" t="s">
        <v>636</v>
      </c>
      <c r="C959" s="28" t="s">
        <v>971</v>
      </c>
      <c r="D959" s="1"/>
      <c r="E959" s="8"/>
      <c r="F959" s="1"/>
      <c r="G959" s="5" t="s">
        <v>10</v>
      </c>
      <c r="H959" s="9"/>
    </row>
    <row r="960" hidden="1">
      <c r="A960" s="14" t="s">
        <v>2292</v>
      </c>
      <c r="B960" s="44" t="s">
        <v>636</v>
      </c>
      <c r="C960" s="45" t="s">
        <v>972</v>
      </c>
      <c r="D960" s="12"/>
      <c r="E960" s="46"/>
      <c r="F960" s="12"/>
      <c r="G960" s="14" t="s">
        <v>10</v>
      </c>
      <c r="H960" s="13"/>
      <c r="I960" s="13"/>
      <c r="J960" s="13"/>
      <c r="K960" s="13"/>
      <c r="L960" s="13"/>
      <c r="M960" s="13"/>
      <c r="N960" s="13"/>
      <c r="O960" s="13"/>
      <c r="P960" s="13"/>
      <c r="Q960" s="13"/>
      <c r="R960" s="13"/>
      <c r="S960" s="13"/>
      <c r="T960" s="13"/>
      <c r="U960" s="13"/>
      <c r="V960" s="13"/>
      <c r="W960" s="13"/>
      <c r="X960" s="13"/>
    </row>
    <row r="961" hidden="1">
      <c r="A961" s="5" t="s">
        <v>2292</v>
      </c>
      <c r="B961" s="39" t="s">
        <v>636</v>
      </c>
      <c r="C961" s="28" t="s">
        <v>973</v>
      </c>
      <c r="D961" s="1"/>
      <c r="E961" s="8" t="s">
        <v>10</v>
      </c>
      <c r="F961" s="1"/>
      <c r="G961" s="9"/>
      <c r="H961" s="9"/>
    </row>
    <row r="962" hidden="1">
      <c r="A962" s="14" t="s">
        <v>2292</v>
      </c>
      <c r="B962" s="44" t="s">
        <v>636</v>
      </c>
      <c r="C962" s="45" t="s">
        <v>974</v>
      </c>
      <c r="D962" s="12"/>
      <c r="E962" s="46" t="s">
        <v>10</v>
      </c>
      <c r="F962" s="12"/>
      <c r="G962" s="13"/>
      <c r="H962" s="13"/>
      <c r="I962" s="13"/>
      <c r="J962" s="13"/>
      <c r="K962" s="13"/>
      <c r="L962" s="13"/>
      <c r="M962" s="13"/>
      <c r="N962" s="13"/>
      <c r="O962" s="13"/>
      <c r="P962" s="13"/>
      <c r="Q962" s="13"/>
      <c r="R962" s="13"/>
      <c r="S962" s="13"/>
      <c r="T962" s="13"/>
      <c r="U962" s="13"/>
      <c r="V962" s="13"/>
      <c r="W962" s="13"/>
      <c r="X962" s="13"/>
    </row>
    <row r="963" hidden="1">
      <c r="A963" s="14" t="s">
        <v>2292</v>
      </c>
      <c r="B963" s="44" t="s">
        <v>636</v>
      </c>
      <c r="C963" s="45" t="s">
        <v>975</v>
      </c>
      <c r="D963" s="12"/>
      <c r="E963" s="46" t="s">
        <v>10</v>
      </c>
      <c r="F963" s="12"/>
      <c r="G963" s="13"/>
      <c r="H963" s="13"/>
      <c r="I963" s="13"/>
      <c r="J963" s="13"/>
      <c r="K963" s="13"/>
      <c r="L963" s="13"/>
      <c r="M963" s="13"/>
      <c r="N963" s="13"/>
      <c r="O963" s="13"/>
      <c r="P963" s="13"/>
      <c r="Q963" s="13"/>
      <c r="R963" s="13"/>
      <c r="S963" s="13"/>
      <c r="T963" s="13"/>
      <c r="U963" s="13"/>
      <c r="V963" s="13"/>
      <c r="W963" s="13"/>
      <c r="X963" s="13"/>
    </row>
    <row r="964" hidden="1">
      <c r="A964" s="5" t="s">
        <v>2292</v>
      </c>
      <c r="B964" s="39" t="s">
        <v>636</v>
      </c>
      <c r="C964" s="28" t="s">
        <v>976</v>
      </c>
      <c r="D964" s="1"/>
      <c r="E964" s="8"/>
      <c r="F964" s="1"/>
      <c r="G964" s="5" t="s">
        <v>10</v>
      </c>
      <c r="H964" s="9"/>
    </row>
    <row r="965" hidden="1">
      <c r="A965" s="5" t="s">
        <v>2292</v>
      </c>
      <c r="B965" s="39" t="s">
        <v>636</v>
      </c>
      <c r="C965" s="28" t="s">
        <v>977</v>
      </c>
      <c r="D965" s="1"/>
      <c r="E965" s="1"/>
      <c r="F965" s="1"/>
      <c r="G965" s="5" t="s">
        <v>10</v>
      </c>
      <c r="H965" s="9"/>
    </row>
    <row r="966" hidden="1">
      <c r="A966" s="5" t="s">
        <v>2292</v>
      </c>
      <c r="B966" s="39" t="s">
        <v>636</v>
      </c>
      <c r="C966" s="28" t="s">
        <v>978</v>
      </c>
      <c r="D966" s="1"/>
      <c r="E966" s="8"/>
      <c r="F966" s="1"/>
      <c r="G966" s="5" t="s">
        <v>10</v>
      </c>
      <c r="H966" s="9"/>
    </row>
    <row r="967" hidden="1">
      <c r="A967" s="14" t="s">
        <v>2292</v>
      </c>
      <c r="B967" s="44" t="s">
        <v>636</v>
      </c>
      <c r="C967" s="45" t="s">
        <v>979</v>
      </c>
      <c r="D967" s="12"/>
      <c r="E967" s="46"/>
      <c r="F967" s="12"/>
      <c r="G967" s="14" t="s">
        <v>10</v>
      </c>
      <c r="H967" s="13"/>
      <c r="I967" s="13"/>
      <c r="J967" s="13"/>
      <c r="K967" s="13"/>
      <c r="L967" s="13"/>
      <c r="M967" s="13"/>
      <c r="N967" s="13"/>
      <c r="O967" s="13"/>
      <c r="P967" s="13"/>
      <c r="Q967" s="13"/>
      <c r="R967" s="13"/>
      <c r="S967" s="13"/>
      <c r="T967" s="13"/>
      <c r="U967" s="13"/>
      <c r="V967" s="13"/>
      <c r="W967" s="13"/>
      <c r="X967" s="13"/>
    </row>
    <row r="968" hidden="1">
      <c r="A968" s="5" t="s">
        <v>2292</v>
      </c>
      <c r="B968" s="39" t="s">
        <v>636</v>
      </c>
      <c r="C968" s="28" t="s">
        <v>980</v>
      </c>
      <c r="D968" s="8"/>
      <c r="E968" s="8" t="s">
        <v>10</v>
      </c>
      <c r="F968" s="1"/>
      <c r="G968" s="9"/>
      <c r="H968" s="9"/>
    </row>
    <row r="969" hidden="1">
      <c r="A969" s="5" t="s">
        <v>2292</v>
      </c>
      <c r="B969" s="39" t="s">
        <v>636</v>
      </c>
      <c r="C969" s="28" t="s">
        <v>981</v>
      </c>
      <c r="D969" s="1"/>
      <c r="E969" s="8"/>
      <c r="F969" s="1"/>
      <c r="G969" s="5" t="s">
        <v>10</v>
      </c>
      <c r="H969" s="9"/>
    </row>
    <row r="970" hidden="1">
      <c r="A970" s="14" t="s">
        <v>2292</v>
      </c>
      <c r="B970" s="44" t="s">
        <v>636</v>
      </c>
      <c r="C970" s="45" t="s">
        <v>982</v>
      </c>
      <c r="D970" s="12"/>
      <c r="E970" s="12"/>
      <c r="F970" s="12"/>
      <c r="G970" s="14" t="s">
        <v>10</v>
      </c>
      <c r="H970" s="13"/>
      <c r="I970" s="13"/>
      <c r="J970" s="13"/>
      <c r="K970" s="13"/>
      <c r="L970" s="13"/>
      <c r="M970" s="13"/>
      <c r="N970" s="13"/>
      <c r="O970" s="13"/>
      <c r="P970" s="13"/>
      <c r="Q970" s="13"/>
      <c r="R970" s="13"/>
      <c r="S970" s="13"/>
      <c r="T970" s="13"/>
      <c r="U970" s="13"/>
      <c r="V970" s="13"/>
      <c r="W970" s="13"/>
      <c r="X970" s="13"/>
    </row>
    <row r="971" hidden="1">
      <c r="A971" s="14" t="s">
        <v>2292</v>
      </c>
      <c r="B971" s="44" t="s">
        <v>636</v>
      </c>
      <c r="C971" s="45" t="s">
        <v>983</v>
      </c>
      <c r="D971" s="12"/>
      <c r="E971" s="12"/>
      <c r="F971" s="12"/>
      <c r="G971" s="14" t="s">
        <v>10</v>
      </c>
      <c r="H971" s="13"/>
      <c r="I971" s="13"/>
      <c r="J971" s="13"/>
      <c r="K971" s="13"/>
      <c r="L971" s="13"/>
      <c r="M971" s="13"/>
      <c r="N971" s="13"/>
      <c r="O971" s="13"/>
      <c r="P971" s="13"/>
      <c r="Q971" s="13"/>
      <c r="R971" s="13"/>
      <c r="S971" s="13"/>
      <c r="T971" s="13"/>
      <c r="U971" s="13"/>
      <c r="V971" s="13"/>
      <c r="W971" s="13"/>
      <c r="X971" s="13"/>
    </row>
    <row r="972" hidden="1">
      <c r="A972" s="14" t="s">
        <v>2292</v>
      </c>
      <c r="B972" s="44" t="s">
        <v>636</v>
      </c>
      <c r="C972" s="45" t="s">
        <v>984</v>
      </c>
      <c r="D972" s="12"/>
      <c r="E972" s="46"/>
      <c r="F972" s="12"/>
      <c r="G972" s="14" t="s">
        <v>10</v>
      </c>
      <c r="H972" s="13"/>
      <c r="I972" s="13"/>
      <c r="J972" s="13"/>
      <c r="K972" s="13"/>
      <c r="L972" s="13"/>
      <c r="M972" s="13"/>
      <c r="N972" s="13"/>
      <c r="O972" s="13"/>
      <c r="P972" s="13"/>
      <c r="Q972" s="13"/>
      <c r="R972" s="13"/>
      <c r="S972" s="13"/>
      <c r="T972" s="13"/>
      <c r="U972" s="13"/>
      <c r="V972" s="13"/>
      <c r="W972" s="13"/>
      <c r="X972" s="13"/>
    </row>
    <row r="973" hidden="1">
      <c r="A973" s="5" t="s">
        <v>2292</v>
      </c>
      <c r="B973" s="39" t="s">
        <v>636</v>
      </c>
      <c r="C973" s="28" t="s">
        <v>985</v>
      </c>
      <c r="D973" s="1"/>
      <c r="E973" s="8"/>
      <c r="F973" s="1"/>
      <c r="G973" s="5" t="s">
        <v>10</v>
      </c>
      <c r="H973" s="9"/>
    </row>
    <row r="974" hidden="1">
      <c r="A974" s="5" t="s">
        <v>2292</v>
      </c>
      <c r="B974" s="39" t="s">
        <v>636</v>
      </c>
      <c r="C974" s="28" t="s">
        <v>986</v>
      </c>
      <c r="D974" s="8" t="s">
        <v>10</v>
      </c>
      <c r="E974" s="8"/>
      <c r="F974" s="1"/>
      <c r="G974" s="9"/>
      <c r="H974" s="9"/>
    </row>
    <row r="975" hidden="1">
      <c r="A975" s="14" t="s">
        <v>2292</v>
      </c>
      <c r="B975" s="44" t="s">
        <v>636</v>
      </c>
      <c r="C975" s="45" t="s">
        <v>987</v>
      </c>
      <c r="D975" s="12"/>
      <c r="E975" s="46"/>
      <c r="F975" s="12"/>
      <c r="G975" s="14" t="s">
        <v>10</v>
      </c>
      <c r="H975" s="13"/>
      <c r="I975" s="13"/>
      <c r="J975" s="13"/>
      <c r="K975" s="13"/>
      <c r="L975" s="13"/>
      <c r="M975" s="13"/>
      <c r="N975" s="13"/>
      <c r="O975" s="13"/>
      <c r="P975" s="13"/>
      <c r="Q975" s="13"/>
      <c r="R975" s="13"/>
      <c r="S975" s="13"/>
      <c r="T975" s="13"/>
      <c r="U975" s="13"/>
      <c r="V975" s="13"/>
      <c r="W975" s="13"/>
      <c r="X975" s="13"/>
    </row>
    <row r="976" hidden="1">
      <c r="A976" s="5" t="s">
        <v>2292</v>
      </c>
      <c r="B976" s="39" t="s">
        <v>636</v>
      </c>
      <c r="C976" s="28" t="s">
        <v>988</v>
      </c>
      <c r="D976" s="1"/>
      <c r="E976" s="8"/>
      <c r="F976" s="1"/>
      <c r="G976" s="5" t="s">
        <v>10</v>
      </c>
      <c r="H976" s="9"/>
    </row>
    <row r="977" hidden="1">
      <c r="A977" s="5" t="s">
        <v>2292</v>
      </c>
      <c r="B977" s="39" t="s">
        <v>636</v>
      </c>
      <c r="C977" s="28" t="s">
        <v>989</v>
      </c>
      <c r="D977" s="1"/>
      <c r="E977" s="8"/>
      <c r="F977" s="1"/>
      <c r="G977" s="5" t="s">
        <v>10</v>
      </c>
      <c r="H977" s="9"/>
    </row>
    <row r="978" hidden="1">
      <c r="A978" s="5" t="s">
        <v>2292</v>
      </c>
      <c r="B978" s="39" t="s">
        <v>636</v>
      </c>
      <c r="C978" s="28" t="s">
        <v>990</v>
      </c>
      <c r="D978" s="1"/>
      <c r="E978" s="8"/>
      <c r="F978" s="1"/>
      <c r="G978" s="5" t="s">
        <v>10</v>
      </c>
      <c r="H978" s="9"/>
    </row>
    <row r="979" hidden="1">
      <c r="A979" s="42" t="s">
        <v>2292</v>
      </c>
      <c r="B979" s="39" t="s">
        <v>636</v>
      </c>
      <c r="C979" s="41" t="s">
        <v>991</v>
      </c>
      <c r="D979" s="25"/>
      <c r="E979" s="26" t="s">
        <v>10</v>
      </c>
      <c r="F979" s="25"/>
      <c r="G979" s="27"/>
      <c r="H979" s="27"/>
      <c r="I979" s="27"/>
      <c r="J979" s="27"/>
      <c r="K979" s="27"/>
      <c r="L979" s="27"/>
      <c r="M979" s="27"/>
      <c r="N979" s="27"/>
      <c r="O979" s="27"/>
      <c r="P979" s="27"/>
      <c r="Q979" s="27"/>
      <c r="R979" s="27"/>
      <c r="S979" s="27"/>
      <c r="T979" s="27"/>
      <c r="U979" s="27"/>
      <c r="V979" s="27"/>
      <c r="W979" s="27"/>
      <c r="X979" s="27"/>
    </row>
    <row r="980" hidden="1">
      <c r="A980" s="5" t="s">
        <v>2292</v>
      </c>
      <c r="B980" s="39" t="s">
        <v>636</v>
      </c>
      <c r="C980" s="28" t="s">
        <v>992</v>
      </c>
      <c r="D980" s="1"/>
      <c r="E980" s="8"/>
      <c r="F980" s="1"/>
      <c r="G980" s="5" t="s">
        <v>10</v>
      </c>
      <c r="H980" s="9"/>
    </row>
    <row r="981" hidden="1">
      <c r="A981" s="5" t="s">
        <v>2292</v>
      </c>
      <c r="B981" s="39" t="s">
        <v>636</v>
      </c>
      <c r="C981" s="28" t="s">
        <v>993</v>
      </c>
      <c r="D981" s="1"/>
      <c r="E981" s="8"/>
      <c r="F981" s="1"/>
      <c r="G981" s="5" t="s">
        <v>10</v>
      </c>
      <c r="H981" s="9"/>
    </row>
    <row r="982" hidden="1">
      <c r="A982" s="5" t="s">
        <v>2292</v>
      </c>
      <c r="B982" s="39" t="s">
        <v>636</v>
      </c>
      <c r="C982" s="28" t="s">
        <v>994</v>
      </c>
      <c r="D982" s="1"/>
      <c r="E982" s="8"/>
      <c r="F982" s="1"/>
      <c r="G982" s="5" t="s">
        <v>10</v>
      </c>
      <c r="H982" s="9"/>
    </row>
    <row r="983" hidden="1">
      <c r="A983" s="5" t="s">
        <v>2292</v>
      </c>
      <c r="B983" s="39" t="s">
        <v>636</v>
      </c>
      <c r="C983" s="28" t="s">
        <v>995</v>
      </c>
      <c r="D983" s="1"/>
      <c r="E983" s="8" t="s">
        <v>10</v>
      </c>
      <c r="F983" s="1"/>
      <c r="G983" s="9"/>
      <c r="H983" s="9"/>
    </row>
    <row r="984" hidden="1">
      <c r="A984" s="5" t="s">
        <v>2292</v>
      </c>
      <c r="B984" s="39" t="s">
        <v>636</v>
      </c>
      <c r="C984" s="28" t="s">
        <v>996</v>
      </c>
      <c r="D984" s="1"/>
      <c r="E984" s="8" t="s">
        <v>10</v>
      </c>
      <c r="F984" s="1"/>
      <c r="G984" s="9"/>
      <c r="H984" s="9"/>
    </row>
    <row r="985" hidden="1">
      <c r="A985" s="14" t="s">
        <v>2292</v>
      </c>
      <c r="B985" s="44" t="s">
        <v>636</v>
      </c>
      <c r="C985" s="45" t="s">
        <v>997</v>
      </c>
      <c r="D985" s="12"/>
      <c r="E985" s="46" t="s">
        <v>10</v>
      </c>
      <c r="F985" s="12"/>
      <c r="G985" s="13"/>
      <c r="H985" s="13"/>
      <c r="I985" s="13"/>
      <c r="J985" s="13"/>
      <c r="K985" s="13"/>
      <c r="L985" s="13"/>
      <c r="M985" s="13"/>
      <c r="N985" s="13"/>
      <c r="O985" s="13"/>
      <c r="P985" s="13"/>
      <c r="Q985" s="13"/>
      <c r="R985" s="13"/>
      <c r="S985" s="13"/>
      <c r="T985" s="13"/>
      <c r="U985" s="13"/>
      <c r="V985" s="13"/>
      <c r="W985" s="13"/>
      <c r="X985" s="13"/>
    </row>
    <row r="986" hidden="1">
      <c r="A986" s="5" t="s">
        <v>2292</v>
      </c>
      <c r="B986" s="39" t="s">
        <v>636</v>
      </c>
      <c r="C986" s="28" t="s">
        <v>998</v>
      </c>
      <c r="D986" s="1"/>
      <c r="E986" s="8" t="s">
        <v>10</v>
      </c>
      <c r="F986" s="1"/>
      <c r="G986" s="9"/>
      <c r="H986" s="9"/>
    </row>
    <row r="987" hidden="1">
      <c r="A987" s="5" t="s">
        <v>2292</v>
      </c>
      <c r="B987" s="39" t="s">
        <v>636</v>
      </c>
      <c r="C987" s="28" t="s">
        <v>999</v>
      </c>
      <c r="D987" s="1"/>
      <c r="E987" s="8"/>
      <c r="F987" s="1"/>
      <c r="G987" s="5" t="s">
        <v>10</v>
      </c>
      <c r="H987" s="9"/>
    </row>
    <row r="988" hidden="1">
      <c r="A988" s="5" t="s">
        <v>2292</v>
      </c>
      <c r="B988" s="39" t="s">
        <v>636</v>
      </c>
      <c r="C988" s="28" t="s">
        <v>1000</v>
      </c>
      <c r="D988" s="1"/>
      <c r="E988" s="8" t="s">
        <v>10</v>
      </c>
      <c r="F988" s="1"/>
      <c r="G988" s="9"/>
      <c r="H988" s="9"/>
    </row>
    <row r="989" hidden="1">
      <c r="A989" s="14" t="s">
        <v>2292</v>
      </c>
      <c r="B989" s="44" t="s">
        <v>636</v>
      </c>
      <c r="C989" s="45" t="s">
        <v>1001</v>
      </c>
      <c r="D989" s="12"/>
      <c r="E989" s="12"/>
      <c r="F989" s="12"/>
      <c r="G989" s="14" t="s">
        <v>10</v>
      </c>
      <c r="H989" s="13"/>
      <c r="I989" s="13"/>
      <c r="J989" s="13"/>
      <c r="K989" s="13"/>
      <c r="L989" s="13"/>
      <c r="M989" s="13"/>
      <c r="N989" s="13"/>
      <c r="O989" s="13"/>
      <c r="P989" s="13"/>
      <c r="Q989" s="13"/>
      <c r="R989" s="13"/>
      <c r="S989" s="13"/>
      <c r="T989" s="13"/>
      <c r="U989" s="13"/>
      <c r="V989" s="13"/>
      <c r="W989" s="13"/>
      <c r="X989" s="13"/>
    </row>
    <row r="990" hidden="1">
      <c r="A990" s="14" t="s">
        <v>2292</v>
      </c>
      <c r="B990" s="44" t="s">
        <v>636</v>
      </c>
      <c r="C990" s="45" t="s">
        <v>1002</v>
      </c>
      <c r="D990" s="12"/>
      <c r="E990" s="46"/>
      <c r="F990" s="12"/>
      <c r="G990" s="14" t="s">
        <v>10</v>
      </c>
      <c r="H990" s="13"/>
      <c r="I990" s="13"/>
      <c r="J990" s="13"/>
      <c r="K990" s="13"/>
      <c r="L990" s="13"/>
      <c r="M990" s="13"/>
      <c r="N990" s="13"/>
      <c r="O990" s="13"/>
      <c r="P990" s="13"/>
      <c r="Q990" s="13"/>
      <c r="R990" s="13"/>
      <c r="S990" s="13"/>
      <c r="T990" s="13"/>
      <c r="U990" s="13"/>
      <c r="V990" s="13"/>
      <c r="W990" s="13"/>
      <c r="X990" s="13"/>
    </row>
    <row r="991" hidden="1">
      <c r="A991" s="14" t="s">
        <v>2292</v>
      </c>
      <c r="B991" s="44" t="s">
        <v>636</v>
      </c>
      <c r="C991" s="45" t="s">
        <v>1003</v>
      </c>
      <c r="D991" s="12"/>
      <c r="E991" s="12"/>
      <c r="F991" s="12"/>
      <c r="G991" s="14" t="s">
        <v>10</v>
      </c>
      <c r="H991" s="13"/>
      <c r="I991" s="13"/>
      <c r="J991" s="13"/>
      <c r="K991" s="13"/>
      <c r="L991" s="13"/>
      <c r="M991" s="13"/>
      <c r="N991" s="13"/>
      <c r="O991" s="13"/>
      <c r="P991" s="13"/>
      <c r="Q991" s="13"/>
      <c r="R991" s="13"/>
      <c r="S991" s="13"/>
      <c r="T991" s="13"/>
      <c r="U991" s="13"/>
      <c r="V991" s="13"/>
      <c r="W991" s="13"/>
      <c r="X991" s="13"/>
    </row>
    <row r="992" hidden="1">
      <c r="A992" s="5" t="s">
        <v>2292</v>
      </c>
      <c r="B992" s="39" t="s">
        <v>636</v>
      </c>
      <c r="C992" s="28" t="s">
        <v>1004</v>
      </c>
      <c r="D992" s="1"/>
      <c r="E992" s="8" t="s">
        <v>10</v>
      </c>
      <c r="F992" s="1"/>
      <c r="G992" s="9"/>
      <c r="H992" s="9"/>
    </row>
    <row r="993" hidden="1">
      <c r="A993" s="5" t="s">
        <v>2292</v>
      </c>
      <c r="B993" s="39" t="s">
        <v>636</v>
      </c>
      <c r="C993" s="28" t="s">
        <v>1005</v>
      </c>
      <c r="D993" s="1"/>
      <c r="E993" s="8"/>
      <c r="F993" s="1"/>
      <c r="G993" s="5" t="s">
        <v>10</v>
      </c>
      <c r="H993" s="9"/>
    </row>
    <row r="994" hidden="1">
      <c r="A994" s="14" t="s">
        <v>2292</v>
      </c>
      <c r="B994" s="44" t="s">
        <v>636</v>
      </c>
      <c r="C994" s="45" t="s">
        <v>1006</v>
      </c>
      <c r="D994" s="12"/>
      <c r="E994" s="46"/>
      <c r="F994" s="12"/>
      <c r="G994" s="14" t="s">
        <v>10</v>
      </c>
      <c r="H994" s="13"/>
      <c r="I994" s="13"/>
      <c r="J994" s="13"/>
      <c r="K994" s="13"/>
      <c r="L994" s="13"/>
      <c r="M994" s="13"/>
      <c r="N994" s="13"/>
      <c r="O994" s="13"/>
      <c r="P994" s="13"/>
      <c r="Q994" s="13"/>
      <c r="R994" s="13"/>
      <c r="S994" s="13"/>
      <c r="T994" s="13"/>
      <c r="U994" s="13"/>
      <c r="V994" s="13"/>
      <c r="W994" s="13"/>
      <c r="X994" s="13"/>
    </row>
    <row r="995" hidden="1">
      <c r="A995" s="14" t="s">
        <v>2292</v>
      </c>
      <c r="B995" s="44" t="s">
        <v>636</v>
      </c>
      <c r="C995" s="45" t="s">
        <v>1007</v>
      </c>
      <c r="D995" s="12"/>
      <c r="E995" s="12"/>
      <c r="F995" s="12"/>
      <c r="G995" s="14" t="s">
        <v>10</v>
      </c>
      <c r="H995" s="13"/>
      <c r="I995" s="13"/>
      <c r="J995" s="13"/>
      <c r="K995" s="13"/>
      <c r="L995" s="13"/>
      <c r="M995" s="13"/>
      <c r="N995" s="13"/>
      <c r="O995" s="13"/>
      <c r="P995" s="13"/>
      <c r="Q995" s="13"/>
      <c r="R995" s="13"/>
      <c r="S995" s="13"/>
      <c r="T995" s="13"/>
      <c r="U995" s="13"/>
      <c r="V995" s="13"/>
      <c r="W995" s="13"/>
      <c r="X995" s="13"/>
    </row>
    <row r="996" hidden="1">
      <c r="A996" s="5" t="s">
        <v>2292</v>
      </c>
      <c r="B996" s="39" t="s">
        <v>636</v>
      </c>
      <c r="C996" s="28" t="s">
        <v>1008</v>
      </c>
      <c r="D996" s="1"/>
      <c r="E996" s="8"/>
      <c r="F996" s="1"/>
      <c r="G996" s="5" t="s">
        <v>10</v>
      </c>
      <c r="H996" s="9"/>
    </row>
    <row r="997" hidden="1">
      <c r="A997" s="5" t="s">
        <v>2292</v>
      </c>
      <c r="B997" s="39" t="s">
        <v>636</v>
      </c>
      <c r="C997" s="28" t="s">
        <v>1009</v>
      </c>
      <c r="D997" s="8" t="s">
        <v>10</v>
      </c>
      <c r="E997" s="8"/>
      <c r="F997" s="1"/>
      <c r="G997" s="9"/>
      <c r="H997" s="9"/>
    </row>
    <row r="998" hidden="1">
      <c r="A998" s="5" t="s">
        <v>2292</v>
      </c>
      <c r="B998" s="39" t="s">
        <v>636</v>
      </c>
      <c r="C998" s="28" t="s">
        <v>1010</v>
      </c>
      <c r="D998" s="1"/>
      <c r="E998" s="8"/>
      <c r="F998" s="1"/>
      <c r="G998" s="5" t="s">
        <v>10</v>
      </c>
      <c r="H998" s="9"/>
    </row>
    <row r="999" hidden="1">
      <c r="A999" s="5" t="s">
        <v>2292</v>
      </c>
      <c r="B999" s="39" t="s">
        <v>636</v>
      </c>
      <c r="C999" s="28" t="s">
        <v>1011</v>
      </c>
      <c r="D999" s="8" t="s">
        <v>10</v>
      </c>
      <c r="E999" s="1"/>
      <c r="F999" s="1"/>
      <c r="G999" s="9"/>
      <c r="H999" s="9"/>
    </row>
    <row r="1000" hidden="1">
      <c r="A1000" s="5" t="s">
        <v>2292</v>
      </c>
      <c r="B1000" s="39" t="s">
        <v>636</v>
      </c>
      <c r="C1000" s="28" t="s">
        <v>1012</v>
      </c>
      <c r="D1000" s="1"/>
      <c r="E1000" s="1"/>
      <c r="F1000" s="1"/>
      <c r="G1000" s="5" t="s">
        <v>10</v>
      </c>
      <c r="H1000" s="9"/>
    </row>
    <row r="1001" hidden="1">
      <c r="A1001" s="5" t="s">
        <v>2292</v>
      </c>
      <c r="B1001" s="39" t="s">
        <v>636</v>
      </c>
      <c r="C1001" s="28" t="s">
        <v>1013</v>
      </c>
      <c r="D1001" s="1"/>
      <c r="E1001" s="1"/>
      <c r="F1001" s="1"/>
      <c r="G1001" s="5" t="s">
        <v>10</v>
      </c>
      <c r="H1001" s="9"/>
    </row>
    <row r="1002" hidden="1">
      <c r="A1002" s="5" t="s">
        <v>2292</v>
      </c>
      <c r="B1002" s="39" t="s">
        <v>636</v>
      </c>
      <c r="C1002" s="28" t="s">
        <v>1014</v>
      </c>
      <c r="D1002" s="8" t="s">
        <v>10</v>
      </c>
      <c r="E1002" s="8"/>
      <c r="F1002" s="1"/>
      <c r="G1002" s="9"/>
      <c r="H1002" s="9"/>
    </row>
    <row r="1003" hidden="1">
      <c r="A1003" s="5" t="s">
        <v>2292</v>
      </c>
      <c r="B1003" s="39" t="s">
        <v>636</v>
      </c>
      <c r="C1003" s="28" t="s">
        <v>1015</v>
      </c>
      <c r="D1003" s="1"/>
      <c r="E1003" s="8" t="s">
        <v>10</v>
      </c>
      <c r="F1003" s="1"/>
      <c r="G1003" s="9"/>
      <c r="H1003" s="9"/>
    </row>
    <row r="1004" hidden="1">
      <c r="A1004" s="5" t="s">
        <v>2292</v>
      </c>
      <c r="B1004" s="39" t="s">
        <v>636</v>
      </c>
      <c r="C1004" s="28" t="s">
        <v>1016</v>
      </c>
      <c r="D1004" s="1"/>
      <c r="E1004" s="8" t="s">
        <v>10</v>
      </c>
      <c r="F1004" s="1"/>
      <c r="G1004" s="5"/>
      <c r="H1004" s="5" t="s">
        <v>10</v>
      </c>
    </row>
    <row r="1005" hidden="1">
      <c r="A1005" s="5" t="s">
        <v>2292</v>
      </c>
      <c r="B1005" s="39" t="s">
        <v>636</v>
      </c>
      <c r="C1005" s="28" t="s">
        <v>1017</v>
      </c>
      <c r="D1005" s="8" t="s">
        <v>10</v>
      </c>
      <c r="E1005" s="1"/>
      <c r="F1005" s="1"/>
      <c r="G1005" s="9"/>
      <c r="H1005" s="9"/>
    </row>
    <row r="1006" hidden="1">
      <c r="A1006" s="5" t="s">
        <v>2292</v>
      </c>
      <c r="B1006" s="39" t="s">
        <v>636</v>
      </c>
      <c r="C1006" s="28" t="s">
        <v>1018</v>
      </c>
      <c r="D1006" s="8" t="s">
        <v>10</v>
      </c>
      <c r="E1006" s="1"/>
      <c r="F1006" s="1"/>
      <c r="G1006" s="9"/>
      <c r="H1006" s="9"/>
    </row>
    <row r="1007" hidden="1">
      <c r="A1007" s="5" t="s">
        <v>2292</v>
      </c>
      <c r="B1007" s="39" t="s">
        <v>636</v>
      </c>
      <c r="C1007" s="28" t="s">
        <v>1019</v>
      </c>
      <c r="D1007" s="8" t="s">
        <v>10</v>
      </c>
      <c r="E1007" s="1"/>
      <c r="F1007" s="1"/>
      <c r="G1007" s="9"/>
      <c r="H1007" s="9"/>
    </row>
    <row r="1008" hidden="1">
      <c r="A1008" s="5" t="s">
        <v>2292</v>
      </c>
      <c r="B1008" s="39" t="s">
        <v>636</v>
      </c>
      <c r="C1008" s="28" t="s">
        <v>1020</v>
      </c>
      <c r="D1008" s="1"/>
      <c r="E1008" s="8" t="s">
        <v>10</v>
      </c>
      <c r="F1008" s="1"/>
      <c r="G1008" s="9"/>
      <c r="H1008" s="9"/>
    </row>
    <row r="1009" hidden="1">
      <c r="A1009" s="5" t="s">
        <v>2292</v>
      </c>
      <c r="B1009" s="39" t="s">
        <v>636</v>
      </c>
      <c r="C1009" s="28" t="s">
        <v>1021</v>
      </c>
      <c r="D1009" s="1"/>
      <c r="E1009" s="1"/>
      <c r="F1009" s="1"/>
      <c r="G1009" s="5" t="s">
        <v>10</v>
      </c>
      <c r="H1009" s="9"/>
    </row>
    <row r="1010" hidden="1">
      <c r="A1010" s="5" t="s">
        <v>2292</v>
      </c>
      <c r="B1010" s="39" t="s">
        <v>636</v>
      </c>
      <c r="C1010" s="28" t="s">
        <v>1022</v>
      </c>
      <c r="D1010" s="1"/>
      <c r="E1010" s="8" t="s">
        <v>10</v>
      </c>
      <c r="F1010" s="1"/>
      <c r="G1010" s="9"/>
      <c r="H1010" s="9"/>
    </row>
    <row r="1011" hidden="1">
      <c r="A1011" s="5" t="s">
        <v>2292</v>
      </c>
      <c r="B1011" s="39" t="s">
        <v>636</v>
      </c>
      <c r="C1011" s="28" t="s">
        <v>1023</v>
      </c>
      <c r="D1011" s="1"/>
      <c r="E1011" s="8" t="s">
        <v>10</v>
      </c>
      <c r="F1011" s="1"/>
      <c r="G1011" s="9"/>
      <c r="H1011" s="9"/>
    </row>
    <row r="1012" hidden="1">
      <c r="A1012" s="5" t="s">
        <v>2292</v>
      </c>
      <c r="B1012" s="39" t="s">
        <v>636</v>
      </c>
      <c r="C1012" s="28" t="s">
        <v>1024</v>
      </c>
      <c r="D1012" s="1"/>
      <c r="E1012" s="8"/>
      <c r="F1012" s="1"/>
      <c r="G1012" s="5" t="s">
        <v>10</v>
      </c>
      <c r="H1012" s="9"/>
    </row>
    <row r="1013" hidden="1">
      <c r="A1013" s="5" t="s">
        <v>2292</v>
      </c>
      <c r="B1013" s="39" t="s">
        <v>636</v>
      </c>
      <c r="C1013" s="28" t="s">
        <v>1025</v>
      </c>
      <c r="D1013" s="8" t="s">
        <v>10</v>
      </c>
      <c r="E1013" s="1"/>
      <c r="F1013" s="1"/>
      <c r="G1013" s="9"/>
      <c r="H1013" s="9"/>
    </row>
    <row r="1014" hidden="1">
      <c r="A1014" s="5" t="s">
        <v>2292</v>
      </c>
      <c r="B1014" s="39" t="s">
        <v>636</v>
      </c>
      <c r="C1014" s="28" t="s">
        <v>1026</v>
      </c>
      <c r="D1014" s="8" t="s">
        <v>10</v>
      </c>
      <c r="E1014" s="8"/>
      <c r="F1014" s="1"/>
      <c r="G1014" s="9"/>
      <c r="H1014" s="9"/>
    </row>
    <row r="1015" hidden="1">
      <c r="A1015" s="5" t="s">
        <v>2292</v>
      </c>
      <c r="B1015" s="39" t="s">
        <v>636</v>
      </c>
      <c r="C1015" s="28" t="s">
        <v>1027</v>
      </c>
      <c r="D1015" s="1"/>
      <c r="E1015" s="8" t="s">
        <v>10</v>
      </c>
      <c r="F1015" s="1"/>
      <c r="G1015" s="9"/>
      <c r="H1015" s="9"/>
    </row>
    <row r="1016" hidden="1">
      <c r="A1016" s="5" t="s">
        <v>2292</v>
      </c>
      <c r="B1016" s="39" t="s">
        <v>636</v>
      </c>
      <c r="C1016" s="28" t="s">
        <v>1028</v>
      </c>
      <c r="D1016" s="8" t="s">
        <v>10</v>
      </c>
      <c r="E1016" s="1"/>
      <c r="F1016" s="1"/>
      <c r="G1016" s="9"/>
      <c r="H1016" s="9"/>
    </row>
    <row r="1017" hidden="1">
      <c r="A1017" s="14" t="s">
        <v>2292</v>
      </c>
      <c r="B1017" s="44" t="s">
        <v>636</v>
      </c>
      <c r="C1017" s="45" t="s">
        <v>1029</v>
      </c>
      <c r="D1017" s="12"/>
      <c r="E1017" s="12"/>
      <c r="F1017" s="12"/>
      <c r="G1017" s="14" t="s">
        <v>10</v>
      </c>
      <c r="H1017" s="13"/>
      <c r="I1017" s="13"/>
      <c r="J1017" s="13"/>
      <c r="K1017" s="13"/>
      <c r="L1017" s="13"/>
      <c r="M1017" s="13"/>
      <c r="N1017" s="13"/>
      <c r="O1017" s="13"/>
      <c r="P1017" s="13"/>
      <c r="Q1017" s="13"/>
      <c r="R1017" s="13"/>
      <c r="S1017" s="13"/>
      <c r="T1017" s="13"/>
      <c r="U1017" s="13"/>
      <c r="V1017" s="13"/>
      <c r="W1017" s="13"/>
      <c r="X1017" s="13"/>
    </row>
    <row r="1018" hidden="1">
      <c r="A1018" s="5" t="s">
        <v>2292</v>
      </c>
      <c r="B1018" s="39" t="s">
        <v>636</v>
      </c>
      <c r="C1018" s="28" t="s">
        <v>1030</v>
      </c>
      <c r="D1018" s="8"/>
      <c r="E1018" s="8"/>
      <c r="F1018" s="1"/>
      <c r="G1018" s="5" t="s">
        <v>10</v>
      </c>
      <c r="H1018" s="9"/>
    </row>
    <row r="1019" hidden="1">
      <c r="A1019" s="5" t="s">
        <v>2292</v>
      </c>
      <c r="B1019" s="39" t="s">
        <v>636</v>
      </c>
      <c r="C1019" s="28" t="s">
        <v>1031</v>
      </c>
      <c r="D1019" s="1"/>
      <c r="E1019" s="8" t="s">
        <v>10</v>
      </c>
      <c r="F1019" s="1"/>
      <c r="G1019" s="9"/>
      <c r="H1019" s="9"/>
    </row>
    <row r="1020" hidden="1">
      <c r="A1020" s="5" t="s">
        <v>2292</v>
      </c>
      <c r="B1020" s="39" t="s">
        <v>636</v>
      </c>
      <c r="C1020" s="28" t="s">
        <v>1032</v>
      </c>
      <c r="D1020" s="8" t="s">
        <v>10</v>
      </c>
      <c r="E1020" s="1"/>
      <c r="F1020" s="1"/>
      <c r="G1020" s="9"/>
      <c r="H1020" s="9"/>
    </row>
    <row r="1021" hidden="1">
      <c r="A1021" s="14" t="s">
        <v>2292</v>
      </c>
      <c r="B1021" s="44" t="s">
        <v>636</v>
      </c>
      <c r="C1021" s="45" t="s">
        <v>1033</v>
      </c>
      <c r="D1021" s="12"/>
      <c r="E1021" s="46" t="s">
        <v>10</v>
      </c>
      <c r="F1021" s="12"/>
      <c r="G1021" s="14"/>
      <c r="H1021" s="14"/>
      <c r="I1021" s="13"/>
      <c r="J1021" s="13"/>
      <c r="K1021" s="13"/>
      <c r="L1021" s="13"/>
      <c r="M1021" s="13"/>
      <c r="N1021" s="13"/>
      <c r="O1021" s="13"/>
      <c r="P1021" s="13"/>
      <c r="Q1021" s="13"/>
      <c r="R1021" s="13"/>
      <c r="S1021" s="13"/>
      <c r="T1021" s="13"/>
      <c r="U1021" s="13"/>
      <c r="V1021" s="13"/>
      <c r="W1021" s="13"/>
      <c r="X1021" s="13"/>
    </row>
    <row r="1022" hidden="1">
      <c r="A1022" s="5" t="s">
        <v>2292</v>
      </c>
      <c r="B1022" s="39" t="s">
        <v>636</v>
      </c>
      <c r="C1022" s="28" t="s">
        <v>1034</v>
      </c>
      <c r="D1022" s="1"/>
      <c r="E1022" s="8" t="s">
        <v>10</v>
      </c>
      <c r="F1022" s="1"/>
      <c r="G1022" s="9"/>
      <c r="H1022" s="9"/>
    </row>
    <row r="1023" hidden="1">
      <c r="A1023" s="42" t="s">
        <v>2292</v>
      </c>
      <c r="B1023" s="39" t="s">
        <v>636</v>
      </c>
      <c r="C1023" s="41" t="s">
        <v>1035</v>
      </c>
      <c r="D1023" s="25"/>
      <c r="E1023" s="26" t="s">
        <v>10</v>
      </c>
      <c r="F1023" s="25"/>
      <c r="G1023" s="27"/>
      <c r="H1023" s="27"/>
      <c r="I1023" s="27"/>
      <c r="J1023" s="27"/>
      <c r="K1023" s="27"/>
      <c r="L1023" s="27"/>
      <c r="M1023" s="27"/>
      <c r="N1023" s="27"/>
      <c r="O1023" s="27"/>
      <c r="P1023" s="27"/>
      <c r="Q1023" s="27"/>
      <c r="R1023" s="27"/>
      <c r="S1023" s="27"/>
      <c r="T1023" s="27"/>
      <c r="U1023" s="27"/>
      <c r="V1023" s="27"/>
      <c r="W1023" s="27"/>
      <c r="X1023" s="27"/>
    </row>
    <row r="1024" hidden="1">
      <c r="A1024" s="5" t="s">
        <v>2292</v>
      </c>
      <c r="B1024" s="39" t="s">
        <v>636</v>
      </c>
      <c r="C1024" s="28" t="s">
        <v>1036</v>
      </c>
      <c r="D1024" s="1"/>
      <c r="E1024" s="8"/>
      <c r="F1024" s="1"/>
      <c r="G1024" s="5" t="s">
        <v>10</v>
      </c>
      <c r="H1024" s="9"/>
    </row>
    <row r="1025" hidden="1">
      <c r="A1025" s="5" t="s">
        <v>2292</v>
      </c>
      <c r="B1025" s="39" t="s">
        <v>636</v>
      </c>
      <c r="C1025" s="28" t="s">
        <v>1037</v>
      </c>
      <c r="D1025" s="1"/>
      <c r="E1025" s="8" t="s">
        <v>10</v>
      </c>
      <c r="F1025" s="1"/>
      <c r="G1025" s="9"/>
      <c r="H1025" s="9"/>
    </row>
    <row r="1026" hidden="1">
      <c r="A1026" s="5" t="s">
        <v>2292</v>
      </c>
      <c r="B1026" s="39" t="s">
        <v>636</v>
      </c>
      <c r="C1026" s="28" t="s">
        <v>1038</v>
      </c>
      <c r="D1026" s="1"/>
      <c r="E1026" s="8"/>
      <c r="F1026" s="1"/>
      <c r="G1026" s="5" t="s">
        <v>10</v>
      </c>
      <c r="H1026" s="9"/>
    </row>
    <row r="1027" hidden="1">
      <c r="A1027" s="20" t="s">
        <v>2292</v>
      </c>
      <c r="B1027" s="39" t="s">
        <v>636</v>
      </c>
      <c r="C1027" s="40" t="s">
        <v>1039</v>
      </c>
      <c r="D1027" s="19"/>
      <c r="E1027" s="23" t="s">
        <v>10</v>
      </c>
      <c r="F1027" s="23"/>
      <c r="G1027" s="20"/>
      <c r="H1027" s="21"/>
      <c r="I1027" s="21"/>
      <c r="J1027" s="21"/>
      <c r="K1027" s="21"/>
      <c r="L1027" s="21"/>
      <c r="M1027" s="21"/>
      <c r="N1027" s="21"/>
      <c r="O1027" s="21"/>
      <c r="P1027" s="21"/>
      <c r="Q1027" s="21"/>
      <c r="R1027" s="21"/>
      <c r="S1027" s="21"/>
      <c r="T1027" s="21"/>
      <c r="U1027" s="21"/>
      <c r="V1027" s="21"/>
      <c r="W1027" s="21"/>
      <c r="X1027" s="21"/>
    </row>
    <row r="1028" hidden="1">
      <c r="A1028" s="5" t="s">
        <v>2292</v>
      </c>
      <c r="B1028" s="39" t="s">
        <v>636</v>
      </c>
      <c r="C1028" s="28" t="s">
        <v>1040</v>
      </c>
      <c r="D1028" s="1"/>
      <c r="E1028" s="1"/>
      <c r="F1028" s="1"/>
      <c r="G1028" s="5" t="s">
        <v>10</v>
      </c>
      <c r="H1028" s="9"/>
    </row>
    <row r="1029" hidden="1">
      <c r="A1029" s="5" t="s">
        <v>2292</v>
      </c>
      <c r="B1029" s="39" t="s">
        <v>636</v>
      </c>
      <c r="C1029" s="28" t="s">
        <v>1041</v>
      </c>
      <c r="D1029" s="8" t="s">
        <v>10</v>
      </c>
      <c r="E1029" s="1"/>
      <c r="F1029" s="1"/>
      <c r="G1029" s="9"/>
      <c r="H1029" s="9"/>
    </row>
    <row r="1030" hidden="1">
      <c r="A1030" s="5" t="s">
        <v>2292</v>
      </c>
      <c r="B1030" s="39" t="s">
        <v>636</v>
      </c>
      <c r="C1030" s="28" t="s">
        <v>1042</v>
      </c>
      <c r="D1030" s="8"/>
      <c r="E1030" s="8" t="s">
        <v>10</v>
      </c>
      <c r="F1030" s="1"/>
      <c r="G1030" s="9"/>
      <c r="H1030" s="9"/>
    </row>
    <row r="1031" hidden="1">
      <c r="A1031" s="5" t="s">
        <v>2292</v>
      </c>
      <c r="B1031" s="39" t="s">
        <v>636</v>
      </c>
      <c r="C1031" s="28" t="s">
        <v>1043</v>
      </c>
      <c r="D1031" s="8" t="s">
        <v>10</v>
      </c>
      <c r="E1031" s="1"/>
      <c r="F1031" s="1"/>
      <c r="G1031" s="9"/>
      <c r="H1031" s="9"/>
    </row>
    <row r="1032" hidden="1">
      <c r="A1032" s="14" t="s">
        <v>2292</v>
      </c>
      <c r="B1032" s="44" t="s">
        <v>636</v>
      </c>
      <c r="C1032" s="45" t="s">
        <v>1044</v>
      </c>
      <c r="D1032" s="12"/>
      <c r="E1032" s="46"/>
      <c r="F1032" s="12"/>
      <c r="G1032" s="14" t="s">
        <v>10</v>
      </c>
      <c r="H1032" s="13"/>
      <c r="I1032" s="13"/>
      <c r="J1032" s="13"/>
      <c r="K1032" s="13"/>
      <c r="L1032" s="13"/>
      <c r="M1032" s="13"/>
      <c r="N1032" s="13"/>
      <c r="O1032" s="13"/>
      <c r="P1032" s="13"/>
      <c r="Q1032" s="13"/>
      <c r="R1032" s="13"/>
      <c r="S1032" s="13"/>
      <c r="T1032" s="13"/>
      <c r="U1032" s="13"/>
      <c r="V1032" s="13"/>
      <c r="W1032" s="13"/>
      <c r="X1032" s="13"/>
    </row>
    <row r="1033" hidden="1">
      <c r="A1033" s="5" t="s">
        <v>2292</v>
      </c>
      <c r="B1033" s="39" t="s">
        <v>636</v>
      </c>
      <c r="C1033" s="28" t="s">
        <v>1045</v>
      </c>
      <c r="D1033" s="1"/>
      <c r="E1033" s="8" t="s">
        <v>10</v>
      </c>
      <c r="F1033" s="1"/>
      <c r="G1033" s="9"/>
      <c r="H1033" s="9"/>
    </row>
    <row r="1034" hidden="1">
      <c r="A1034" s="5" t="s">
        <v>2292</v>
      </c>
      <c r="B1034" s="39" t="s">
        <v>636</v>
      </c>
      <c r="C1034" s="28" t="s">
        <v>1046</v>
      </c>
      <c r="D1034" s="1"/>
      <c r="E1034" s="8" t="s">
        <v>10</v>
      </c>
      <c r="F1034" s="1"/>
      <c r="G1034" s="9"/>
      <c r="H1034" s="9"/>
    </row>
    <row r="1035" hidden="1">
      <c r="A1035" s="5" t="s">
        <v>2292</v>
      </c>
      <c r="B1035" s="39" t="s">
        <v>636</v>
      </c>
      <c r="C1035" s="28" t="s">
        <v>1047</v>
      </c>
      <c r="D1035" s="1"/>
      <c r="E1035" s="8" t="s">
        <v>10</v>
      </c>
      <c r="F1035" s="1"/>
      <c r="G1035" s="9"/>
      <c r="H1035" s="9"/>
    </row>
    <row r="1036" hidden="1">
      <c r="A1036" s="5" t="s">
        <v>2292</v>
      </c>
      <c r="B1036" s="39" t="s">
        <v>636</v>
      </c>
      <c r="C1036" s="28" t="s">
        <v>1048</v>
      </c>
      <c r="D1036" s="1"/>
      <c r="E1036" s="8"/>
      <c r="F1036" s="1"/>
      <c r="G1036" s="5" t="s">
        <v>10</v>
      </c>
      <c r="H1036" s="9"/>
    </row>
    <row r="1037" hidden="1">
      <c r="A1037" s="5" t="s">
        <v>2292</v>
      </c>
      <c r="B1037" s="39" t="s">
        <v>636</v>
      </c>
      <c r="C1037" s="28" t="s">
        <v>1049</v>
      </c>
      <c r="D1037" s="1"/>
      <c r="E1037" s="8" t="s">
        <v>10</v>
      </c>
      <c r="F1037" s="1"/>
      <c r="G1037" s="9"/>
      <c r="H1037" s="9"/>
    </row>
    <row r="1038" hidden="1">
      <c r="A1038" s="5" t="s">
        <v>2292</v>
      </c>
      <c r="B1038" s="39" t="s">
        <v>636</v>
      </c>
      <c r="C1038" s="28" t="s">
        <v>1050</v>
      </c>
      <c r="D1038" s="1"/>
      <c r="E1038" s="8" t="s">
        <v>10</v>
      </c>
      <c r="F1038" s="1"/>
      <c r="G1038" s="9"/>
      <c r="H1038" s="9"/>
    </row>
    <row r="1039" hidden="1">
      <c r="A1039" s="5" t="s">
        <v>2292</v>
      </c>
      <c r="B1039" s="39" t="s">
        <v>636</v>
      </c>
      <c r="C1039" s="28" t="s">
        <v>1051</v>
      </c>
      <c r="D1039" s="8" t="s">
        <v>10</v>
      </c>
      <c r="E1039" s="1"/>
      <c r="F1039" s="1"/>
      <c r="G1039" s="9"/>
      <c r="H1039" s="9"/>
    </row>
    <row r="1040" hidden="1">
      <c r="A1040" s="5" t="s">
        <v>2292</v>
      </c>
      <c r="B1040" s="39" t="s">
        <v>636</v>
      </c>
      <c r="C1040" s="28" t="s">
        <v>1052</v>
      </c>
      <c r="D1040" s="1"/>
      <c r="E1040" s="8" t="s">
        <v>10</v>
      </c>
      <c r="F1040" s="1"/>
      <c r="G1040" s="9"/>
      <c r="H1040" s="9"/>
    </row>
    <row r="1041" hidden="1">
      <c r="A1041" s="5" t="s">
        <v>2292</v>
      </c>
      <c r="B1041" s="39" t="s">
        <v>636</v>
      </c>
      <c r="C1041" s="28" t="s">
        <v>1053</v>
      </c>
      <c r="D1041" s="8" t="s">
        <v>10</v>
      </c>
      <c r="E1041" s="1"/>
      <c r="F1041" s="1"/>
      <c r="G1041" s="9"/>
      <c r="H1041" s="9"/>
    </row>
    <row r="1042" hidden="1">
      <c r="A1042" s="5" t="s">
        <v>2292</v>
      </c>
      <c r="B1042" s="39" t="s">
        <v>636</v>
      </c>
      <c r="C1042" s="28" t="s">
        <v>1054</v>
      </c>
      <c r="D1042" s="8" t="s">
        <v>10</v>
      </c>
      <c r="E1042" s="1"/>
      <c r="F1042" s="1"/>
      <c r="G1042" s="9"/>
      <c r="H1042" s="9"/>
    </row>
    <row r="1043" hidden="1">
      <c r="A1043" s="5" t="s">
        <v>2292</v>
      </c>
      <c r="B1043" s="39" t="s">
        <v>636</v>
      </c>
      <c r="C1043" s="28" t="s">
        <v>1055</v>
      </c>
      <c r="D1043" s="8" t="s">
        <v>10</v>
      </c>
      <c r="E1043" s="8"/>
      <c r="F1043" s="1"/>
      <c r="G1043" s="9"/>
      <c r="H1043" s="9"/>
    </row>
    <row r="1044" hidden="1">
      <c r="A1044" s="5" t="s">
        <v>2292</v>
      </c>
      <c r="B1044" s="39" t="s">
        <v>636</v>
      </c>
      <c r="C1044" s="7" t="s">
        <v>1056</v>
      </c>
      <c r="D1044" s="8" t="s">
        <v>10</v>
      </c>
      <c r="E1044" s="1"/>
      <c r="F1044" s="1"/>
      <c r="G1044" s="9"/>
      <c r="H1044" s="9"/>
    </row>
    <row r="1045" hidden="1">
      <c r="A1045" s="5" t="s">
        <v>2292</v>
      </c>
      <c r="B1045" s="39" t="s">
        <v>636</v>
      </c>
      <c r="C1045" s="28" t="s">
        <v>1057</v>
      </c>
      <c r="D1045" s="8" t="s">
        <v>10</v>
      </c>
      <c r="E1045" s="1"/>
      <c r="F1045" s="1"/>
      <c r="G1045" s="9"/>
      <c r="H1045" s="9"/>
    </row>
    <row r="1046" hidden="1">
      <c r="A1046" s="5" t="s">
        <v>2292</v>
      </c>
      <c r="B1046" s="39" t="s">
        <v>636</v>
      </c>
      <c r="C1046" s="28" t="s">
        <v>1058</v>
      </c>
      <c r="D1046" s="8" t="s">
        <v>10</v>
      </c>
      <c r="E1046" s="1"/>
      <c r="F1046" s="1"/>
      <c r="G1046" s="9"/>
      <c r="H1046" s="9"/>
    </row>
    <row r="1047" hidden="1">
      <c r="A1047" s="5" t="s">
        <v>2292</v>
      </c>
      <c r="B1047" s="39" t="s">
        <v>636</v>
      </c>
      <c r="C1047" s="28" t="s">
        <v>1059</v>
      </c>
      <c r="D1047" s="1"/>
      <c r="E1047" s="1"/>
      <c r="F1047" s="1"/>
      <c r="G1047" s="9"/>
      <c r="H1047" s="5" t="s">
        <v>10</v>
      </c>
    </row>
    <row r="1048" hidden="1">
      <c r="A1048" s="5" t="s">
        <v>2292</v>
      </c>
      <c r="B1048" s="39" t="s">
        <v>636</v>
      </c>
      <c r="C1048" s="28" t="s">
        <v>1060</v>
      </c>
      <c r="D1048" s="8" t="s">
        <v>10</v>
      </c>
      <c r="E1048" s="1"/>
      <c r="F1048" s="1"/>
      <c r="G1048" s="9"/>
      <c r="H1048" s="9"/>
    </row>
    <row r="1049" hidden="1">
      <c r="A1049" s="5" t="s">
        <v>2292</v>
      </c>
      <c r="B1049" s="39" t="s">
        <v>636</v>
      </c>
      <c r="C1049" s="28" t="s">
        <v>1061</v>
      </c>
      <c r="D1049" s="1"/>
      <c r="E1049" s="8" t="s">
        <v>10</v>
      </c>
      <c r="F1049" s="1"/>
      <c r="G1049" s="9"/>
      <c r="H1049" s="9"/>
    </row>
    <row r="1050" hidden="1">
      <c r="A1050" s="5" t="s">
        <v>2292</v>
      </c>
      <c r="B1050" s="39" t="s">
        <v>636</v>
      </c>
      <c r="C1050" s="28" t="s">
        <v>1062</v>
      </c>
      <c r="D1050" s="1"/>
      <c r="E1050" s="8" t="s">
        <v>10</v>
      </c>
      <c r="F1050" s="1"/>
      <c r="G1050" s="9"/>
      <c r="H1050" s="9"/>
    </row>
    <row r="1051" hidden="1">
      <c r="A1051" s="5" t="s">
        <v>2292</v>
      </c>
      <c r="B1051" s="39" t="s">
        <v>636</v>
      </c>
      <c r="C1051" s="28" t="s">
        <v>1063</v>
      </c>
      <c r="D1051" s="8" t="s">
        <v>10</v>
      </c>
      <c r="E1051" s="8"/>
      <c r="F1051" s="1"/>
      <c r="G1051" s="9"/>
      <c r="H1051" s="9"/>
    </row>
    <row r="1052" hidden="1">
      <c r="A1052" s="5" t="s">
        <v>2292</v>
      </c>
      <c r="B1052" s="39" t="s">
        <v>636</v>
      </c>
      <c r="C1052" s="28" t="s">
        <v>1064</v>
      </c>
      <c r="D1052" s="8" t="s">
        <v>10</v>
      </c>
      <c r="E1052" s="1"/>
      <c r="F1052" s="1"/>
      <c r="G1052" s="9"/>
      <c r="H1052" s="9"/>
    </row>
    <row r="1053" hidden="1">
      <c r="A1053" s="5" t="s">
        <v>2292</v>
      </c>
      <c r="B1053" s="39" t="s">
        <v>636</v>
      </c>
      <c r="C1053" s="28" t="s">
        <v>1065</v>
      </c>
      <c r="D1053" s="8" t="s">
        <v>10</v>
      </c>
      <c r="E1053" s="1"/>
      <c r="F1053" s="1"/>
      <c r="G1053" s="9"/>
      <c r="H1053" s="9"/>
    </row>
    <row r="1054" hidden="1">
      <c r="A1054" s="5" t="s">
        <v>2292</v>
      </c>
      <c r="B1054" s="39" t="s">
        <v>636</v>
      </c>
      <c r="C1054" s="28" t="s">
        <v>1066</v>
      </c>
      <c r="D1054" s="8" t="s">
        <v>10</v>
      </c>
      <c r="E1054" s="1"/>
      <c r="F1054" s="1"/>
      <c r="G1054" s="9"/>
      <c r="H1054" s="9"/>
    </row>
    <row r="1055" hidden="1">
      <c r="A1055" s="5" t="s">
        <v>2292</v>
      </c>
      <c r="B1055" s="39" t="s">
        <v>636</v>
      </c>
      <c r="C1055" s="28" t="s">
        <v>1067</v>
      </c>
      <c r="D1055" s="8" t="s">
        <v>10</v>
      </c>
      <c r="E1055" s="1"/>
      <c r="F1055" s="1"/>
      <c r="G1055" s="9"/>
      <c r="H1055" s="9"/>
    </row>
    <row r="1056" hidden="1">
      <c r="A1056" s="5" t="s">
        <v>2292</v>
      </c>
      <c r="B1056" s="39" t="s">
        <v>636</v>
      </c>
      <c r="C1056" s="28" t="s">
        <v>1068</v>
      </c>
      <c r="D1056" s="8" t="s">
        <v>10</v>
      </c>
      <c r="E1056" s="1"/>
      <c r="F1056" s="1"/>
      <c r="G1056" s="9"/>
      <c r="H1056" s="9"/>
    </row>
    <row r="1057" hidden="1">
      <c r="A1057" s="5" t="s">
        <v>2292</v>
      </c>
      <c r="B1057" s="39" t="s">
        <v>636</v>
      </c>
      <c r="C1057" s="28" t="s">
        <v>1069</v>
      </c>
      <c r="D1057" s="8" t="s">
        <v>10</v>
      </c>
      <c r="E1057" s="1"/>
      <c r="F1057" s="1"/>
      <c r="G1057" s="9"/>
      <c r="H1057" s="9"/>
    </row>
    <row r="1058" hidden="1">
      <c r="A1058" s="5" t="s">
        <v>2292</v>
      </c>
      <c r="B1058" s="39" t="s">
        <v>636</v>
      </c>
      <c r="C1058" s="28" t="s">
        <v>1070</v>
      </c>
      <c r="D1058" s="8" t="s">
        <v>10</v>
      </c>
      <c r="E1058" s="1"/>
      <c r="F1058" s="1"/>
      <c r="G1058" s="9"/>
      <c r="H1058" s="9"/>
    </row>
    <row r="1059" hidden="1">
      <c r="A1059" s="5" t="s">
        <v>2292</v>
      </c>
      <c r="B1059" s="39" t="s">
        <v>636</v>
      </c>
      <c r="C1059" s="28" t="s">
        <v>1071</v>
      </c>
      <c r="D1059" s="8" t="s">
        <v>10</v>
      </c>
      <c r="E1059" s="1"/>
      <c r="F1059" s="1"/>
      <c r="G1059" s="9"/>
      <c r="H1059" s="9"/>
    </row>
    <row r="1060" hidden="1">
      <c r="A1060" s="5" t="s">
        <v>2292</v>
      </c>
      <c r="B1060" s="39" t="s">
        <v>636</v>
      </c>
      <c r="C1060" s="28" t="s">
        <v>1072</v>
      </c>
      <c r="D1060" s="8" t="s">
        <v>10</v>
      </c>
      <c r="E1060" s="1"/>
      <c r="F1060" s="1"/>
      <c r="G1060" s="9"/>
      <c r="H1060" s="9"/>
    </row>
    <row r="1061" hidden="1">
      <c r="A1061" s="5" t="s">
        <v>2292</v>
      </c>
      <c r="B1061" s="39" t="s">
        <v>636</v>
      </c>
      <c r="C1061" s="28" t="s">
        <v>1073</v>
      </c>
      <c r="D1061" s="8" t="s">
        <v>10</v>
      </c>
      <c r="E1061" s="1"/>
      <c r="F1061" s="1"/>
      <c r="G1061" s="9"/>
      <c r="H1061" s="9"/>
    </row>
    <row r="1062" hidden="1">
      <c r="A1062" s="5" t="s">
        <v>2292</v>
      </c>
      <c r="B1062" s="39" t="s">
        <v>636</v>
      </c>
      <c r="C1062" s="28" t="s">
        <v>1074</v>
      </c>
      <c r="D1062" s="1"/>
      <c r="E1062" s="8" t="s">
        <v>10</v>
      </c>
      <c r="F1062" s="1"/>
      <c r="G1062" s="9"/>
      <c r="H1062" s="9"/>
    </row>
    <row r="1063" hidden="1">
      <c r="A1063" s="5" t="s">
        <v>2292</v>
      </c>
      <c r="B1063" s="39" t="s">
        <v>636</v>
      </c>
      <c r="C1063" s="28" t="s">
        <v>1075</v>
      </c>
      <c r="D1063" s="8" t="s">
        <v>10</v>
      </c>
      <c r="E1063" s="1"/>
      <c r="F1063" s="1"/>
      <c r="G1063" s="9"/>
      <c r="H1063" s="9"/>
    </row>
    <row r="1064" hidden="1">
      <c r="A1064" s="5" t="s">
        <v>2292</v>
      </c>
      <c r="B1064" s="39" t="s">
        <v>636</v>
      </c>
      <c r="C1064" s="28" t="s">
        <v>1076</v>
      </c>
      <c r="D1064" s="8" t="s">
        <v>10</v>
      </c>
      <c r="E1064" s="1"/>
      <c r="F1064" s="1"/>
      <c r="G1064" s="9"/>
      <c r="H1064" s="9"/>
    </row>
    <row r="1065" hidden="1">
      <c r="A1065" s="5" t="s">
        <v>2292</v>
      </c>
      <c r="B1065" s="39" t="s">
        <v>636</v>
      </c>
      <c r="C1065" s="28" t="s">
        <v>1077</v>
      </c>
      <c r="D1065" s="8" t="s">
        <v>10</v>
      </c>
      <c r="E1065" s="1"/>
      <c r="F1065" s="1"/>
      <c r="G1065" s="9"/>
      <c r="H1065" s="9"/>
    </row>
    <row r="1066" hidden="1">
      <c r="A1066" s="5" t="s">
        <v>2292</v>
      </c>
      <c r="B1066" s="39" t="s">
        <v>636</v>
      </c>
      <c r="C1066" s="28" t="s">
        <v>1078</v>
      </c>
      <c r="D1066" s="1"/>
      <c r="E1066" s="8" t="s">
        <v>10</v>
      </c>
      <c r="F1066" s="1"/>
      <c r="G1066" s="9"/>
      <c r="H1066" s="9"/>
    </row>
    <row r="1067" hidden="1">
      <c r="A1067" s="5" t="s">
        <v>2292</v>
      </c>
      <c r="B1067" s="39" t="s">
        <v>636</v>
      </c>
      <c r="C1067" s="28" t="s">
        <v>1079</v>
      </c>
      <c r="D1067" s="8" t="s">
        <v>10</v>
      </c>
      <c r="E1067" s="8"/>
      <c r="F1067" s="1"/>
      <c r="G1067" s="9"/>
      <c r="H1067" s="9"/>
    </row>
    <row r="1068" hidden="1">
      <c r="A1068" s="5" t="s">
        <v>2292</v>
      </c>
      <c r="B1068" s="39" t="s">
        <v>636</v>
      </c>
      <c r="C1068" s="28" t="s">
        <v>1080</v>
      </c>
      <c r="D1068" s="8" t="s">
        <v>10</v>
      </c>
      <c r="E1068" s="1"/>
      <c r="F1068" s="1"/>
      <c r="G1068" s="9"/>
      <c r="H1068" s="9"/>
    </row>
    <row r="1069" hidden="1">
      <c r="A1069" s="5" t="s">
        <v>2292</v>
      </c>
      <c r="B1069" s="39" t="s">
        <v>636</v>
      </c>
      <c r="C1069" s="28" t="s">
        <v>1081</v>
      </c>
      <c r="D1069" s="8" t="s">
        <v>10</v>
      </c>
      <c r="E1069" s="1"/>
      <c r="F1069" s="1"/>
      <c r="G1069" s="9"/>
      <c r="H1069" s="9"/>
    </row>
    <row r="1070" hidden="1">
      <c r="A1070" s="20" t="s">
        <v>2292</v>
      </c>
      <c r="B1070" s="39" t="s">
        <v>636</v>
      </c>
      <c r="C1070" s="40" t="s">
        <v>1082</v>
      </c>
      <c r="D1070" s="19"/>
      <c r="E1070" s="23" t="s">
        <v>10</v>
      </c>
      <c r="F1070" s="19"/>
      <c r="G1070" s="20"/>
      <c r="H1070" s="20"/>
      <c r="I1070" s="21"/>
      <c r="J1070" s="21"/>
      <c r="K1070" s="21"/>
      <c r="L1070" s="21"/>
      <c r="M1070" s="21"/>
      <c r="N1070" s="21"/>
      <c r="O1070" s="21"/>
      <c r="P1070" s="21"/>
      <c r="Q1070" s="21"/>
      <c r="R1070" s="21"/>
      <c r="S1070" s="21"/>
      <c r="T1070" s="21"/>
      <c r="U1070" s="21"/>
      <c r="V1070" s="21"/>
      <c r="W1070" s="21"/>
      <c r="X1070" s="21"/>
    </row>
    <row r="1071" hidden="1">
      <c r="A1071" s="5" t="s">
        <v>2292</v>
      </c>
      <c r="B1071" s="39" t="s">
        <v>636</v>
      </c>
      <c r="C1071" s="28" t="s">
        <v>1083</v>
      </c>
      <c r="D1071" s="8" t="s">
        <v>10</v>
      </c>
      <c r="E1071" s="8"/>
      <c r="F1071" s="1"/>
      <c r="G1071" s="9"/>
      <c r="H1071" s="9"/>
    </row>
    <row r="1072" hidden="1">
      <c r="A1072" s="5" t="s">
        <v>2292</v>
      </c>
      <c r="B1072" s="39" t="s">
        <v>636</v>
      </c>
      <c r="C1072" s="28" t="s">
        <v>1084</v>
      </c>
      <c r="D1072" s="8" t="s">
        <v>10</v>
      </c>
      <c r="E1072" s="1"/>
      <c r="F1072" s="1"/>
      <c r="G1072" s="9"/>
      <c r="H1072" s="9"/>
    </row>
    <row r="1073" hidden="1">
      <c r="A1073" s="5" t="s">
        <v>2292</v>
      </c>
      <c r="B1073" s="39" t="s">
        <v>636</v>
      </c>
      <c r="C1073" s="28" t="s">
        <v>1085</v>
      </c>
      <c r="D1073" s="8" t="s">
        <v>10</v>
      </c>
      <c r="E1073" s="1"/>
      <c r="F1073" s="1"/>
      <c r="G1073" s="9"/>
      <c r="H1073" s="9"/>
    </row>
    <row r="1074" hidden="1">
      <c r="A1074" s="5" t="s">
        <v>2292</v>
      </c>
      <c r="B1074" s="39" t="s">
        <v>636</v>
      </c>
      <c r="C1074" s="28" t="s">
        <v>1086</v>
      </c>
      <c r="D1074" s="1"/>
      <c r="E1074" s="8" t="s">
        <v>10</v>
      </c>
      <c r="F1074" s="1"/>
      <c r="G1074" s="9"/>
      <c r="H1074" s="9"/>
    </row>
    <row r="1075" hidden="1">
      <c r="A1075" s="5" t="s">
        <v>2292</v>
      </c>
      <c r="B1075" s="39" t="s">
        <v>636</v>
      </c>
      <c r="C1075" s="28" t="s">
        <v>1087</v>
      </c>
      <c r="D1075" s="8" t="s">
        <v>10</v>
      </c>
      <c r="E1075" s="1"/>
      <c r="F1075" s="1"/>
      <c r="G1075" s="9"/>
      <c r="H1075" s="9"/>
    </row>
    <row r="1076" hidden="1">
      <c r="A1076" s="5" t="s">
        <v>2292</v>
      </c>
      <c r="B1076" s="39" t="s">
        <v>636</v>
      </c>
      <c r="C1076" s="28" t="s">
        <v>1088</v>
      </c>
      <c r="D1076" s="8" t="s">
        <v>10</v>
      </c>
      <c r="E1076" s="1"/>
      <c r="F1076" s="1"/>
      <c r="G1076" s="9"/>
      <c r="H1076" s="9"/>
    </row>
    <row r="1077" hidden="1">
      <c r="A1077" s="5" t="s">
        <v>2292</v>
      </c>
      <c r="B1077" s="39" t="s">
        <v>636</v>
      </c>
      <c r="C1077" s="28" t="s">
        <v>1089</v>
      </c>
      <c r="D1077" s="8" t="s">
        <v>10</v>
      </c>
      <c r="E1077" s="1"/>
      <c r="F1077" s="1"/>
      <c r="G1077" s="9"/>
      <c r="H1077" s="9"/>
    </row>
    <row r="1078" hidden="1">
      <c r="A1078" s="5" t="s">
        <v>2292</v>
      </c>
      <c r="B1078" s="39" t="s">
        <v>636</v>
      </c>
      <c r="C1078" s="28" t="s">
        <v>1090</v>
      </c>
      <c r="D1078" s="8" t="s">
        <v>10</v>
      </c>
      <c r="E1078" s="1"/>
      <c r="F1078" s="1"/>
      <c r="G1078" s="9"/>
      <c r="H1078" s="9"/>
    </row>
    <row r="1079" hidden="1">
      <c r="A1079" s="5" t="s">
        <v>2292</v>
      </c>
      <c r="B1079" s="39" t="s">
        <v>636</v>
      </c>
      <c r="C1079" s="28" t="s">
        <v>1091</v>
      </c>
      <c r="D1079" s="8" t="s">
        <v>10</v>
      </c>
      <c r="E1079" s="1"/>
      <c r="F1079" s="1"/>
      <c r="G1079" s="9"/>
      <c r="H1079" s="9"/>
    </row>
    <row r="1080" hidden="1">
      <c r="A1080" s="5" t="s">
        <v>2292</v>
      </c>
      <c r="B1080" s="39" t="s">
        <v>636</v>
      </c>
      <c r="C1080" s="28" t="s">
        <v>1092</v>
      </c>
      <c r="D1080" s="8" t="s">
        <v>10</v>
      </c>
      <c r="E1080" s="1"/>
      <c r="F1080" s="1"/>
      <c r="G1080" s="9"/>
      <c r="H1080" s="9"/>
    </row>
    <row r="1081" hidden="1">
      <c r="A1081" s="5" t="s">
        <v>2292</v>
      </c>
      <c r="B1081" s="39" t="s">
        <v>636</v>
      </c>
      <c r="C1081" s="28" t="s">
        <v>1093</v>
      </c>
      <c r="D1081" s="8" t="s">
        <v>10</v>
      </c>
      <c r="E1081" s="8"/>
      <c r="F1081" s="1"/>
      <c r="G1081" s="9"/>
      <c r="H1081" s="9"/>
    </row>
    <row r="1082" hidden="1">
      <c r="A1082" s="5" t="s">
        <v>2292</v>
      </c>
      <c r="B1082" s="39" t="s">
        <v>636</v>
      </c>
      <c r="C1082" s="28" t="s">
        <v>1094</v>
      </c>
      <c r="D1082" s="8" t="s">
        <v>10</v>
      </c>
      <c r="E1082" s="1"/>
      <c r="F1082" s="1"/>
      <c r="G1082" s="9"/>
      <c r="H1082" s="9"/>
    </row>
    <row r="1083" hidden="1">
      <c r="A1083" s="5" t="s">
        <v>2292</v>
      </c>
      <c r="B1083" s="39" t="s">
        <v>636</v>
      </c>
      <c r="C1083" s="28" t="s">
        <v>1095</v>
      </c>
      <c r="D1083" s="1"/>
      <c r="E1083" s="8" t="s">
        <v>10</v>
      </c>
      <c r="F1083" s="1"/>
      <c r="G1083" s="9"/>
      <c r="H1083" s="9"/>
    </row>
    <row r="1084" hidden="1">
      <c r="A1084" s="5" t="s">
        <v>2292</v>
      </c>
      <c r="B1084" s="39" t="s">
        <v>636</v>
      </c>
      <c r="C1084" s="28" t="s">
        <v>1096</v>
      </c>
      <c r="D1084" s="8" t="s">
        <v>10</v>
      </c>
      <c r="E1084" s="8"/>
      <c r="F1084" s="1"/>
      <c r="G1084" s="9"/>
      <c r="H1084" s="9"/>
    </row>
    <row r="1085" hidden="1">
      <c r="A1085" s="5" t="s">
        <v>2292</v>
      </c>
      <c r="B1085" s="39" t="s">
        <v>636</v>
      </c>
      <c r="C1085" s="28" t="s">
        <v>1097</v>
      </c>
      <c r="D1085" s="1"/>
      <c r="E1085" s="8" t="s">
        <v>10</v>
      </c>
      <c r="F1085" s="1"/>
      <c r="G1085" s="9"/>
      <c r="H1085" s="9"/>
    </row>
    <row r="1086" hidden="1">
      <c r="A1086" s="5" t="s">
        <v>2292</v>
      </c>
      <c r="B1086" s="39" t="s">
        <v>636</v>
      </c>
      <c r="C1086" s="28" t="s">
        <v>1098</v>
      </c>
      <c r="D1086" s="8" t="s">
        <v>10</v>
      </c>
      <c r="E1086" s="1"/>
      <c r="F1086" s="1"/>
      <c r="G1086" s="9"/>
      <c r="H1086" s="9"/>
    </row>
    <row r="1087" hidden="1">
      <c r="A1087" s="5" t="s">
        <v>2292</v>
      </c>
      <c r="B1087" s="39" t="s">
        <v>636</v>
      </c>
      <c r="C1087" s="28" t="s">
        <v>1099</v>
      </c>
      <c r="D1087" s="8" t="s">
        <v>10</v>
      </c>
      <c r="E1087" s="1"/>
      <c r="F1087" s="1"/>
      <c r="G1087" s="9"/>
      <c r="H1087" s="9"/>
    </row>
    <row r="1088" hidden="1">
      <c r="A1088" s="5" t="s">
        <v>2292</v>
      </c>
      <c r="B1088" s="39" t="s">
        <v>636</v>
      </c>
      <c r="C1088" s="28" t="s">
        <v>1100</v>
      </c>
      <c r="D1088" s="8" t="s">
        <v>10</v>
      </c>
      <c r="E1088" s="1"/>
      <c r="F1088" s="1"/>
      <c r="G1088" s="9"/>
      <c r="H1088" s="9"/>
    </row>
    <row r="1089" hidden="1">
      <c r="A1089" s="5" t="s">
        <v>2292</v>
      </c>
      <c r="B1089" s="39" t="s">
        <v>636</v>
      </c>
      <c r="C1089" s="28" t="s">
        <v>1101</v>
      </c>
      <c r="D1089" s="8" t="s">
        <v>10</v>
      </c>
      <c r="E1089" s="1"/>
      <c r="F1089" s="1"/>
      <c r="G1089" s="9"/>
      <c r="H1089" s="9"/>
    </row>
    <row r="1090" hidden="1">
      <c r="A1090" s="5" t="s">
        <v>2292</v>
      </c>
      <c r="B1090" s="39" t="s">
        <v>636</v>
      </c>
      <c r="C1090" s="28" t="s">
        <v>1102</v>
      </c>
      <c r="D1090" s="8" t="s">
        <v>10</v>
      </c>
      <c r="E1090" s="1"/>
      <c r="F1090" s="1"/>
      <c r="G1090" s="9"/>
      <c r="H1090" s="9"/>
    </row>
    <row r="1091" hidden="1">
      <c r="A1091" s="5" t="s">
        <v>2292</v>
      </c>
      <c r="B1091" s="39" t="s">
        <v>636</v>
      </c>
      <c r="C1091" s="28" t="s">
        <v>1103</v>
      </c>
      <c r="D1091" s="8" t="s">
        <v>10</v>
      </c>
      <c r="E1091" s="1"/>
      <c r="F1091" s="1"/>
      <c r="G1091" s="9"/>
      <c r="H1091" s="9"/>
    </row>
    <row r="1092" hidden="1">
      <c r="A1092" s="5" t="s">
        <v>2292</v>
      </c>
      <c r="B1092" s="39" t="s">
        <v>636</v>
      </c>
      <c r="C1092" s="28" t="s">
        <v>1104</v>
      </c>
      <c r="D1092" s="8"/>
      <c r="E1092" s="8" t="s">
        <v>10</v>
      </c>
      <c r="F1092" s="1"/>
      <c r="G1092" s="9"/>
      <c r="H1092" s="9"/>
    </row>
    <row r="1093" hidden="1">
      <c r="A1093" s="5" t="s">
        <v>2292</v>
      </c>
      <c r="B1093" s="39" t="s">
        <v>636</v>
      </c>
      <c r="C1093" s="28" t="s">
        <v>1105</v>
      </c>
      <c r="D1093" s="8" t="s">
        <v>10</v>
      </c>
      <c r="E1093" s="1"/>
      <c r="F1093" s="1"/>
      <c r="G1093" s="9"/>
      <c r="H1093" s="9"/>
    </row>
    <row r="1094" hidden="1">
      <c r="A1094" s="5" t="s">
        <v>2292</v>
      </c>
      <c r="B1094" s="39" t="s">
        <v>636</v>
      </c>
      <c r="C1094" s="28" t="s">
        <v>1106</v>
      </c>
      <c r="D1094" s="8" t="s">
        <v>10</v>
      </c>
      <c r="E1094" s="1"/>
      <c r="F1094" s="1"/>
      <c r="G1094" s="9"/>
      <c r="H1094" s="9"/>
    </row>
    <row r="1095" hidden="1">
      <c r="A1095" s="5" t="s">
        <v>2292</v>
      </c>
      <c r="B1095" s="39" t="s">
        <v>636</v>
      </c>
      <c r="C1095" s="28" t="s">
        <v>1107</v>
      </c>
      <c r="D1095" s="8"/>
      <c r="E1095" s="8" t="s">
        <v>10</v>
      </c>
      <c r="F1095" s="1"/>
      <c r="G1095" s="9"/>
      <c r="H1095" s="9"/>
    </row>
    <row r="1096" hidden="1">
      <c r="A1096" s="5" t="s">
        <v>2292</v>
      </c>
      <c r="B1096" s="39" t="s">
        <v>636</v>
      </c>
      <c r="C1096" s="28" t="s">
        <v>1108</v>
      </c>
      <c r="D1096" s="8" t="s">
        <v>10</v>
      </c>
      <c r="E1096" s="1"/>
      <c r="F1096" s="1"/>
      <c r="G1096" s="9"/>
      <c r="H1096" s="9"/>
    </row>
    <row r="1097" hidden="1">
      <c r="A1097" s="5" t="s">
        <v>2292</v>
      </c>
      <c r="B1097" s="39" t="s">
        <v>636</v>
      </c>
      <c r="C1097" s="28" t="s">
        <v>1109</v>
      </c>
      <c r="D1097" s="1"/>
      <c r="E1097" s="8" t="s">
        <v>10</v>
      </c>
      <c r="F1097" s="1"/>
      <c r="G1097" s="9"/>
      <c r="H1097" s="9"/>
    </row>
    <row r="1098" hidden="1">
      <c r="A1098" s="5" t="s">
        <v>2292</v>
      </c>
      <c r="B1098" s="39" t="s">
        <v>636</v>
      </c>
      <c r="C1098" s="28" t="s">
        <v>1110</v>
      </c>
      <c r="D1098" s="8" t="s">
        <v>10</v>
      </c>
      <c r="E1098" s="8"/>
      <c r="F1098" s="1"/>
      <c r="G1098" s="9"/>
      <c r="H1098" s="9"/>
    </row>
    <row r="1099" hidden="1">
      <c r="A1099" s="5" t="s">
        <v>2292</v>
      </c>
      <c r="B1099" s="39" t="s">
        <v>636</v>
      </c>
      <c r="C1099" s="28" t="s">
        <v>1111</v>
      </c>
      <c r="D1099" s="1"/>
      <c r="E1099" s="8" t="s">
        <v>10</v>
      </c>
      <c r="F1099" s="1"/>
      <c r="G1099" s="9"/>
      <c r="H1099" s="9"/>
    </row>
    <row r="1100" hidden="1">
      <c r="A1100" s="5" t="s">
        <v>2292</v>
      </c>
      <c r="B1100" s="39" t="s">
        <v>636</v>
      </c>
      <c r="C1100" s="28" t="s">
        <v>1112</v>
      </c>
      <c r="D1100" s="8" t="s">
        <v>10</v>
      </c>
      <c r="E1100" s="1"/>
      <c r="F1100" s="1"/>
      <c r="G1100" s="9"/>
      <c r="H1100" s="9"/>
    </row>
    <row r="1101" hidden="1">
      <c r="A1101" s="5" t="s">
        <v>2292</v>
      </c>
      <c r="B1101" s="39" t="s">
        <v>636</v>
      </c>
      <c r="C1101" s="28" t="s">
        <v>1113</v>
      </c>
      <c r="D1101" s="8" t="s">
        <v>10</v>
      </c>
      <c r="E1101" s="8" t="s">
        <v>10</v>
      </c>
      <c r="F1101" s="1"/>
      <c r="G1101" s="9"/>
      <c r="H1101" s="9"/>
    </row>
    <row r="1102" hidden="1">
      <c r="A1102" s="5" t="s">
        <v>2292</v>
      </c>
      <c r="B1102" s="39" t="s">
        <v>636</v>
      </c>
      <c r="C1102" s="28" t="s">
        <v>1114</v>
      </c>
      <c r="D1102" s="8" t="s">
        <v>10</v>
      </c>
      <c r="E1102" s="1"/>
      <c r="F1102" s="1"/>
      <c r="G1102" s="9"/>
      <c r="H1102" s="9"/>
    </row>
    <row r="1103" hidden="1">
      <c r="A1103" s="5" t="s">
        <v>2292</v>
      </c>
      <c r="B1103" s="39" t="s">
        <v>636</v>
      </c>
      <c r="C1103" s="28" t="s">
        <v>1115</v>
      </c>
      <c r="D1103" s="8" t="s">
        <v>10</v>
      </c>
      <c r="E1103" s="1"/>
      <c r="F1103" s="1"/>
      <c r="G1103" s="9"/>
      <c r="H1103" s="9"/>
    </row>
    <row r="1104" hidden="1">
      <c r="A1104" s="5" t="s">
        <v>2292</v>
      </c>
      <c r="B1104" s="39" t="s">
        <v>636</v>
      </c>
      <c r="C1104" s="28" t="s">
        <v>1116</v>
      </c>
      <c r="D1104" s="8" t="s">
        <v>10</v>
      </c>
      <c r="E1104" s="1"/>
      <c r="F1104" s="1"/>
      <c r="G1104" s="9"/>
      <c r="H1104" s="9"/>
    </row>
    <row r="1105" hidden="1">
      <c r="A1105" s="5" t="s">
        <v>2292</v>
      </c>
      <c r="B1105" s="39" t="s">
        <v>636</v>
      </c>
      <c r="C1105" s="28" t="s">
        <v>1117</v>
      </c>
      <c r="D1105" s="8" t="s">
        <v>10</v>
      </c>
      <c r="E1105" s="8"/>
      <c r="F1105" s="1"/>
      <c r="G1105" s="9"/>
      <c r="H1105" s="9"/>
    </row>
    <row r="1106" hidden="1">
      <c r="A1106" s="5" t="s">
        <v>2292</v>
      </c>
      <c r="B1106" s="39" t="s">
        <v>636</v>
      </c>
      <c r="C1106" s="28" t="s">
        <v>1118</v>
      </c>
      <c r="D1106" s="8" t="s">
        <v>10</v>
      </c>
      <c r="E1106" s="1"/>
      <c r="F1106" s="1"/>
      <c r="G1106" s="9"/>
      <c r="H1106" s="9"/>
    </row>
    <row r="1107" hidden="1">
      <c r="A1107" s="5" t="s">
        <v>2292</v>
      </c>
      <c r="B1107" s="39" t="s">
        <v>636</v>
      </c>
      <c r="C1107" s="28" t="s">
        <v>1119</v>
      </c>
      <c r="D1107" s="8" t="s">
        <v>10</v>
      </c>
      <c r="E1107" s="1"/>
      <c r="F1107" s="1"/>
      <c r="G1107" s="9"/>
      <c r="H1107" s="9"/>
    </row>
    <row r="1108" hidden="1">
      <c r="A1108" s="5" t="s">
        <v>2292</v>
      </c>
      <c r="B1108" s="39" t="s">
        <v>636</v>
      </c>
      <c r="C1108" s="28" t="s">
        <v>1120</v>
      </c>
      <c r="D1108" s="8" t="s">
        <v>10</v>
      </c>
      <c r="E1108" s="1"/>
      <c r="F1108" s="1"/>
      <c r="G1108" s="9"/>
      <c r="H1108" s="9"/>
    </row>
    <row r="1109" hidden="1">
      <c r="A1109" s="5" t="s">
        <v>2292</v>
      </c>
      <c r="B1109" s="39" t="s">
        <v>636</v>
      </c>
      <c r="C1109" s="28" t="s">
        <v>1121</v>
      </c>
      <c r="D1109" s="8" t="s">
        <v>10</v>
      </c>
      <c r="E1109" s="1"/>
      <c r="F1109" s="1"/>
      <c r="G1109" s="9"/>
      <c r="H1109" s="9"/>
    </row>
    <row r="1110" hidden="1">
      <c r="A1110" s="5" t="s">
        <v>2292</v>
      </c>
      <c r="B1110" s="39" t="s">
        <v>636</v>
      </c>
      <c r="C1110" s="28" t="s">
        <v>1122</v>
      </c>
      <c r="D1110" s="8" t="s">
        <v>10</v>
      </c>
      <c r="E1110" s="1"/>
      <c r="F1110" s="1"/>
      <c r="G1110" s="9"/>
      <c r="H1110" s="9"/>
    </row>
    <row r="1111" hidden="1">
      <c r="A1111" s="5" t="s">
        <v>2292</v>
      </c>
      <c r="B1111" s="39" t="s">
        <v>636</v>
      </c>
      <c r="C1111" s="28" t="s">
        <v>1123</v>
      </c>
      <c r="D1111" s="8" t="s">
        <v>10</v>
      </c>
      <c r="E1111" s="1"/>
      <c r="F1111" s="1"/>
      <c r="G1111" s="9"/>
      <c r="H1111" s="9"/>
    </row>
    <row r="1112" hidden="1">
      <c r="A1112" s="5" t="s">
        <v>2292</v>
      </c>
      <c r="B1112" s="39" t="s">
        <v>636</v>
      </c>
      <c r="C1112" s="28" t="s">
        <v>1124</v>
      </c>
      <c r="D1112" s="8"/>
      <c r="E1112" s="8" t="s">
        <v>10</v>
      </c>
      <c r="F1112" s="1"/>
      <c r="G1112" s="9"/>
      <c r="H1112" s="9"/>
    </row>
    <row r="1113" hidden="1">
      <c r="A1113" s="5" t="s">
        <v>2292</v>
      </c>
      <c r="B1113" s="39" t="s">
        <v>636</v>
      </c>
      <c r="C1113" s="28" t="s">
        <v>1125</v>
      </c>
      <c r="D1113" s="1"/>
      <c r="E1113" s="8" t="s">
        <v>10</v>
      </c>
      <c r="F1113" s="1"/>
      <c r="G1113" s="9"/>
      <c r="H1113" s="9"/>
    </row>
    <row r="1114" hidden="1">
      <c r="A1114" s="5" t="s">
        <v>2292</v>
      </c>
      <c r="B1114" s="39" t="s">
        <v>636</v>
      </c>
      <c r="C1114" s="28" t="s">
        <v>1126</v>
      </c>
      <c r="D1114" s="8" t="s">
        <v>10</v>
      </c>
      <c r="E1114" s="1"/>
      <c r="F1114" s="1"/>
      <c r="G1114" s="9"/>
      <c r="H1114" s="9"/>
    </row>
    <row r="1115" hidden="1">
      <c r="A1115" s="5" t="s">
        <v>2292</v>
      </c>
      <c r="B1115" s="39" t="s">
        <v>636</v>
      </c>
      <c r="C1115" s="28" t="s">
        <v>1127</v>
      </c>
      <c r="D1115" s="8" t="s">
        <v>10</v>
      </c>
      <c r="E1115" s="1"/>
      <c r="F1115" s="1"/>
      <c r="G1115" s="9"/>
      <c r="H1115" s="9"/>
    </row>
    <row r="1116" hidden="1">
      <c r="A1116" s="5" t="s">
        <v>2292</v>
      </c>
      <c r="B1116" s="39" t="s">
        <v>636</v>
      </c>
      <c r="C1116" s="28" t="s">
        <v>1128</v>
      </c>
      <c r="D1116" s="8" t="s">
        <v>10</v>
      </c>
      <c r="E1116" s="1"/>
      <c r="F1116" s="1"/>
      <c r="G1116" s="9"/>
      <c r="H1116" s="9"/>
    </row>
    <row r="1117" hidden="1">
      <c r="A1117" s="5" t="s">
        <v>2292</v>
      </c>
      <c r="B1117" s="39" t="s">
        <v>636</v>
      </c>
      <c r="C1117" s="28" t="s">
        <v>1129</v>
      </c>
      <c r="D1117" s="1"/>
      <c r="E1117" s="8" t="s">
        <v>10</v>
      </c>
      <c r="F1117" s="1"/>
      <c r="G1117" s="9"/>
      <c r="H1117" s="9"/>
    </row>
    <row r="1118" hidden="1">
      <c r="A1118" s="5" t="s">
        <v>2292</v>
      </c>
      <c r="B1118" s="39" t="s">
        <v>636</v>
      </c>
      <c r="C1118" s="28" t="s">
        <v>1130</v>
      </c>
      <c r="D1118" s="8" t="s">
        <v>10</v>
      </c>
      <c r="E1118" s="1"/>
      <c r="F1118" s="1"/>
      <c r="G1118" s="9"/>
      <c r="H1118" s="9"/>
    </row>
    <row r="1119" hidden="1">
      <c r="A1119" s="5" t="s">
        <v>2292</v>
      </c>
      <c r="B1119" s="39" t="s">
        <v>636</v>
      </c>
      <c r="C1119" s="28" t="s">
        <v>1131</v>
      </c>
      <c r="D1119" s="8" t="s">
        <v>10</v>
      </c>
      <c r="E1119" s="1"/>
      <c r="F1119" s="1"/>
      <c r="G1119" s="9"/>
      <c r="H1119" s="9"/>
    </row>
    <row r="1120" hidden="1">
      <c r="A1120" s="5" t="s">
        <v>2292</v>
      </c>
      <c r="B1120" s="39" t="s">
        <v>636</v>
      </c>
      <c r="C1120" s="28" t="s">
        <v>1132</v>
      </c>
      <c r="D1120" s="8" t="s">
        <v>10</v>
      </c>
      <c r="E1120" s="1"/>
      <c r="F1120" s="1"/>
      <c r="G1120" s="9"/>
      <c r="H1120" s="9"/>
    </row>
    <row r="1121" hidden="1">
      <c r="A1121" s="5" t="s">
        <v>2292</v>
      </c>
      <c r="B1121" s="39" t="s">
        <v>636</v>
      </c>
      <c r="C1121" s="28" t="s">
        <v>1133</v>
      </c>
      <c r="D1121" s="8" t="s">
        <v>10</v>
      </c>
      <c r="E1121" s="1"/>
      <c r="F1121" s="1"/>
      <c r="G1121" s="9"/>
      <c r="H1121" s="9"/>
    </row>
    <row r="1122" hidden="1">
      <c r="A1122" s="5" t="s">
        <v>2292</v>
      </c>
      <c r="B1122" s="39" t="s">
        <v>636</v>
      </c>
      <c r="C1122" s="28" t="s">
        <v>1134</v>
      </c>
      <c r="D1122" s="8" t="s">
        <v>10</v>
      </c>
      <c r="E1122" s="1"/>
      <c r="F1122" s="1"/>
      <c r="G1122" s="9"/>
      <c r="H1122" s="9"/>
    </row>
    <row r="1123" hidden="1">
      <c r="A1123" s="5" t="s">
        <v>2292</v>
      </c>
      <c r="B1123" s="39" t="s">
        <v>636</v>
      </c>
      <c r="C1123" s="28" t="s">
        <v>1135</v>
      </c>
      <c r="D1123" s="8" t="s">
        <v>10</v>
      </c>
      <c r="E1123" s="1"/>
      <c r="F1123" s="1"/>
      <c r="G1123" s="9"/>
      <c r="H1123" s="9"/>
    </row>
    <row r="1124" hidden="1">
      <c r="A1124" s="5" t="s">
        <v>2292</v>
      </c>
      <c r="B1124" s="39" t="s">
        <v>636</v>
      </c>
      <c r="C1124" s="28" t="s">
        <v>1136</v>
      </c>
      <c r="D1124" s="8" t="s">
        <v>10</v>
      </c>
      <c r="E1124" s="1"/>
      <c r="F1124" s="1"/>
      <c r="G1124" s="9"/>
      <c r="H1124" s="9"/>
    </row>
    <row r="1125" hidden="1">
      <c r="A1125" s="5" t="s">
        <v>2292</v>
      </c>
      <c r="B1125" s="39" t="s">
        <v>636</v>
      </c>
      <c r="C1125" s="28" t="s">
        <v>1137</v>
      </c>
      <c r="D1125" s="8" t="s">
        <v>10</v>
      </c>
      <c r="E1125" s="1"/>
      <c r="F1125" s="1"/>
      <c r="G1125" s="9"/>
      <c r="H1125" s="9"/>
    </row>
    <row r="1126" hidden="1">
      <c r="A1126" s="5" t="s">
        <v>2292</v>
      </c>
      <c r="B1126" s="39" t="s">
        <v>636</v>
      </c>
      <c r="C1126" s="28" t="s">
        <v>1138</v>
      </c>
      <c r="D1126" s="8" t="s">
        <v>10</v>
      </c>
      <c r="E1126" s="8"/>
      <c r="F1126" s="1"/>
      <c r="G1126" s="9"/>
      <c r="H1126" s="9"/>
    </row>
    <row r="1127" hidden="1">
      <c r="A1127" s="5" t="s">
        <v>2292</v>
      </c>
      <c r="B1127" s="39" t="s">
        <v>636</v>
      </c>
      <c r="C1127" s="28" t="s">
        <v>1139</v>
      </c>
      <c r="D1127" s="8" t="s">
        <v>10</v>
      </c>
      <c r="E1127" s="1"/>
      <c r="F1127" s="1"/>
      <c r="G1127" s="9"/>
      <c r="H1127" s="9"/>
    </row>
    <row r="1128" hidden="1">
      <c r="A1128" s="5" t="s">
        <v>2292</v>
      </c>
      <c r="B1128" s="39" t="s">
        <v>636</v>
      </c>
      <c r="C1128" s="28" t="s">
        <v>1140</v>
      </c>
      <c r="D1128" s="8" t="s">
        <v>10</v>
      </c>
      <c r="E1128" s="1"/>
      <c r="F1128" s="1"/>
      <c r="G1128" s="9"/>
      <c r="H1128" s="9"/>
    </row>
    <row r="1129" hidden="1">
      <c r="A1129" s="5" t="s">
        <v>2292</v>
      </c>
      <c r="B1129" s="39" t="s">
        <v>636</v>
      </c>
      <c r="C1129" s="28" t="s">
        <v>1141</v>
      </c>
      <c r="D1129" s="8" t="s">
        <v>10</v>
      </c>
      <c r="E1129" s="8"/>
      <c r="F1129" s="1"/>
      <c r="G1129" s="9"/>
      <c r="H1129" s="9"/>
    </row>
    <row r="1130" hidden="1">
      <c r="A1130" s="5" t="s">
        <v>2292</v>
      </c>
      <c r="B1130" s="39" t="s">
        <v>636</v>
      </c>
      <c r="C1130" s="28" t="s">
        <v>1142</v>
      </c>
      <c r="D1130" s="8" t="s">
        <v>10</v>
      </c>
      <c r="E1130" s="8"/>
      <c r="F1130" s="1"/>
      <c r="G1130" s="9"/>
      <c r="H1130" s="9"/>
    </row>
    <row r="1131" hidden="1">
      <c r="A1131" s="5" t="s">
        <v>2292</v>
      </c>
      <c r="B1131" s="39" t="s">
        <v>636</v>
      </c>
      <c r="C1131" s="28" t="s">
        <v>1143</v>
      </c>
      <c r="D1131" s="8" t="s">
        <v>10</v>
      </c>
      <c r="E1131" s="1"/>
      <c r="F1131" s="1"/>
      <c r="G1131" s="9"/>
      <c r="H1131" s="9"/>
    </row>
    <row r="1132" hidden="1">
      <c r="A1132" s="5" t="s">
        <v>2292</v>
      </c>
      <c r="B1132" s="39" t="s">
        <v>636</v>
      </c>
      <c r="C1132" s="28" t="s">
        <v>1144</v>
      </c>
      <c r="D1132" s="8" t="s">
        <v>10</v>
      </c>
      <c r="E1132" s="1"/>
      <c r="F1132" s="1"/>
      <c r="G1132" s="9"/>
      <c r="H1132" s="9"/>
    </row>
    <row r="1133" hidden="1">
      <c r="A1133" s="5" t="s">
        <v>2292</v>
      </c>
      <c r="B1133" s="39" t="s">
        <v>636</v>
      </c>
      <c r="C1133" s="28" t="s">
        <v>1145</v>
      </c>
      <c r="D1133" s="8" t="s">
        <v>10</v>
      </c>
      <c r="E1133" s="8"/>
      <c r="F1133" s="1"/>
      <c r="G1133" s="9"/>
      <c r="H1133" s="9"/>
    </row>
    <row r="1134" hidden="1">
      <c r="A1134" s="5" t="s">
        <v>2292</v>
      </c>
      <c r="B1134" s="39" t="s">
        <v>636</v>
      </c>
      <c r="C1134" s="28" t="s">
        <v>1146</v>
      </c>
      <c r="D1134" s="1"/>
      <c r="E1134" s="8" t="s">
        <v>10</v>
      </c>
      <c r="F1134" s="1"/>
      <c r="G1134" s="9"/>
      <c r="H1134" s="9"/>
    </row>
    <row r="1135" hidden="1">
      <c r="A1135" s="5" t="s">
        <v>2292</v>
      </c>
      <c r="B1135" s="39" t="s">
        <v>636</v>
      </c>
      <c r="C1135" s="28" t="s">
        <v>1147</v>
      </c>
      <c r="D1135" s="8" t="s">
        <v>10</v>
      </c>
      <c r="E1135" s="1"/>
      <c r="F1135" s="1"/>
      <c r="G1135" s="9"/>
      <c r="H1135" s="9"/>
    </row>
    <row r="1136" hidden="1">
      <c r="A1136" s="5" t="s">
        <v>2292</v>
      </c>
      <c r="B1136" s="39" t="s">
        <v>636</v>
      </c>
      <c r="C1136" s="28" t="s">
        <v>1148</v>
      </c>
      <c r="D1136" s="8" t="s">
        <v>10</v>
      </c>
      <c r="E1136" s="8"/>
      <c r="F1136" s="1"/>
      <c r="G1136" s="9"/>
      <c r="H1136" s="9"/>
    </row>
    <row r="1137" hidden="1">
      <c r="A1137" s="5" t="s">
        <v>2292</v>
      </c>
      <c r="B1137" s="39" t="s">
        <v>636</v>
      </c>
      <c r="C1137" s="28" t="s">
        <v>1149</v>
      </c>
      <c r="D1137" s="8" t="s">
        <v>10</v>
      </c>
      <c r="E1137" s="1"/>
      <c r="F1137" s="1"/>
      <c r="G1137" s="9"/>
      <c r="H1137" s="9"/>
    </row>
    <row r="1138" hidden="1">
      <c r="A1138" s="5" t="s">
        <v>2292</v>
      </c>
      <c r="B1138" s="39" t="s">
        <v>636</v>
      </c>
      <c r="C1138" s="28" t="s">
        <v>1150</v>
      </c>
      <c r="D1138" s="8" t="s">
        <v>10</v>
      </c>
      <c r="E1138" s="1"/>
      <c r="F1138" s="1"/>
      <c r="G1138" s="9"/>
      <c r="H1138" s="9"/>
    </row>
    <row r="1139" hidden="1">
      <c r="A1139" s="5" t="s">
        <v>2292</v>
      </c>
      <c r="B1139" s="39" t="s">
        <v>636</v>
      </c>
      <c r="C1139" s="28" t="s">
        <v>1151</v>
      </c>
      <c r="D1139" s="8" t="s">
        <v>10</v>
      </c>
      <c r="E1139" s="1"/>
      <c r="F1139" s="1"/>
      <c r="G1139" s="9"/>
      <c r="H1139" s="9"/>
    </row>
    <row r="1140" hidden="1">
      <c r="A1140" s="5" t="s">
        <v>2292</v>
      </c>
      <c r="B1140" s="39" t="s">
        <v>636</v>
      </c>
      <c r="C1140" s="28" t="s">
        <v>1152</v>
      </c>
      <c r="D1140" s="8" t="s">
        <v>10</v>
      </c>
      <c r="E1140" s="1"/>
      <c r="F1140" s="1"/>
      <c r="G1140" s="9"/>
      <c r="H1140" s="9"/>
    </row>
    <row r="1141" hidden="1">
      <c r="A1141" s="5" t="s">
        <v>2292</v>
      </c>
      <c r="B1141" s="39" t="s">
        <v>636</v>
      </c>
      <c r="C1141" s="28" t="s">
        <v>1153</v>
      </c>
      <c r="D1141" s="8" t="s">
        <v>10</v>
      </c>
      <c r="E1141" s="1"/>
      <c r="F1141" s="1"/>
      <c r="G1141" s="9"/>
      <c r="H1141" s="9"/>
    </row>
    <row r="1142" hidden="1">
      <c r="A1142" s="5" t="s">
        <v>2292</v>
      </c>
      <c r="B1142" s="39" t="s">
        <v>636</v>
      </c>
      <c r="C1142" s="28" t="s">
        <v>1154</v>
      </c>
      <c r="D1142" s="8" t="s">
        <v>10</v>
      </c>
      <c r="E1142" s="8"/>
      <c r="F1142" s="1"/>
      <c r="G1142" s="9"/>
      <c r="H1142" s="9"/>
    </row>
    <row r="1143" hidden="1">
      <c r="A1143" s="5" t="s">
        <v>2292</v>
      </c>
      <c r="B1143" s="39" t="s">
        <v>636</v>
      </c>
      <c r="C1143" s="28" t="s">
        <v>1155</v>
      </c>
      <c r="D1143" s="8" t="s">
        <v>10</v>
      </c>
      <c r="E1143" s="8"/>
      <c r="F1143" s="1"/>
      <c r="G1143" s="9"/>
      <c r="H1143" s="9"/>
    </row>
    <row r="1144" hidden="1">
      <c r="A1144" s="5" t="s">
        <v>2292</v>
      </c>
      <c r="B1144" s="39" t="s">
        <v>636</v>
      </c>
      <c r="C1144" s="28" t="s">
        <v>1156</v>
      </c>
      <c r="D1144" s="8" t="s">
        <v>10</v>
      </c>
      <c r="E1144" s="8"/>
      <c r="F1144" s="1"/>
      <c r="G1144" s="9"/>
      <c r="H1144" s="9"/>
    </row>
    <row r="1145" hidden="1">
      <c r="A1145" s="5" t="s">
        <v>2292</v>
      </c>
      <c r="B1145" s="39" t="s">
        <v>636</v>
      </c>
      <c r="C1145" s="28" t="s">
        <v>1157</v>
      </c>
      <c r="D1145" s="8" t="s">
        <v>10</v>
      </c>
      <c r="E1145" s="8"/>
      <c r="F1145" s="1"/>
      <c r="G1145" s="9"/>
      <c r="H1145" s="9"/>
    </row>
    <row r="1146" hidden="1">
      <c r="A1146" s="5" t="s">
        <v>2292</v>
      </c>
      <c r="B1146" s="39" t="s">
        <v>636</v>
      </c>
      <c r="C1146" s="28" t="s">
        <v>1158</v>
      </c>
      <c r="D1146" s="8" t="s">
        <v>10</v>
      </c>
      <c r="E1146" s="1"/>
      <c r="F1146" s="1"/>
      <c r="G1146" s="9"/>
      <c r="H1146" s="9"/>
    </row>
    <row r="1147" hidden="1">
      <c r="A1147" s="5" t="s">
        <v>2292</v>
      </c>
      <c r="B1147" s="39" t="s">
        <v>636</v>
      </c>
      <c r="C1147" s="28" t="s">
        <v>1159</v>
      </c>
      <c r="D1147" s="8" t="s">
        <v>10</v>
      </c>
      <c r="E1147" s="1"/>
      <c r="F1147" s="1"/>
      <c r="G1147" s="9"/>
      <c r="H1147" s="9"/>
    </row>
    <row r="1148" hidden="1">
      <c r="A1148" s="5" t="s">
        <v>2292</v>
      </c>
      <c r="B1148" s="39" t="s">
        <v>636</v>
      </c>
      <c r="C1148" s="28" t="s">
        <v>1160</v>
      </c>
      <c r="D1148" s="8" t="s">
        <v>10</v>
      </c>
      <c r="E1148" s="1"/>
      <c r="F1148" s="1"/>
      <c r="G1148" s="9"/>
      <c r="H1148" s="9"/>
    </row>
    <row r="1149" hidden="1">
      <c r="A1149" s="5" t="s">
        <v>2292</v>
      </c>
      <c r="B1149" s="39" t="s">
        <v>636</v>
      </c>
      <c r="C1149" s="28" t="s">
        <v>1161</v>
      </c>
      <c r="D1149" s="1"/>
      <c r="E1149" s="8" t="s">
        <v>10</v>
      </c>
      <c r="F1149" s="1"/>
      <c r="G1149" s="9"/>
      <c r="H1149" s="9"/>
    </row>
    <row r="1150" hidden="1">
      <c r="A1150" s="5" t="s">
        <v>2292</v>
      </c>
      <c r="B1150" s="39" t="s">
        <v>636</v>
      </c>
      <c r="C1150" s="28" t="s">
        <v>1162</v>
      </c>
      <c r="D1150" s="8" t="s">
        <v>10</v>
      </c>
      <c r="E1150" s="1"/>
      <c r="F1150" s="1"/>
      <c r="G1150" s="9"/>
      <c r="H1150" s="9"/>
    </row>
    <row r="1151" hidden="1">
      <c r="A1151" s="5" t="s">
        <v>2292</v>
      </c>
      <c r="B1151" s="39" t="s">
        <v>636</v>
      </c>
      <c r="C1151" s="28" t="s">
        <v>1163</v>
      </c>
      <c r="D1151" s="8" t="s">
        <v>10</v>
      </c>
      <c r="E1151" s="1"/>
      <c r="F1151" s="1"/>
      <c r="G1151" s="9"/>
      <c r="H1151" s="9"/>
    </row>
    <row r="1152" hidden="1">
      <c r="A1152" s="5" t="s">
        <v>2292</v>
      </c>
      <c r="B1152" s="39" t="s">
        <v>636</v>
      </c>
      <c r="C1152" s="28" t="s">
        <v>1164</v>
      </c>
      <c r="D1152" s="8" t="s">
        <v>10</v>
      </c>
      <c r="E1152" s="1"/>
      <c r="F1152" s="1"/>
      <c r="G1152" s="9"/>
      <c r="H1152" s="9"/>
    </row>
    <row r="1153" hidden="1">
      <c r="A1153" s="5" t="s">
        <v>2292</v>
      </c>
      <c r="B1153" s="39" t="s">
        <v>636</v>
      </c>
      <c r="C1153" s="28" t="s">
        <v>1165</v>
      </c>
      <c r="D1153" s="8" t="s">
        <v>10</v>
      </c>
      <c r="E1153" s="1"/>
      <c r="F1153" s="1"/>
      <c r="G1153" s="9"/>
      <c r="H1153" s="9"/>
    </row>
    <row r="1154" hidden="1">
      <c r="A1154" s="5" t="s">
        <v>2292</v>
      </c>
      <c r="B1154" s="39" t="s">
        <v>636</v>
      </c>
      <c r="C1154" s="28" t="s">
        <v>1166</v>
      </c>
      <c r="D1154" s="8" t="s">
        <v>10</v>
      </c>
      <c r="E1154" s="1"/>
      <c r="F1154" s="1"/>
      <c r="G1154" s="9"/>
      <c r="H1154" s="9"/>
    </row>
    <row r="1155" hidden="1">
      <c r="A1155" s="5" t="s">
        <v>2292</v>
      </c>
      <c r="B1155" s="39" t="s">
        <v>636</v>
      </c>
      <c r="C1155" s="28" t="s">
        <v>1167</v>
      </c>
      <c r="D1155" s="8" t="s">
        <v>10</v>
      </c>
      <c r="E1155" s="1"/>
      <c r="F1155" s="1"/>
      <c r="G1155" s="9"/>
      <c r="H1155" s="9"/>
    </row>
    <row r="1156" hidden="1">
      <c r="A1156" s="5" t="s">
        <v>2292</v>
      </c>
      <c r="B1156" s="39" t="s">
        <v>636</v>
      </c>
      <c r="C1156" s="28" t="s">
        <v>1168</v>
      </c>
      <c r="D1156" s="8" t="s">
        <v>10</v>
      </c>
      <c r="E1156" s="1"/>
      <c r="F1156" s="1"/>
      <c r="G1156" s="9"/>
      <c r="H1156" s="9"/>
    </row>
    <row r="1157" hidden="1">
      <c r="A1157" s="5" t="s">
        <v>2292</v>
      </c>
      <c r="B1157" s="39" t="s">
        <v>636</v>
      </c>
      <c r="C1157" s="28" t="s">
        <v>1169</v>
      </c>
      <c r="D1157" s="8" t="s">
        <v>10</v>
      </c>
      <c r="E1157" s="1"/>
      <c r="F1157" s="1"/>
      <c r="G1157" s="9"/>
      <c r="H1157" s="9"/>
    </row>
    <row r="1158" hidden="1">
      <c r="A1158" s="5" t="s">
        <v>2292</v>
      </c>
      <c r="B1158" s="39" t="s">
        <v>636</v>
      </c>
      <c r="C1158" s="28" t="s">
        <v>1170</v>
      </c>
      <c r="D1158" s="8" t="s">
        <v>10</v>
      </c>
      <c r="E1158" s="1"/>
      <c r="F1158" s="1"/>
      <c r="G1158" s="9"/>
      <c r="H1158" s="9"/>
    </row>
    <row r="1159" hidden="1">
      <c r="A1159" s="5" t="s">
        <v>2294</v>
      </c>
      <c r="B1159" s="39" t="s">
        <v>636</v>
      </c>
      <c r="C1159" s="28" t="s">
        <v>1171</v>
      </c>
      <c r="D1159" s="8" t="s">
        <v>10</v>
      </c>
      <c r="E1159" s="8"/>
      <c r="F1159" s="1"/>
      <c r="G1159" s="9"/>
      <c r="H1159" s="9"/>
    </row>
    <row r="1160" hidden="1">
      <c r="A1160" s="5" t="s">
        <v>2294</v>
      </c>
      <c r="B1160" s="39" t="s">
        <v>636</v>
      </c>
      <c r="C1160" s="28" t="s">
        <v>1172</v>
      </c>
      <c r="D1160" s="8" t="s">
        <v>10</v>
      </c>
      <c r="E1160" s="8"/>
      <c r="F1160" s="1"/>
      <c r="G1160" s="9"/>
      <c r="H1160" s="9"/>
    </row>
    <row r="1161" hidden="1">
      <c r="A1161" s="5" t="s">
        <v>2294</v>
      </c>
      <c r="B1161" s="39" t="s">
        <v>636</v>
      </c>
      <c r="C1161" s="28" t="s">
        <v>1173</v>
      </c>
      <c r="D1161" s="8"/>
      <c r="E1161" s="8" t="s">
        <v>10</v>
      </c>
      <c r="F1161" s="1"/>
      <c r="G1161" s="9"/>
      <c r="H1161" s="9"/>
    </row>
    <row r="1162" hidden="1">
      <c r="A1162" s="5" t="s">
        <v>2294</v>
      </c>
      <c r="B1162" s="39" t="s">
        <v>636</v>
      </c>
      <c r="C1162" s="28" t="s">
        <v>1174</v>
      </c>
      <c r="D1162" s="8" t="s">
        <v>10</v>
      </c>
      <c r="E1162" s="8"/>
      <c r="F1162" s="1"/>
      <c r="G1162" s="9"/>
      <c r="H1162" s="9"/>
    </row>
    <row r="1163" hidden="1">
      <c r="A1163" s="5" t="s">
        <v>2294</v>
      </c>
      <c r="B1163" s="39" t="s">
        <v>636</v>
      </c>
      <c r="C1163" s="28" t="s">
        <v>1175</v>
      </c>
      <c r="D1163" s="8" t="s">
        <v>10</v>
      </c>
      <c r="E1163" s="8"/>
      <c r="F1163" s="1"/>
      <c r="G1163" s="9"/>
      <c r="H1163" s="9"/>
    </row>
    <row r="1164" hidden="1">
      <c r="A1164" s="5" t="s">
        <v>2294</v>
      </c>
      <c r="B1164" s="39" t="s">
        <v>636</v>
      </c>
      <c r="C1164" s="28" t="s">
        <v>1176</v>
      </c>
      <c r="D1164" s="8" t="s">
        <v>10</v>
      </c>
      <c r="E1164" s="8"/>
      <c r="F1164" s="1"/>
      <c r="G1164" s="9"/>
      <c r="H1164" s="9"/>
    </row>
    <row r="1165" hidden="1">
      <c r="A1165" s="5" t="s">
        <v>2294</v>
      </c>
      <c r="B1165" s="39" t="s">
        <v>636</v>
      </c>
      <c r="C1165" s="28" t="s">
        <v>1177</v>
      </c>
      <c r="D1165" s="8" t="s">
        <v>10</v>
      </c>
      <c r="E1165" s="8"/>
      <c r="F1165" s="1"/>
      <c r="G1165" s="9"/>
      <c r="H1165" s="9"/>
    </row>
    <row r="1166" hidden="1">
      <c r="A1166" s="5" t="s">
        <v>2294</v>
      </c>
      <c r="B1166" s="39" t="s">
        <v>636</v>
      </c>
      <c r="C1166" s="28" t="s">
        <v>1178</v>
      </c>
      <c r="D1166" s="8" t="s">
        <v>10</v>
      </c>
      <c r="E1166" s="8"/>
      <c r="F1166" s="1"/>
      <c r="G1166" s="9"/>
      <c r="H1166" s="9"/>
    </row>
    <row r="1167" hidden="1">
      <c r="A1167" s="5" t="s">
        <v>2294</v>
      </c>
      <c r="B1167" s="39" t="s">
        <v>636</v>
      </c>
      <c r="C1167" s="28" t="s">
        <v>1179</v>
      </c>
      <c r="D1167" s="1"/>
      <c r="E1167" s="8" t="s">
        <v>10</v>
      </c>
      <c r="F1167" s="1"/>
      <c r="G1167" s="9"/>
      <c r="H1167" s="9"/>
    </row>
    <row r="1168" hidden="1">
      <c r="A1168" s="5" t="s">
        <v>2294</v>
      </c>
      <c r="B1168" s="39" t="s">
        <v>636</v>
      </c>
      <c r="C1168" s="28" t="s">
        <v>1180</v>
      </c>
      <c r="D1168" s="8" t="s">
        <v>10</v>
      </c>
      <c r="E1168" s="8"/>
      <c r="F1168" s="1"/>
      <c r="G1168" s="9"/>
      <c r="H1168" s="9"/>
    </row>
    <row r="1169" hidden="1">
      <c r="A1169" s="5" t="s">
        <v>2294</v>
      </c>
      <c r="B1169" s="39" t="s">
        <v>636</v>
      </c>
      <c r="C1169" s="28" t="s">
        <v>1181</v>
      </c>
      <c r="D1169" s="8" t="s">
        <v>10</v>
      </c>
      <c r="E1169" s="8"/>
      <c r="F1169" s="1"/>
      <c r="G1169" s="9"/>
      <c r="H1169" s="9"/>
    </row>
    <row r="1170" hidden="1">
      <c r="A1170" s="5" t="s">
        <v>2294</v>
      </c>
      <c r="B1170" s="39" t="s">
        <v>636</v>
      </c>
      <c r="C1170" s="28" t="s">
        <v>1182</v>
      </c>
      <c r="D1170" s="8" t="s">
        <v>10</v>
      </c>
      <c r="E1170" s="8"/>
      <c r="F1170" s="1"/>
      <c r="G1170" s="9"/>
      <c r="H1170" s="9"/>
    </row>
    <row r="1171" hidden="1">
      <c r="A1171" s="5" t="s">
        <v>2294</v>
      </c>
      <c r="B1171" s="39" t="s">
        <v>636</v>
      </c>
      <c r="C1171" s="28" t="s">
        <v>1183</v>
      </c>
      <c r="D1171" s="1"/>
      <c r="E1171" s="8" t="s">
        <v>10</v>
      </c>
      <c r="F1171" s="1"/>
      <c r="G1171" s="9"/>
      <c r="H1171" s="9"/>
    </row>
    <row r="1172" hidden="1">
      <c r="A1172" s="5" t="s">
        <v>2294</v>
      </c>
      <c r="B1172" s="39" t="s">
        <v>636</v>
      </c>
      <c r="C1172" s="28" t="s">
        <v>1184</v>
      </c>
      <c r="D1172" s="8" t="s">
        <v>10</v>
      </c>
      <c r="E1172" s="8"/>
      <c r="F1172" s="1"/>
      <c r="G1172" s="9"/>
      <c r="H1172" s="9"/>
    </row>
    <row r="1173" hidden="1">
      <c r="A1173" s="5" t="s">
        <v>2294</v>
      </c>
      <c r="B1173" s="39" t="s">
        <v>636</v>
      </c>
      <c r="C1173" s="28" t="s">
        <v>1185</v>
      </c>
      <c r="D1173" s="1"/>
      <c r="E1173" s="8" t="s">
        <v>10</v>
      </c>
      <c r="F1173" s="1"/>
      <c r="G1173" s="9"/>
      <c r="H1173" s="9"/>
    </row>
    <row r="1174" hidden="1">
      <c r="A1174" s="5" t="s">
        <v>2294</v>
      </c>
      <c r="B1174" s="39" t="s">
        <v>636</v>
      </c>
      <c r="C1174" s="28" t="s">
        <v>1186</v>
      </c>
      <c r="D1174" s="8" t="s">
        <v>10</v>
      </c>
      <c r="E1174" s="8"/>
      <c r="F1174" s="1"/>
      <c r="G1174" s="9"/>
      <c r="H1174" s="9"/>
    </row>
    <row r="1175" hidden="1">
      <c r="A1175" s="5" t="s">
        <v>2294</v>
      </c>
      <c r="B1175" s="39" t="s">
        <v>636</v>
      </c>
      <c r="C1175" s="28" t="s">
        <v>1187</v>
      </c>
      <c r="D1175" s="8" t="s">
        <v>10</v>
      </c>
      <c r="E1175" s="8"/>
      <c r="F1175" s="1"/>
      <c r="G1175" s="9"/>
      <c r="H1175" s="9"/>
    </row>
    <row r="1176" hidden="1">
      <c r="A1176" s="5" t="s">
        <v>2294</v>
      </c>
      <c r="B1176" s="39" t="s">
        <v>636</v>
      </c>
      <c r="C1176" s="28" t="s">
        <v>1188</v>
      </c>
      <c r="D1176" s="8" t="s">
        <v>10</v>
      </c>
      <c r="E1176" s="8"/>
      <c r="F1176" s="1"/>
      <c r="G1176" s="9"/>
      <c r="H1176" s="9"/>
    </row>
    <row r="1177" hidden="1">
      <c r="A1177" s="5" t="s">
        <v>2294</v>
      </c>
      <c r="B1177" s="39" t="s">
        <v>636</v>
      </c>
      <c r="C1177" s="28" t="s">
        <v>1189</v>
      </c>
      <c r="D1177" s="8" t="s">
        <v>10</v>
      </c>
      <c r="E1177" s="8"/>
      <c r="F1177" s="1"/>
      <c r="G1177" s="9"/>
      <c r="H1177" s="9"/>
    </row>
    <row r="1178" hidden="1">
      <c r="A1178" s="5" t="s">
        <v>2294</v>
      </c>
      <c r="B1178" s="39" t="s">
        <v>636</v>
      </c>
      <c r="C1178" s="28" t="s">
        <v>1190</v>
      </c>
      <c r="D1178" s="8" t="s">
        <v>10</v>
      </c>
      <c r="E1178" s="8"/>
      <c r="F1178" s="1"/>
      <c r="G1178" s="9"/>
      <c r="H1178" s="9"/>
    </row>
    <row r="1179" hidden="1">
      <c r="A1179" s="5" t="s">
        <v>2294</v>
      </c>
      <c r="B1179" s="39" t="s">
        <v>636</v>
      </c>
      <c r="C1179" s="40" t="s">
        <v>1191</v>
      </c>
      <c r="D1179" s="8" t="s">
        <v>10</v>
      </c>
      <c r="E1179" s="8"/>
      <c r="F1179" s="1"/>
      <c r="G1179" s="9"/>
      <c r="H1179" s="9"/>
    </row>
    <row r="1180" hidden="1">
      <c r="A1180" s="5" t="s">
        <v>2294</v>
      </c>
      <c r="B1180" s="39" t="s">
        <v>636</v>
      </c>
      <c r="C1180" s="28" t="s">
        <v>1192</v>
      </c>
      <c r="D1180" s="8" t="s">
        <v>10</v>
      </c>
      <c r="E1180" s="8"/>
      <c r="F1180" s="1"/>
      <c r="G1180" s="9"/>
      <c r="H1180" s="9"/>
    </row>
    <row r="1181" hidden="1">
      <c r="A1181" s="5" t="s">
        <v>2294</v>
      </c>
      <c r="B1181" s="39" t="s">
        <v>636</v>
      </c>
      <c r="C1181" s="28" t="s">
        <v>1193</v>
      </c>
      <c r="D1181" s="8" t="s">
        <v>10</v>
      </c>
      <c r="E1181" s="8"/>
      <c r="F1181" s="1"/>
      <c r="G1181" s="9"/>
      <c r="H1181" s="9"/>
    </row>
    <row r="1182" hidden="1">
      <c r="A1182" s="5" t="s">
        <v>2294</v>
      </c>
      <c r="B1182" s="39" t="s">
        <v>636</v>
      </c>
      <c r="C1182" s="28" t="s">
        <v>1194</v>
      </c>
      <c r="D1182" s="8" t="s">
        <v>10</v>
      </c>
      <c r="E1182" s="8"/>
      <c r="F1182" s="1"/>
      <c r="G1182" s="9"/>
      <c r="H1182" s="9"/>
    </row>
    <row r="1183" hidden="1">
      <c r="A1183" s="5" t="s">
        <v>2294</v>
      </c>
      <c r="B1183" s="39" t="s">
        <v>636</v>
      </c>
      <c r="C1183" s="28" t="s">
        <v>1195</v>
      </c>
      <c r="D1183" s="8" t="s">
        <v>10</v>
      </c>
      <c r="E1183" s="8"/>
      <c r="F1183" s="1"/>
      <c r="G1183" s="9"/>
      <c r="H1183" s="9"/>
    </row>
    <row r="1184" hidden="1">
      <c r="A1184" s="5" t="s">
        <v>2294</v>
      </c>
      <c r="B1184" s="39" t="s">
        <v>636</v>
      </c>
      <c r="C1184" s="28" t="s">
        <v>1196</v>
      </c>
      <c r="D1184" s="8" t="s">
        <v>10</v>
      </c>
      <c r="E1184" s="8"/>
      <c r="F1184" s="1"/>
      <c r="G1184" s="9"/>
      <c r="H1184" s="9"/>
    </row>
    <row r="1185" hidden="1">
      <c r="A1185" s="5" t="s">
        <v>2294</v>
      </c>
      <c r="B1185" s="39" t="s">
        <v>636</v>
      </c>
      <c r="C1185" s="28" t="s">
        <v>1197</v>
      </c>
      <c r="D1185" s="8" t="s">
        <v>10</v>
      </c>
      <c r="E1185" s="8"/>
      <c r="F1185" s="1"/>
      <c r="G1185" s="9"/>
      <c r="H1185" s="9"/>
    </row>
    <row r="1186" hidden="1">
      <c r="A1186" s="5" t="s">
        <v>2294</v>
      </c>
      <c r="B1186" s="39" t="s">
        <v>636</v>
      </c>
      <c r="C1186" s="28" t="s">
        <v>1198</v>
      </c>
      <c r="D1186" s="8" t="s">
        <v>10</v>
      </c>
      <c r="E1186" s="23"/>
      <c r="F1186" s="1"/>
      <c r="G1186" s="9"/>
      <c r="H1186" s="9"/>
    </row>
    <row r="1187" hidden="1">
      <c r="A1187" s="5" t="s">
        <v>2294</v>
      </c>
      <c r="B1187" s="39" t="s">
        <v>636</v>
      </c>
      <c r="C1187" s="28" t="s">
        <v>1199</v>
      </c>
      <c r="D1187" s="8" t="s">
        <v>10</v>
      </c>
      <c r="E1187" s="1"/>
      <c r="F1187" s="1"/>
      <c r="G1187" s="9"/>
      <c r="H1187" s="9"/>
    </row>
    <row r="1188" hidden="1">
      <c r="A1188" s="5" t="s">
        <v>2294</v>
      </c>
      <c r="B1188" s="39" t="s">
        <v>636</v>
      </c>
      <c r="C1188" s="28" t="s">
        <v>1200</v>
      </c>
      <c r="D1188" s="8" t="s">
        <v>10</v>
      </c>
      <c r="E1188" s="1"/>
      <c r="F1188" s="1"/>
      <c r="G1188" s="9"/>
      <c r="H1188" s="9"/>
    </row>
    <row r="1189" hidden="1">
      <c r="A1189" s="5" t="s">
        <v>2294</v>
      </c>
      <c r="B1189" s="39" t="s">
        <v>636</v>
      </c>
      <c r="C1189" s="28" t="s">
        <v>1201</v>
      </c>
      <c r="D1189" s="8" t="s">
        <v>10</v>
      </c>
      <c r="E1189" s="1"/>
      <c r="F1189" s="1"/>
      <c r="G1189" s="9"/>
      <c r="H1189" s="9"/>
    </row>
    <row r="1190" hidden="1">
      <c r="A1190" s="5" t="s">
        <v>2294</v>
      </c>
      <c r="B1190" s="39" t="s">
        <v>636</v>
      </c>
      <c r="C1190" s="41" t="s">
        <v>1202</v>
      </c>
      <c r="D1190" s="1"/>
      <c r="E1190" s="8" t="s">
        <v>10</v>
      </c>
      <c r="F1190" s="1"/>
      <c r="G1190" s="9"/>
      <c r="H1190" s="9"/>
    </row>
    <row r="1191" hidden="1">
      <c r="A1191" s="5" t="s">
        <v>2294</v>
      </c>
      <c r="B1191" s="39" t="s">
        <v>636</v>
      </c>
      <c r="C1191" s="28" t="s">
        <v>1203</v>
      </c>
      <c r="D1191" s="8" t="s">
        <v>10</v>
      </c>
      <c r="E1191" s="8"/>
      <c r="F1191" s="1"/>
      <c r="G1191" s="9"/>
      <c r="H1191" s="9"/>
    </row>
    <row r="1192" hidden="1">
      <c r="A1192" s="5" t="s">
        <v>2294</v>
      </c>
      <c r="B1192" s="39" t="s">
        <v>636</v>
      </c>
      <c r="C1192" s="28" t="s">
        <v>1204</v>
      </c>
      <c r="D1192" s="8" t="s">
        <v>10</v>
      </c>
      <c r="E1192" s="8"/>
      <c r="F1192" s="1"/>
      <c r="G1192" s="9"/>
      <c r="H1192" s="9"/>
    </row>
    <row r="1193" hidden="1">
      <c r="A1193" s="5" t="s">
        <v>2294</v>
      </c>
      <c r="B1193" s="39" t="s">
        <v>636</v>
      </c>
      <c r="C1193" s="28" t="s">
        <v>1205</v>
      </c>
      <c r="D1193" s="8" t="s">
        <v>10</v>
      </c>
      <c r="E1193" s="8"/>
      <c r="F1193" s="1"/>
      <c r="G1193" s="9"/>
      <c r="H1193" s="9"/>
    </row>
    <row r="1194" hidden="1">
      <c r="A1194" s="5" t="s">
        <v>2294</v>
      </c>
      <c r="B1194" s="39" t="s">
        <v>636</v>
      </c>
      <c r="C1194" s="28" t="s">
        <v>1206</v>
      </c>
      <c r="D1194" s="8" t="s">
        <v>10</v>
      </c>
      <c r="E1194" s="1"/>
      <c r="F1194" s="1"/>
      <c r="G1194" s="9"/>
      <c r="H1194" s="9"/>
    </row>
    <row r="1195" hidden="1">
      <c r="A1195" s="5" t="s">
        <v>2294</v>
      </c>
      <c r="B1195" s="39" t="s">
        <v>636</v>
      </c>
      <c r="C1195" s="28" t="s">
        <v>1207</v>
      </c>
      <c r="D1195" s="1"/>
      <c r="E1195" s="8" t="s">
        <v>10</v>
      </c>
      <c r="F1195" s="1"/>
      <c r="G1195" s="9"/>
      <c r="H1195" s="9"/>
    </row>
    <row r="1196" hidden="1">
      <c r="A1196" s="5" t="s">
        <v>2294</v>
      </c>
      <c r="B1196" s="39" t="s">
        <v>636</v>
      </c>
      <c r="C1196" s="28" t="s">
        <v>1208</v>
      </c>
      <c r="D1196" s="8" t="s">
        <v>10</v>
      </c>
      <c r="E1196" s="1"/>
      <c r="F1196" s="1"/>
      <c r="G1196" s="9"/>
      <c r="H1196" s="9"/>
    </row>
    <row r="1197" hidden="1">
      <c r="A1197" s="5" t="s">
        <v>2294</v>
      </c>
      <c r="B1197" s="39" t="s">
        <v>636</v>
      </c>
      <c r="C1197" s="28" t="s">
        <v>1209</v>
      </c>
      <c r="D1197" s="8" t="s">
        <v>10</v>
      </c>
      <c r="E1197" s="1"/>
      <c r="F1197" s="1"/>
      <c r="G1197" s="9"/>
      <c r="H1197" s="9"/>
    </row>
    <row r="1198" hidden="1">
      <c r="A1198" s="5" t="s">
        <v>2294</v>
      </c>
      <c r="B1198" s="39" t="s">
        <v>636</v>
      </c>
      <c r="C1198" s="41" t="s">
        <v>1210</v>
      </c>
      <c r="D1198" s="1"/>
      <c r="E1198" s="1"/>
      <c r="F1198" s="8" t="s">
        <v>10</v>
      </c>
      <c r="G1198" s="9"/>
      <c r="H1198" s="9"/>
    </row>
    <row r="1199" hidden="1">
      <c r="A1199" s="5" t="s">
        <v>2294</v>
      </c>
      <c r="B1199" s="39" t="s">
        <v>636</v>
      </c>
      <c r="C1199" s="28" t="s">
        <v>1211</v>
      </c>
      <c r="D1199" s="8" t="s">
        <v>10</v>
      </c>
      <c r="E1199" s="1"/>
      <c r="F1199" s="1"/>
      <c r="G1199" s="9"/>
      <c r="H1199" s="9"/>
    </row>
    <row r="1200" hidden="1">
      <c r="A1200" s="5" t="s">
        <v>2294</v>
      </c>
      <c r="B1200" s="39" t="s">
        <v>636</v>
      </c>
      <c r="C1200" s="41" t="s">
        <v>1212</v>
      </c>
      <c r="D1200" s="1"/>
      <c r="E1200" s="8" t="s">
        <v>10</v>
      </c>
      <c r="F1200" s="1"/>
      <c r="G1200" s="9"/>
      <c r="H1200" s="9"/>
    </row>
    <row r="1201" hidden="1">
      <c r="A1201" s="5" t="s">
        <v>2294</v>
      </c>
      <c r="B1201" s="39" t="s">
        <v>636</v>
      </c>
      <c r="C1201" s="28" t="s">
        <v>1213</v>
      </c>
      <c r="D1201" s="8" t="s">
        <v>10</v>
      </c>
      <c r="E1201" s="1"/>
      <c r="F1201" s="1"/>
      <c r="G1201" s="9"/>
      <c r="H1201" s="9"/>
    </row>
    <row r="1202" hidden="1">
      <c r="A1202" s="5" t="s">
        <v>2294</v>
      </c>
      <c r="B1202" s="39" t="s">
        <v>636</v>
      </c>
      <c r="C1202" s="45" t="s">
        <v>1214</v>
      </c>
      <c r="D1202" s="1"/>
      <c r="E1202" s="1"/>
      <c r="F1202" s="8" t="s">
        <v>10</v>
      </c>
      <c r="G1202" s="9"/>
      <c r="H1202" s="9"/>
    </row>
    <row r="1203" hidden="1">
      <c r="A1203" s="5" t="s">
        <v>2294</v>
      </c>
      <c r="B1203" s="39" t="s">
        <v>636</v>
      </c>
      <c r="C1203" s="40" t="s">
        <v>1215</v>
      </c>
      <c r="D1203" s="8" t="s">
        <v>10</v>
      </c>
      <c r="E1203" s="1"/>
      <c r="F1203" s="1"/>
      <c r="G1203" s="9"/>
      <c r="H1203" s="9"/>
    </row>
    <row r="1204" hidden="1">
      <c r="A1204" s="5" t="s">
        <v>2294</v>
      </c>
      <c r="B1204" s="39" t="s">
        <v>636</v>
      </c>
      <c r="C1204" s="28" t="s">
        <v>1216</v>
      </c>
      <c r="D1204" s="8" t="s">
        <v>10</v>
      </c>
      <c r="E1204" s="1"/>
      <c r="F1204" s="1"/>
      <c r="G1204" s="9"/>
      <c r="H1204" s="9"/>
    </row>
    <row r="1205" hidden="1">
      <c r="A1205" s="5" t="s">
        <v>2294</v>
      </c>
      <c r="B1205" s="39" t="s">
        <v>636</v>
      </c>
      <c r="C1205" s="28" t="s">
        <v>1217</v>
      </c>
      <c r="D1205" s="1"/>
      <c r="E1205" s="8" t="s">
        <v>10</v>
      </c>
      <c r="F1205" s="1"/>
      <c r="G1205" s="9"/>
      <c r="H1205" s="9"/>
    </row>
    <row r="1206" hidden="1">
      <c r="A1206" s="5" t="s">
        <v>2294</v>
      </c>
      <c r="B1206" s="39" t="s">
        <v>636</v>
      </c>
      <c r="C1206" s="28" t="s">
        <v>1218</v>
      </c>
      <c r="D1206" s="1"/>
      <c r="E1206" s="8" t="s">
        <v>10</v>
      </c>
      <c r="F1206" s="1"/>
      <c r="G1206" s="9"/>
      <c r="H1206" s="9"/>
    </row>
    <row r="1207" hidden="1">
      <c r="A1207" s="5" t="s">
        <v>2294</v>
      </c>
      <c r="B1207" s="39" t="s">
        <v>636</v>
      </c>
      <c r="C1207" s="28" t="s">
        <v>1219</v>
      </c>
      <c r="D1207" s="8" t="s">
        <v>10</v>
      </c>
      <c r="E1207" s="1"/>
      <c r="F1207" s="1"/>
      <c r="G1207" s="9"/>
      <c r="H1207" s="9"/>
    </row>
    <row r="1208" hidden="1">
      <c r="A1208" s="5" t="s">
        <v>2294</v>
      </c>
      <c r="B1208" s="39" t="s">
        <v>636</v>
      </c>
      <c r="C1208" s="28" t="s">
        <v>1220</v>
      </c>
      <c r="D1208" s="8" t="s">
        <v>10</v>
      </c>
      <c r="E1208" s="1"/>
      <c r="F1208" s="1"/>
      <c r="G1208" s="9"/>
      <c r="H1208" s="9"/>
    </row>
    <row r="1209" hidden="1">
      <c r="A1209" s="5" t="s">
        <v>2294</v>
      </c>
      <c r="B1209" s="39" t="s">
        <v>636</v>
      </c>
      <c r="C1209" s="28" t="s">
        <v>1221</v>
      </c>
      <c r="D1209" s="1"/>
      <c r="E1209" s="8" t="s">
        <v>10</v>
      </c>
      <c r="F1209" s="1"/>
      <c r="G1209" s="9"/>
      <c r="H1209" s="9"/>
    </row>
    <row r="1210" hidden="1">
      <c r="A1210" s="5" t="s">
        <v>2294</v>
      </c>
      <c r="B1210" s="39" t="s">
        <v>636</v>
      </c>
      <c r="C1210" s="28" t="s">
        <v>1222</v>
      </c>
      <c r="D1210" s="8" t="s">
        <v>10</v>
      </c>
      <c r="E1210" s="1"/>
      <c r="F1210" s="1"/>
      <c r="G1210" s="9"/>
      <c r="H1210" s="9"/>
    </row>
    <row r="1211" hidden="1">
      <c r="A1211" s="5" t="s">
        <v>2294</v>
      </c>
      <c r="B1211" s="39" t="s">
        <v>636</v>
      </c>
      <c r="C1211" s="28" t="s">
        <v>1223</v>
      </c>
      <c r="D1211" s="1"/>
      <c r="E1211" s="8" t="s">
        <v>10</v>
      </c>
      <c r="F1211" s="1"/>
      <c r="G1211" s="9"/>
      <c r="H1211" s="9"/>
    </row>
    <row r="1212" hidden="1">
      <c r="A1212" s="5" t="s">
        <v>2294</v>
      </c>
      <c r="B1212" s="39" t="s">
        <v>636</v>
      </c>
      <c r="C1212" s="28" t="s">
        <v>1224</v>
      </c>
      <c r="D1212" s="8" t="s">
        <v>10</v>
      </c>
      <c r="E1212" s="1"/>
      <c r="F1212" s="1"/>
      <c r="G1212" s="9"/>
      <c r="H1212" s="9"/>
    </row>
    <row r="1213" hidden="1">
      <c r="A1213" s="5" t="s">
        <v>2294</v>
      </c>
      <c r="B1213" s="39" t="s">
        <v>636</v>
      </c>
      <c r="C1213" s="28" t="s">
        <v>1225</v>
      </c>
      <c r="D1213" s="1"/>
      <c r="E1213" s="8" t="s">
        <v>10</v>
      </c>
      <c r="F1213" s="1"/>
      <c r="G1213" s="9"/>
      <c r="H1213" s="9"/>
    </row>
    <row r="1214" hidden="1">
      <c r="A1214" s="5" t="s">
        <v>2294</v>
      </c>
      <c r="B1214" s="39" t="s">
        <v>636</v>
      </c>
      <c r="C1214" s="28" t="s">
        <v>1226</v>
      </c>
      <c r="D1214" s="8" t="s">
        <v>10</v>
      </c>
      <c r="E1214" s="1"/>
      <c r="F1214" s="1"/>
      <c r="G1214" s="9"/>
      <c r="H1214" s="9"/>
    </row>
    <row r="1215" hidden="1">
      <c r="A1215" s="5" t="s">
        <v>2294</v>
      </c>
      <c r="B1215" s="39" t="s">
        <v>636</v>
      </c>
      <c r="C1215" s="28" t="s">
        <v>1227</v>
      </c>
      <c r="D1215" s="8" t="s">
        <v>10</v>
      </c>
      <c r="E1215" s="1"/>
      <c r="F1215" s="1"/>
      <c r="G1215" s="9"/>
      <c r="H1215" s="9"/>
    </row>
    <row r="1216" hidden="1">
      <c r="A1216" s="5" t="s">
        <v>2294</v>
      </c>
      <c r="B1216" s="39" t="s">
        <v>636</v>
      </c>
      <c r="C1216" s="28" t="s">
        <v>1228</v>
      </c>
      <c r="D1216" s="8" t="s">
        <v>10</v>
      </c>
      <c r="E1216" s="1"/>
      <c r="F1216" s="1"/>
      <c r="G1216" s="9"/>
      <c r="H1216" s="9"/>
    </row>
    <row r="1217" hidden="1">
      <c r="A1217" s="5" t="s">
        <v>2294</v>
      </c>
      <c r="B1217" s="39" t="s">
        <v>636</v>
      </c>
      <c r="C1217" s="28" t="s">
        <v>1229</v>
      </c>
      <c r="D1217" s="8" t="s">
        <v>10</v>
      </c>
      <c r="E1217" s="1"/>
      <c r="F1217" s="1"/>
      <c r="G1217" s="9"/>
      <c r="H1217" s="9"/>
    </row>
    <row r="1218" hidden="1">
      <c r="A1218" s="5" t="s">
        <v>2294</v>
      </c>
      <c r="B1218" s="39" t="s">
        <v>636</v>
      </c>
      <c r="C1218" s="40" t="s">
        <v>1230</v>
      </c>
      <c r="D1218" s="8" t="s">
        <v>10</v>
      </c>
      <c r="E1218" s="8"/>
      <c r="F1218" s="1"/>
      <c r="G1218" s="9"/>
      <c r="H1218" s="9"/>
    </row>
    <row r="1219" hidden="1">
      <c r="A1219" s="5" t="s">
        <v>2294</v>
      </c>
      <c r="B1219" s="39" t="s">
        <v>636</v>
      </c>
      <c r="C1219" s="28" t="s">
        <v>1231</v>
      </c>
      <c r="D1219" s="1"/>
      <c r="E1219" s="8" t="s">
        <v>10</v>
      </c>
      <c r="F1219" s="1"/>
      <c r="G1219" s="9"/>
      <c r="H1219" s="9"/>
    </row>
    <row r="1220" hidden="1">
      <c r="A1220" s="5" t="s">
        <v>2294</v>
      </c>
      <c r="B1220" s="39" t="s">
        <v>636</v>
      </c>
      <c r="C1220" s="28" t="s">
        <v>1232</v>
      </c>
      <c r="D1220" s="8" t="s">
        <v>10</v>
      </c>
      <c r="E1220" s="1"/>
      <c r="F1220" s="1"/>
      <c r="G1220" s="9"/>
      <c r="H1220" s="9"/>
    </row>
    <row r="1221" hidden="1">
      <c r="A1221" s="5" t="s">
        <v>2294</v>
      </c>
      <c r="B1221" s="39" t="s">
        <v>636</v>
      </c>
      <c r="C1221" s="28" t="s">
        <v>1233</v>
      </c>
      <c r="D1221" s="8" t="s">
        <v>10</v>
      </c>
      <c r="E1221" s="1"/>
      <c r="F1221" s="1"/>
      <c r="G1221" s="9"/>
      <c r="H1221" s="9"/>
    </row>
    <row r="1222" hidden="1">
      <c r="A1222" s="5" t="s">
        <v>2294</v>
      </c>
      <c r="B1222" s="39" t="s">
        <v>636</v>
      </c>
      <c r="C1222" s="28" t="s">
        <v>1234</v>
      </c>
      <c r="D1222" s="8" t="s">
        <v>10</v>
      </c>
      <c r="E1222" s="1"/>
      <c r="F1222" s="1"/>
      <c r="G1222" s="9"/>
      <c r="H1222" s="9"/>
    </row>
    <row r="1223" hidden="1">
      <c r="A1223" s="5" t="s">
        <v>2294</v>
      </c>
      <c r="B1223" s="39" t="s">
        <v>636</v>
      </c>
      <c r="C1223" s="40" t="s">
        <v>1235</v>
      </c>
      <c r="D1223" s="8" t="s">
        <v>10</v>
      </c>
      <c r="E1223" s="8"/>
      <c r="F1223" s="1"/>
      <c r="G1223" s="9"/>
      <c r="H1223" s="9"/>
    </row>
    <row r="1224" hidden="1">
      <c r="A1224" s="5" t="s">
        <v>2294</v>
      </c>
      <c r="B1224" s="39" t="s">
        <v>636</v>
      </c>
      <c r="C1224" s="40" t="s">
        <v>1236</v>
      </c>
      <c r="D1224" s="8" t="s">
        <v>10</v>
      </c>
      <c r="E1224" s="8"/>
      <c r="F1224" s="1"/>
      <c r="G1224" s="9"/>
      <c r="H1224" s="9"/>
    </row>
    <row r="1225" hidden="1">
      <c r="A1225" s="5" t="s">
        <v>2294</v>
      </c>
      <c r="B1225" s="39" t="s">
        <v>636</v>
      </c>
      <c r="C1225" s="28" t="s">
        <v>1237</v>
      </c>
      <c r="D1225" s="8" t="s">
        <v>10</v>
      </c>
      <c r="E1225" s="1"/>
      <c r="F1225" s="1"/>
      <c r="G1225" s="9"/>
      <c r="H1225" s="9"/>
    </row>
    <row r="1226" hidden="1">
      <c r="A1226" s="5" t="s">
        <v>2294</v>
      </c>
      <c r="B1226" s="39" t="s">
        <v>636</v>
      </c>
      <c r="C1226" s="28" t="s">
        <v>1238</v>
      </c>
      <c r="D1226" s="1"/>
      <c r="E1226" s="8" t="s">
        <v>10</v>
      </c>
      <c r="F1226" s="1"/>
      <c r="G1226" s="9"/>
      <c r="H1226" s="9"/>
    </row>
    <row r="1227" hidden="1">
      <c r="A1227" s="5" t="s">
        <v>2294</v>
      </c>
      <c r="B1227" s="39" t="s">
        <v>636</v>
      </c>
      <c r="C1227" s="28" t="s">
        <v>1239</v>
      </c>
      <c r="D1227" s="8" t="s">
        <v>10</v>
      </c>
      <c r="E1227" s="1"/>
      <c r="F1227" s="1"/>
      <c r="G1227" s="9"/>
      <c r="H1227" s="9"/>
    </row>
    <row r="1228" hidden="1">
      <c r="A1228" s="5" t="s">
        <v>2294</v>
      </c>
      <c r="B1228" s="39" t="s">
        <v>636</v>
      </c>
      <c r="C1228" s="28" t="s">
        <v>1240</v>
      </c>
      <c r="D1228" s="8" t="s">
        <v>10</v>
      </c>
      <c r="E1228" s="1"/>
      <c r="F1228" s="1"/>
      <c r="G1228" s="9"/>
      <c r="H1228" s="9"/>
    </row>
    <row r="1229" hidden="1">
      <c r="A1229" s="5" t="s">
        <v>2294</v>
      </c>
      <c r="B1229" s="39" t="s">
        <v>636</v>
      </c>
      <c r="C1229" s="28" t="s">
        <v>1241</v>
      </c>
      <c r="D1229" s="8" t="s">
        <v>10</v>
      </c>
      <c r="E1229" s="1"/>
      <c r="F1229" s="1"/>
      <c r="G1229" s="9"/>
      <c r="H1229" s="9"/>
    </row>
    <row r="1230" hidden="1">
      <c r="A1230" s="5" t="s">
        <v>2294</v>
      </c>
      <c r="B1230" s="39" t="s">
        <v>636</v>
      </c>
      <c r="C1230" s="28" t="s">
        <v>1242</v>
      </c>
      <c r="D1230" s="8" t="s">
        <v>10</v>
      </c>
      <c r="E1230" s="1"/>
      <c r="F1230" s="1"/>
      <c r="G1230" s="9"/>
      <c r="H1230" s="9"/>
    </row>
    <row r="1231" hidden="1">
      <c r="A1231" s="5" t="s">
        <v>2294</v>
      </c>
      <c r="B1231" s="39" t="s">
        <v>636</v>
      </c>
      <c r="C1231" s="28" t="s">
        <v>1243</v>
      </c>
      <c r="D1231" s="8" t="s">
        <v>10</v>
      </c>
      <c r="E1231" s="1"/>
      <c r="F1231" s="1"/>
      <c r="G1231" s="9"/>
      <c r="H1231" s="9"/>
    </row>
    <row r="1232" hidden="1">
      <c r="A1232" s="5" t="s">
        <v>2294</v>
      </c>
      <c r="B1232" s="39" t="s">
        <v>636</v>
      </c>
      <c r="C1232" s="28" t="s">
        <v>1244</v>
      </c>
      <c r="D1232" s="8" t="s">
        <v>10</v>
      </c>
      <c r="E1232" s="1"/>
      <c r="F1232" s="1"/>
      <c r="G1232" s="9"/>
      <c r="H1232" s="9"/>
    </row>
    <row r="1233" hidden="1">
      <c r="A1233" s="5" t="s">
        <v>2294</v>
      </c>
      <c r="B1233" s="39" t="s">
        <v>636</v>
      </c>
      <c r="C1233" s="28" t="s">
        <v>1245</v>
      </c>
      <c r="D1233" s="1"/>
      <c r="E1233" s="8" t="s">
        <v>10</v>
      </c>
      <c r="F1233" s="1"/>
      <c r="G1233" s="9"/>
      <c r="H1233" s="9"/>
    </row>
    <row r="1234" hidden="1">
      <c r="A1234" s="5" t="s">
        <v>2294</v>
      </c>
      <c r="B1234" s="39" t="s">
        <v>636</v>
      </c>
      <c r="C1234" s="28" t="s">
        <v>1246</v>
      </c>
      <c r="D1234" s="8" t="s">
        <v>10</v>
      </c>
      <c r="E1234" s="1"/>
      <c r="F1234" s="1"/>
      <c r="G1234" s="9"/>
      <c r="H1234" s="9"/>
    </row>
    <row r="1235" hidden="1">
      <c r="A1235" s="5" t="s">
        <v>2294</v>
      </c>
      <c r="B1235" s="39" t="s">
        <v>636</v>
      </c>
      <c r="C1235" s="28" t="s">
        <v>1247</v>
      </c>
      <c r="D1235" s="1"/>
      <c r="E1235" s="8" t="s">
        <v>10</v>
      </c>
      <c r="F1235" s="1"/>
      <c r="G1235" s="9"/>
      <c r="H1235" s="9"/>
    </row>
    <row r="1236" hidden="1">
      <c r="A1236" s="5" t="s">
        <v>2294</v>
      </c>
      <c r="B1236" s="39" t="s">
        <v>636</v>
      </c>
      <c r="C1236" s="28" t="s">
        <v>1248</v>
      </c>
      <c r="D1236" s="8" t="s">
        <v>10</v>
      </c>
      <c r="E1236" s="1"/>
      <c r="F1236" s="1"/>
      <c r="G1236" s="9"/>
      <c r="H1236" s="9"/>
    </row>
    <row r="1237" hidden="1">
      <c r="A1237" s="5" t="s">
        <v>2294</v>
      </c>
      <c r="B1237" s="39" t="s">
        <v>636</v>
      </c>
      <c r="C1237" s="28" t="s">
        <v>1249</v>
      </c>
      <c r="D1237" s="8" t="s">
        <v>10</v>
      </c>
      <c r="E1237" s="1"/>
      <c r="F1237" s="1"/>
      <c r="G1237" s="9"/>
      <c r="H1237" s="9"/>
    </row>
    <row r="1238" hidden="1">
      <c r="A1238" s="5" t="s">
        <v>2294</v>
      </c>
      <c r="B1238" s="39" t="s">
        <v>636</v>
      </c>
      <c r="C1238" s="28" t="s">
        <v>1250</v>
      </c>
      <c r="D1238" s="8" t="s">
        <v>10</v>
      </c>
      <c r="E1238" s="1"/>
      <c r="F1238" s="1"/>
      <c r="G1238" s="9"/>
      <c r="H1238" s="9"/>
    </row>
    <row r="1239" hidden="1">
      <c r="A1239" s="5" t="s">
        <v>2294</v>
      </c>
      <c r="B1239" s="39" t="s">
        <v>636</v>
      </c>
      <c r="C1239" s="28" t="s">
        <v>1251</v>
      </c>
      <c r="D1239" s="1"/>
      <c r="E1239" s="8" t="s">
        <v>10</v>
      </c>
      <c r="F1239" s="1"/>
      <c r="G1239" s="9"/>
      <c r="H1239" s="9"/>
    </row>
    <row r="1240" hidden="1">
      <c r="A1240" s="5" t="s">
        <v>2294</v>
      </c>
      <c r="B1240" s="39" t="s">
        <v>636</v>
      </c>
      <c r="C1240" s="28" t="s">
        <v>1252</v>
      </c>
      <c r="D1240" s="8" t="s">
        <v>10</v>
      </c>
      <c r="E1240" s="1"/>
      <c r="F1240" s="1"/>
      <c r="G1240" s="9"/>
      <c r="H1240" s="9"/>
    </row>
    <row r="1241" hidden="1">
      <c r="A1241" s="5" t="s">
        <v>2294</v>
      </c>
      <c r="B1241" s="39" t="s">
        <v>636</v>
      </c>
      <c r="C1241" s="28" t="s">
        <v>1253</v>
      </c>
      <c r="D1241" s="8" t="s">
        <v>10</v>
      </c>
      <c r="E1241" s="1"/>
      <c r="F1241" s="1"/>
      <c r="G1241" s="9"/>
      <c r="H1241" s="9"/>
    </row>
    <row r="1242" hidden="1">
      <c r="A1242" s="5" t="s">
        <v>2294</v>
      </c>
      <c r="B1242" s="39" t="s">
        <v>636</v>
      </c>
      <c r="C1242" s="28" t="s">
        <v>1254</v>
      </c>
      <c r="D1242" s="8" t="s">
        <v>10</v>
      </c>
      <c r="E1242" s="1"/>
      <c r="F1242" s="1"/>
      <c r="G1242" s="9"/>
      <c r="H1242" s="9"/>
    </row>
    <row r="1243" hidden="1">
      <c r="A1243" s="5" t="s">
        <v>2294</v>
      </c>
      <c r="B1243" s="39" t="s">
        <v>636</v>
      </c>
      <c r="C1243" s="28" t="s">
        <v>1255</v>
      </c>
      <c r="D1243" s="8" t="s">
        <v>10</v>
      </c>
      <c r="E1243" s="1"/>
      <c r="F1243" s="1"/>
      <c r="G1243" s="9"/>
      <c r="H1243" s="9"/>
    </row>
    <row r="1244" hidden="1">
      <c r="A1244" s="5" t="s">
        <v>2294</v>
      </c>
      <c r="B1244" s="39" t="s">
        <v>636</v>
      </c>
      <c r="C1244" s="28" t="s">
        <v>1256</v>
      </c>
      <c r="D1244" s="8" t="s">
        <v>10</v>
      </c>
      <c r="E1244" s="1"/>
      <c r="F1244" s="1"/>
      <c r="G1244" s="9"/>
      <c r="H1244" s="9"/>
    </row>
    <row r="1245" hidden="1">
      <c r="A1245" s="5" t="s">
        <v>2294</v>
      </c>
      <c r="B1245" s="39" t="s">
        <v>636</v>
      </c>
      <c r="C1245" s="28" t="s">
        <v>1257</v>
      </c>
      <c r="D1245" s="8" t="s">
        <v>10</v>
      </c>
      <c r="E1245" s="1"/>
      <c r="F1245" s="1"/>
      <c r="G1245" s="9"/>
      <c r="H1245" s="9"/>
    </row>
    <row r="1246" hidden="1">
      <c r="A1246" s="5" t="s">
        <v>2294</v>
      </c>
      <c r="B1246" s="39" t="s">
        <v>636</v>
      </c>
      <c r="C1246" s="28" t="s">
        <v>1258</v>
      </c>
      <c r="D1246" s="8" t="s">
        <v>10</v>
      </c>
      <c r="E1246" s="1"/>
      <c r="F1246" s="1"/>
      <c r="G1246" s="9"/>
      <c r="H1246" s="9"/>
    </row>
    <row r="1247" hidden="1">
      <c r="A1247" s="5" t="s">
        <v>2294</v>
      </c>
      <c r="B1247" s="39" t="s">
        <v>636</v>
      </c>
      <c r="C1247" s="28" t="s">
        <v>1259</v>
      </c>
      <c r="D1247" s="8" t="s">
        <v>10</v>
      </c>
      <c r="E1247" s="1"/>
      <c r="F1247" s="1"/>
      <c r="G1247" s="9"/>
      <c r="H1247" s="9"/>
    </row>
    <row r="1248" hidden="1">
      <c r="A1248" s="5" t="s">
        <v>2294</v>
      </c>
      <c r="B1248" s="39" t="s">
        <v>636</v>
      </c>
      <c r="C1248" s="28" t="s">
        <v>1260</v>
      </c>
      <c r="D1248" s="8" t="s">
        <v>10</v>
      </c>
      <c r="E1248" s="1"/>
      <c r="F1248" s="1"/>
      <c r="G1248" s="9"/>
      <c r="H1248" s="9"/>
    </row>
    <row r="1249" hidden="1">
      <c r="A1249" s="5" t="s">
        <v>2294</v>
      </c>
      <c r="B1249" s="39" t="s">
        <v>636</v>
      </c>
      <c r="C1249" s="45" t="s">
        <v>1261</v>
      </c>
      <c r="D1249" s="1"/>
      <c r="E1249" s="1"/>
      <c r="F1249" s="8" t="s">
        <v>10</v>
      </c>
      <c r="G1249" s="9"/>
      <c r="H1249" s="9"/>
    </row>
    <row r="1250" hidden="1">
      <c r="A1250" s="5" t="s">
        <v>2294</v>
      </c>
      <c r="B1250" s="39" t="s">
        <v>636</v>
      </c>
      <c r="C1250" s="28" t="s">
        <v>1262</v>
      </c>
      <c r="D1250" s="8" t="s">
        <v>10</v>
      </c>
      <c r="E1250" s="1"/>
      <c r="F1250" s="1"/>
      <c r="G1250" s="9"/>
      <c r="H1250" s="9"/>
    </row>
    <row r="1251" hidden="1">
      <c r="A1251" s="5" t="s">
        <v>2294</v>
      </c>
      <c r="B1251" s="39" t="s">
        <v>636</v>
      </c>
      <c r="C1251" s="28" t="s">
        <v>1263</v>
      </c>
      <c r="D1251" s="1"/>
      <c r="E1251" s="8" t="s">
        <v>10</v>
      </c>
      <c r="F1251" s="1"/>
      <c r="G1251" s="9"/>
      <c r="H1251" s="9"/>
    </row>
    <row r="1252" hidden="1">
      <c r="A1252" s="5" t="s">
        <v>2294</v>
      </c>
      <c r="B1252" s="39" t="s">
        <v>636</v>
      </c>
      <c r="C1252" s="28" t="s">
        <v>1264</v>
      </c>
      <c r="D1252" s="8" t="s">
        <v>10</v>
      </c>
      <c r="E1252" s="1"/>
      <c r="F1252" s="1"/>
      <c r="G1252" s="9"/>
      <c r="H1252" s="9"/>
    </row>
    <row r="1253" hidden="1">
      <c r="A1253" s="5" t="s">
        <v>2294</v>
      </c>
      <c r="B1253" s="39" t="s">
        <v>636</v>
      </c>
      <c r="C1253" s="28" t="s">
        <v>1265</v>
      </c>
      <c r="D1253" s="1"/>
      <c r="E1253" s="8" t="s">
        <v>10</v>
      </c>
      <c r="F1253" s="1"/>
      <c r="G1253" s="9"/>
      <c r="H1253" s="9"/>
    </row>
    <row r="1254" hidden="1">
      <c r="A1254" s="5" t="s">
        <v>2294</v>
      </c>
      <c r="B1254" s="39" t="s">
        <v>636</v>
      </c>
      <c r="C1254" s="28" t="s">
        <v>1266</v>
      </c>
      <c r="D1254" s="8" t="s">
        <v>10</v>
      </c>
      <c r="E1254" s="1"/>
      <c r="F1254" s="1"/>
      <c r="G1254" s="9"/>
      <c r="H1254" s="9"/>
    </row>
    <row r="1255" hidden="1">
      <c r="A1255" s="5" t="s">
        <v>2294</v>
      </c>
      <c r="B1255" s="39" t="s">
        <v>636</v>
      </c>
      <c r="C1255" s="28" t="s">
        <v>1267</v>
      </c>
      <c r="D1255" s="8" t="s">
        <v>10</v>
      </c>
      <c r="E1255" s="8"/>
      <c r="F1255" s="1"/>
      <c r="G1255" s="9"/>
      <c r="H1255" s="9"/>
    </row>
    <row r="1256" hidden="1">
      <c r="A1256" s="5" t="s">
        <v>2294</v>
      </c>
      <c r="B1256" s="39" t="s">
        <v>636</v>
      </c>
      <c r="C1256" s="28" t="s">
        <v>1268</v>
      </c>
      <c r="D1256" s="8" t="s">
        <v>10</v>
      </c>
      <c r="E1256" s="1"/>
      <c r="F1256" s="1"/>
      <c r="G1256" s="9"/>
      <c r="H1256" s="9"/>
    </row>
    <row r="1257" hidden="1">
      <c r="A1257" s="5" t="s">
        <v>2294</v>
      </c>
      <c r="B1257" s="39" t="s">
        <v>636</v>
      </c>
      <c r="C1257" s="28" t="s">
        <v>1269</v>
      </c>
      <c r="D1257" s="8" t="s">
        <v>10</v>
      </c>
      <c r="E1257" s="8"/>
      <c r="F1257" s="1"/>
      <c r="G1257" s="9"/>
      <c r="H1257" s="9"/>
    </row>
    <row r="1258" hidden="1">
      <c r="A1258" s="5" t="s">
        <v>2294</v>
      </c>
      <c r="B1258" s="39" t="s">
        <v>636</v>
      </c>
      <c r="C1258" s="28" t="s">
        <v>1270</v>
      </c>
      <c r="D1258" s="8" t="s">
        <v>10</v>
      </c>
      <c r="E1258" s="1"/>
      <c r="F1258" s="1"/>
      <c r="G1258" s="9"/>
      <c r="H1258" s="9"/>
    </row>
    <row r="1259" hidden="1">
      <c r="A1259" s="5" t="s">
        <v>2294</v>
      </c>
      <c r="B1259" s="39" t="s">
        <v>636</v>
      </c>
      <c r="C1259" s="28" t="s">
        <v>1271</v>
      </c>
      <c r="D1259" s="8" t="s">
        <v>10</v>
      </c>
      <c r="E1259" s="1"/>
      <c r="F1259" s="1"/>
      <c r="G1259" s="9"/>
      <c r="H1259" s="9"/>
    </row>
    <row r="1260" hidden="1">
      <c r="A1260" s="20" t="s">
        <v>2294</v>
      </c>
      <c r="B1260" s="39" t="s">
        <v>636</v>
      </c>
      <c r="C1260" s="40" t="s">
        <v>1272</v>
      </c>
      <c r="D1260" s="23" t="s">
        <v>10</v>
      </c>
      <c r="E1260" s="19"/>
      <c r="F1260" s="23"/>
      <c r="G1260" s="21"/>
      <c r="H1260" s="21"/>
      <c r="I1260" s="21"/>
      <c r="J1260" s="21"/>
      <c r="K1260" s="21"/>
      <c r="L1260" s="21"/>
      <c r="M1260" s="21"/>
      <c r="N1260" s="21"/>
      <c r="O1260" s="21"/>
      <c r="P1260" s="21"/>
      <c r="Q1260" s="21"/>
      <c r="R1260" s="21"/>
      <c r="S1260" s="21"/>
      <c r="T1260" s="21"/>
      <c r="U1260" s="21"/>
      <c r="V1260" s="21"/>
      <c r="W1260" s="21"/>
      <c r="X1260" s="21"/>
    </row>
    <row r="1261" hidden="1">
      <c r="A1261" s="5" t="s">
        <v>2294</v>
      </c>
      <c r="B1261" s="39" t="s">
        <v>636</v>
      </c>
      <c r="C1261" s="28" t="s">
        <v>1273</v>
      </c>
      <c r="D1261" s="8" t="s">
        <v>10</v>
      </c>
      <c r="E1261" s="1"/>
      <c r="F1261" s="1"/>
      <c r="G1261" s="9"/>
      <c r="H1261" s="9"/>
    </row>
    <row r="1262" hidden="1">
      <c r="A1262" s="5" t="s">
        <v>2294</v>
      </c>
      <c r="B1262" s="39" t="s">
        <v>636</v>
      </c>
      <c r="C1262" s="28" t="s">
        <v>1274</v>
      </c>
      <c r="D1262" s="8" t="s">
        <v>10</v>
      </c>
      <c r="E1262" s="1"/>
      <c r="F1262" s="1"/>
      <c r="G1262" s="9"/>
      <c r="H1262" s="9"/>
    </row>
    <row r="1263" hidden="1">
      <c r="A1263" s="5" t="s">
        <v>2294</v>
      </c>
      <c r="B1263" s="39" t="s">
        <v>636</v>
      </c>
      <c r="C1263" s="28" t="s">
        <v>1275</v>
      </c>
      <c r="D1263" s="8" t="s">
        <v>10</v>
      </c>
      <c r="E1263" s="1"/>
      <c r="F1263" s="1"/>
      <c r="G1263" s="9"/>
      <c r="H1263" s="9"/>
    </row>
    <row r="1264" hidden="1">
      <c r="A1264" s="5" t="s">
        <v>2294</v>
      </c>
      <c r="B1264" s="39" t="s">
        <v>636</v>
      </c>
      <c r="C1264" s="28" t="s">
        <v>1276</v>
      </c>
      <c r="D1264" s="8" t="s">
        <v>10</v>
      </c>
      <c r="E1264" s="1"/>
      <c r="F1264" s="1"/>
      <c r="G1264" s="9"/>
      <c r="H1264" s="9"/>
    </row>
    <row r="1265" hidden="1">
      <c r="A1265" s="5" t="s">
        <v>2294</v>
      </c>
      <c r="B1265" s="39" t="s">
        <v>636</v>
      </c>
      <c r="C1265" s="28" t="s">
        <v>1277</v>
      </c>
      <c r="D1265" s="8" t="s">
        <v>10</v>
      </c>
      <c r="E1265" s="1"/>
      <c r="F1265" s="1"/>
      <c r="G1265" s="9"/>
      <c r="H1265" s="9"/>
    </row>
    <row r="1266" hidden="1">
      <c r="A1266" s="5" t="s">
        <v>2294</v>
      </c>
      <c r="B1266" s="39" t="s">
        <v>636</v>
      </c>
      <c r="C1266" s="28" t="s">
        <v>1278</v>
      </c>
      <c r="D1266" s="8" t="s">
        <v>10</v>
      </c>
      <c r="E1266" s="8"/>
      <c r="F1266" s="1"/>
      <c r="G1266" s="9"/>
      <c r="H1266" s="9"/>
    </row>
    <row r="1267" hidden="1">
      <c r="A1267" s="5" t="s">
        <v>2294</v>
      </c>
      <c r="B1267" s="39" t="s">
        <v>636</v>
      </c>
      <c r="C1267" s="28" t="s">
        <v>1279</v>
      </c>
      <c r="D1267" s="8" t="s">
        <v>10</v>
      </c>
      <c r="E1267" s="1"/>
      <c r="F1267" s="1"/>
      <c r="G1267" s="9"/>
      <c r="H1267" s="9"/>
    </row>
    <row r="1268" hidden="1">
      <c r="A1268" s="5" t="s">
        <v>2294</v>
      </c>
      <c r="B1268" s="39" t="s">
        <v>636</v>
      </c>
      <c r="C1268" s="28" t="s">
        <v>1280</v>
      </c>
      <c r="D1268" s="8" t="s">
        <v>10</v>
      </c>
      <c r="E1268" s="1"/>
      <c r="F1268" s="1"/>
      <c r="G1268" s="9"/>
      <c r="H1268" s="9"/>
    </row>
    <row r="1269" hidden="1">
      <c r="A1269" s="5" t="s">
        <v>2294</v>
      </c>
      <c r="B1269" s="39" t="s">
        <v>636</v>
      </c>
      <c r="C1269" s="28" t="s">
        <v>1281</v>
      </c>
      <c r="D1269" s="8" t="s">
        <v>10</v>
      </c>
      <c r="E1269" s="1"/>
      <c r="F1269" s="1"/>
      <c r="G1269" s="9"/>
      <c r="H1269" s="9"/>
    </row>
    <row r="1270" hidden="1">
      <c r="A1270" s="5" t="s">
        <v>2294</v>
      </c>
      <c r="B1270" s="39" t="s">
        <v>636</v>
      </c>
      <c r="C1270" s="28" t="s">
        <v>1282</v>
      </c>
      <c r="D1270" s="1"/>
      <c r="E1270" s="8" t="s">
        <v>10</v>
      </c>
      <c r="F1270" s="1"/>
      <c r="G1270" s="9"/>
      <c r="H1270" s="9"/>
    </row>
    <row r="1271" hidden="1">
      <c r="A1271" s="5" t="s">
        <v>2294</v>
      </c>
      <c r="B1271" s="39" t="s">
        <v>636</v>
      </c>
      <c r="C1271" s="40" t="s">
        <v>1283</v>
      </c>
      <c r="D1271" s="1"/>
      <c r="E1271" s="8" t="s">
        <v>10</v>
      </c>
      <c r="F1271" s="1"/>
      <c r="G1271" s="9"/>
      <c r="H1271" s="9"/>
    </row>
    <row r="1272" hidden="1">
      <c r="A1272" s="5" t="s">
        <v>2294</v>
      </c>
      <c r="B1272" s="39" t="s">
        <v>636</v>
      </c>
      <c r="C1272" s="28" t="s">
        <v>1284</v>
      </c>
      <c r="D1272" s="8" t="s">
        <v>10</v>
      </c>
      <c r="E1272" s="1"/>
      <c r="F1272" s="1"/>
      <c r="G1272" s="9"/>
      <c r="H1272" s="9"/>
    </row>
    <row r="1273" hidden="1">
      <c r="A1273" s="5" t="s">
        <v>2294</v>
      </c>
      <c r="B1273" s="39" t="s">
        <v>636</v>
      </c>
      <c r="C1273" s="28" t="s">
        <v>1285</v>
      </c>
      <c r="D1273" s="8" t="s">
        <v>10</v>
      </c>
      <c r="E1273" s="1"/>
      <c r="F1273" s="1"/>
      <c r="G1273" s="9"/>
      <c r="H1273" s="9"/>
    </row>
    <row r="1274" hidden="1">
      <c r="A1274" s="5" t="s">
        <v>2294</v>
      </c>
      <c r="B1274" s="39" t="s">
        <v>636</v>
      </c>
      <c r="C1274" s="28" t="s">
        <v>1286</v>
      </c>
      <c r="D1274" s="8" t="s">
        <v>10</v>
      </c>
      <c r="E1274" s="1"/>
      <c r="F1274" s="1"/>
      <c r="G1274" s="9"/>
      <c r="H1274" s="9"/>
    </row>
    <row r="1275" hidden="1">
      <c r="A1275" s="5" t="s">
        <v>2294</v>
      </c>
      <c r="B1275" s="39" t="s">
        <v>636</v>
      </c>
      <c r="C1275" s="28" t="s">
        <v>1287</v>
      </c>
      <c r="D1275" s="8" t="s">
        <v>10</v>
      </c>
      <c r="E1275" s="1"/>
      <c r="F1275" s="1"/>
      <c r="G1275" s="9"/>
      <c r="H1275" s="9"/>
    </row>
    <row r="1276" hidden="1">
      <c r="A1276" s="5" t="s">
        <v>2294</v>
      </c>
      <c r="B1276" s="39" t="s">
        <v>636</v>
      </c>
      <c r="C1276" s="28" t="s">
        <v>1288</v>
      </c>
      <c r="D1276" s="8" t="s">
        <v>10</v>
      </c>
      <c r="E1276" s="1"/>
      <c r="F1276" s="1"/>
      <c r="G1276" s="9"/>
      <c r="H1276" s="9"/>
    </row>
    <row r="1277" hidden="1">
      <c r="A1277" s="5" t="s">
        <v>2294</v>
      </c>
      <c r="B1277" s="39" t="s">
        <v>636</v>
      </c>
      <c r="C1277" s="28" t="s">
        <v>1289</v>
      </c>
      <c r="D1277" s="8" t="s">
        <v>10</v>
      </c>
      <c r="E1277" s="1"/>
      <c r="F1277" s="1"/>
      <c r="G1277" s="9"/>
      <c r="H1277" s="9"/>
    </row>
    <row r="1278" hidden="1">
      <c r="A1278" s="5" t="s">
        <v>2294</v>
      </c>
      <c r="B1278" s="39" t="s">
        <v>636</v>
      </c>
      <c r="C1278" s="28" t="s">
        <v>1290</v>
      </c>
      <c r="D1278" s="8"/>
      <c r="E1278" s="1"/>
      <c r="F1278" s="1"/>
      <c r="G1278" s="5" t="s">
        <v>10</v>
      </c>
      <c r="H1278" s="9"/>
    </row>
    <row r="1279" hidden="1">
      <c r="A1279" s="5" t="s">
        <v>2294</v>
      </c>
      <c r="B1279" s="39" t="s">
        <v>636</v>
      </c>
      <c r="C1279" s="28" t="s">
        <v>1291</v>
      </c>
      <c r="D1279" s="8" t="s">
        <v>10</v>
      </c>
      <c r="E1279" s="1"/>
      <c r="F1279" s="1"/>
      <c r="G1279" s="9"/>
      <c r="H1279" s="9"/>
    </row>
    <row r="1280" hidden="1">
      <c r="A1280" s="5" t="s">
        <v>2294</v>
      </c>
      <c r="B1280" s="39" t="s">
        <v>636</v>
      </c>
      <c r="C1280" s="28" t="s">
        <v>1292</v>
      </c>
      <c r="D1280" s="8" t="s">
        <v>10</v>
      </c>
      <c r="E1280" s="1"/>
      <c r="F1280" s="1"/>
      <c r="G1280" s="9"/>
      <c r="H1280" s="9"/>
    </row>
    <row r="1281" hidden="1">
      <c r="A1281" s="5" t="s">
        <v>2294</v>
      </c>
      <c r="B1281" s="39" t="s">
        <v>636</v>
      </c>
      <c r="C1281" s="40" t="s">
        <v>1293</v>
      </c>
      <c r="D1281" s="8" t="s">
        <v>10</v>
      </c>
      <c r="E1281" s="1"/>
      <c r="F1281" s="1"/>
      <c r="G1281" s="9"/>
      <c r="H1281" s="9"/>
    </row>
    <row r="1282" hidden="1">
      <c r="A1282" s="5" t="s">
        <v>2294</v>
      </c>
      <c r="B1282" s="39" t="s">
        <v>636</v>
      </c>
      <c r="C1282" s="28" t="s">
        <v>1294</v>
      </c>
      <c r="D1282" s="8" t="s">
        <v>10</v>
      </c>
      <c r="E1282" s="1"/>
      <c r="F1282" s="1"/>
      <c r="G1282" s="9"/>
      <c r="H1282" s="9"/>
    </row>
    <row r="1283" hidden="1">
      <c r="A1283" s="5" t="s">
        <v>2294</v>
      </c>
      <c r="B1283" s="39" t="s">
        <v>636</v>
      </c>
      <c r="C1283" s="28" t="s">
        <v>1295</v>
      </c>
      <c r="D1283" s="8" t="s">
        <v>10</v>
      </c>
      <c r="E1283" s="1"/>
      <c r="F1283" s="1"/>
      <c r="G1283" s="9"/>
      <c r="H1283" s="9"/>
    </row>
    <row r="1284" hidden="1">
      <c r="A1284" s="5" t="s">
        <v>2294</v>
      </c>
      <c r="B1284" s="39" t="s">
        <v>636</v>
      </c>
      <c r="C1284" s="28" t="s">
        <v>1296</v>
      </c>
      <c r="D1284" s="8" t="s">
        <v>10</v>
      </c>
      <c r="E1284" s="1"/>
      <c r="F1284" s="1"/>
      <c r="G1284" s="9"/>
      <c r="H1284" s="9"/>
    </row>
    <row r="1285" hidden="1">
      <c r="A1285" s="5" t="s">
        <v>2294</v>
      </c>
      <c r="B1285" s="39" t="s">
        <v>636</v>
      </c>
      <c r="C1285" s="28" t="s">
        <v>1297</v>
      </c>
      <c r="D1285" s="8" t="s">
        <v>10</v>
      </c>
      <c r="E1285" s="1"/>
      <c r="F1285" s="1"/>
      <c r="G1285" s="9"/>
      <c r="H1285" s="9"/>
    </row>
    <row r="1286" hidden="1">
      <c r="A1286" s="5" t="s">
        <v>2294</v>
      </c>
      <c r="B1286" s="39" t="s">
        <v>636</v>
      </c>
      <c r="C1286" s="28" t="s">
        <v>1298</v>
      </c>
      <c r="D1286" s="8" t="s">
        <v>10</v>
      </c>
      <c r="E1286" s="1"/>
      <c r="F1286" s="1"/>
      <c r="G1286" s="9"/>
      <c r="H1286" s="9"/>
    </row>
    <row r="1287" hidden="1">
      <c r="A1287" s="5" t="s">
        <v>2294</v>
      </c>
      <c r="B1287" s="39" t="s">
        <v>636</v>
      </c>
      <c r="C1287" s="28" t="s">
        <v>1299</v>
      </c>
      <c r="D1287" s="8" t="s">
        <v>10</v>
      </c>
      <c r="E1287" s="1"/>
      <c r="F1287" s="1"/>
      <c r="G1287" s="9"/>
      <c r="H1287" s="9"/>
    </row>
    <row r="1288" hidden="1">
      <c r="A1288" s="5" t="s">
        <v>2294</v>
      </c>
      <c r="B1288" s="39" t="s">
        <v>636</v>
      </c>
      <c r="C1288" s="28" t="s">
        <v>1300</v>
      </c>
      <c r="D1288" s="8" t="s">
        <v>10</v>
      </c>
      <c r="E1288" s="1"/>
      <c r="F1288" s="1"/>
      <c r="G1288" s="9"/>
      <c r="H1288" s="9"/>
    </row>
    <row r="1289" hidden="1">
      <c r="A1289" s="5" t="s">
        <v>2294</v>
      </c>
      <c r="B1289" s="39" t="s">
        <v>636</v>
      </c>
      <c r="C1289" s="28" t="s">
        <v>1301</v>
      </c>
      <c r="D1289" s="8" t="s">
        <v>10</v>
      </c>
      <c r="E1289" s="1"/>
      <c r="F1289" s="1"/>
      <c r="G1289" s="9"/>
      <c r="H1289" s="9"/>
    </row>
    <row r="1290" hidden="1">
      <c r="A1290" s="5" t="s">
        <v>2294</v>
      </c>
      <c r="B1290" s="39" t="s">
        <v>636</v>
      </c>
      <c r="C1290" s="28" t="s">
        <v>1302</v>
      </c>
      <c r="D1290" s="8" t="s">
        <v>10</v>
      </c>
      <c r="E1290" s="1"/>
      <c r="F1290" s="1"/>
      <c r="G1290" s="9"/>
      <c r="H1290" s="9"/>
    </row>
    <row r="1291" hidden="1">
      <c r="A1291" s="5" t="s">
        <v>2294</v>
      </c>
      <c r="B1291" s="39" t="s">
        <v>636</v>
      </c>
      <c r="C1291" s="28" t="s">
        <v>1303</v>
      </c>
      <c r="D1291" s="8" t="s">
        <v>10</v>
      </c>
      <c r="E1291" s="1"/>
      <c r="F1291" s="1"/>
      <c r="G1291" s="9"/>
      <c r="H1291" s="9"/>
    </row>
    <row r="1292" hidden="1">
      <c r="A1292" s="5" t="s">
        <v>2294</v>
      </c>
      <c r="B1292" s="39" t="s">
        <v>636</v>
      </c>
      <c r="C1292" s="28" t="s">
        <v>1304</v>
      </c>
      <c r="D1292" s="8" t="s">
        <v>10</v>
      </c>
      <c r="E1292" s="1"/>
      <c r="F1292" s="1"/>
      <c r="G1292" s="9"/>
      <c r="H1292" s="9"/>
    </row>
    <row r="1293" hidden="1">
      <c r="A1293" s="5" t="s">
        <v>2294</v>
      </c>
      <c r="B1293" s="39" t="s">
        <v>636</v>
      </c>
      <c r="C1293" s="28" t="s">
        <v>1305</v>
      </c>
      <c r="D1293" s="8" t="s">
        <v>10</v>
      </c>
      <c r="E1293" s="1"/>
      <c r="F1293" s="1"/>
      <c r="G1293" s="9"/>
      <c r="H1293" s="9"/>
    </row>
    <row r="1294" hidden="1">
      <c r="A1294" s="5" t="s">
        <v>2294</v>
      </c>
      <c r="B1294" s="39" t="s">
        <v>636</v>
      </c>
      <c r="C1294" s="28" t="s">
        <v>1306</v>
      </c>
      <c r="D1294" s="8" t="s">
        <v>10</v>
      </c>
      <c r="E1294" s="1"/>
      <c r="F1294" s="1"/>
      <c r="G1294" s="9"/>
      <c r="H1294" s="9"/>
    </row>
    <row r="1295" hidden="1">
      <c r="A1295" s="5" t="s">
        <v>2294</v>
      </c>
      <c r="B1295" s="39" t="s">
        <v>636</v>
      </c>
      <c r="C1295" s="28" t="s">
        <v>1307</v>
      </c>
      <c r="D1295" s="8" t="s">
        <v>10</v>
      </c>
      <c r="E1295" s="1"/>
      <c r="F1295" s="1"/>
      <c r="G1295" s="9"/>
      <c r="H1295" s="9"/>
    </row>
    <row r="1296" hidden="1">
      <c r="A1296" s="5" t="s">
        <v>2294</v>
      </c>
      <c r="B1296" s="39" t="s">
        <v>636</v>
      </c>
      <c r="C1296" s="28" t="s">
        <v>1308</v>
      </c>
      <c r="D1296" s="8" t="s">
        <v>10</v>
      </c>
      <c r="E1296" s="1"/>
      <c r="F1296" s="1"/>
      <c r="G1296" s="9"/>
      <c r="H1296" s="9"/>
    </row>
    <row r="1297" hidden="1">
      <c r="A1297" s="5" t="s">
        <v>2294</v>
      </c>
      <c r="B1297" s="39" t="s">
        <v>636</v>
      </c>
      <c r="C1297" s="28" t="s">
        <v>1309</v>
      </c>
      <c r="D1297" s="8" t="s">
        <v>10</v>
      </c>
      <c r="E1297" s="1"/>
      <c r="F1297" s="1"/>
      <c r="G1297" s="9"/>
      <c r="H1297" s="9"/>
    </row>
    <row r="1298" hidden="1">
      <c r="A1298" s="5" t="s">
        <v>2294</v>
      </c>
      <c r="B1298" s="39" t="s">
        <v>636</v>
      </c>
      <c r="C1298" s="28" t="s">
        <v>1310</v>
      </c>
      <c r="D1298" s="8" t="s">
        <v>10</v>
      </c>
      <c r="E1298" s="1"/>
      <c r="F1298" s="1"/>
      <c r="G1298" s="9"/>
      <c r="H1298" s="9"/>
    </row>
    <row r="1299" hidden="1">
      <c r="A1299" s="5" t="s">
        <v>2294</v>
      </c>
      <c r="B1299" s="39" t="s">
        <v>636</v>
      </c>
      <c r="C1299" s="28" t="s">
        <v>1311</v>
      </c>
      <c r="D1299" s="8" t="s">
        <v>10</v>
      </c>
      <c r="E1299" s="1"/>
      <c r="F1299" s="1"/>
      <c r="G1299" s="9"/>
      <c r="H1299" s="9"/>
    </row>
    <row r="1300" hidden="1">
      <c r="A1300" s="5" t="s">
        <v>2294</v>
      </c>
      <c r="B1300" s="39" t="s">
        <v>636</v>
      </c>
      <c r="C1300" s="28" t="s">
        <v>1312</v>
      </c>
      <c r="D1300" s="8" t="s">
        <v>10</v>
      </c>
      <c r="E1300" s="1"/>
      <c r="F1300" s="1"/>
      <c r="G1300" s="9"/>
      <c r="H1300" s="9"/>
    </row>
    <row r="1301" hidden="1">
      <c r="A1301" s="5" t="s">
        <v>2294</v>
      </c>
      <c r="B1301" s="39" t="s">
        <v>636</v>
      </c>
      <c r="C1301" s="28" t="s">
        <v>1313</v>
      </c>
      <c r="D1301" s="8" t="s">
        <v>10</v>
      </c>
      <c r="E1301" s="1"/>
      <c r="F1301" s="1"/>
      <c r="G1301" s="9"/>
      <c r="H1301" s="9"/>
    </row>
    <row r="1302" hidden="1">
      <c r="A1302" s="5" t="s">
        <v>2294</v>
      </c>
      <c r="B1302" s="39" t="s">
        <v>636</v>
      </c>
      <c r="C1302" s="28" t="s">
        <v>1314</v>
      </c>
      <c r="D1302" s="8" t="s">
        <v>10</v>
      </c>
      <c r="E1302" s="1"/>
      <c r="F1302" s="1"/>
      <c r="G1302" s="9"/>
      <c r="H1302" s="9"/>
    </row>
    <row r="1303" hidden="1">
      <c r="A1303" s="5" t="s">
        <v>2294</v>
      </c>
      <c r="B1303" s="39" t="s">
        <v>636</v>
      </c>
      <c r="C1303" s="28" t="s">
        <v>1315</v>
      </c>
      <c r="D1303" s="8" t="s">
        <v>10</v>
      </c>
      <c r="E1303" s="1"/>
      <c r="F1303" s="1"/>
      <c r="G1303" s="9"/>
      <c r="H1303" s="9"/>
    </row>
    <row r="1304" hidden="1">
      <c r="A1304" s="5" t="s">
        <v>2294</v>
      </c>
      <c r="B1304" s="39" t="s">
        <v>636</v>
      </c>
      <c r="C1304" s="28" t="s">
        <v>1316</v>
      </c>
      <c r="D1304" s="8" t="s">
        <v>10</v>
      </c>
      <c r="E1304" s="1"/>
      <c r="F1304" s="1"/>
      <c r="G1304" s="9"/>
      <c r="H1304" s="9"/>
    </row>
    <row r="1305" hidden="1">
      <c r="A1305" s="5" t="s">
        <v>2294</v>
      </c>
      <c r="B1305" s="39" t="s">
        <v>636</v>
      </c>
      <c r="C1305" s="28" t="s">
        <v>1317</v>
      </c>
      <c r="D1305" s="8" t="s">
        <v>10</v>
      </c>
      <c r="E1305" s="1"/>
      <c r="F1305" s="1"/>
      <c r="G1305" s="9"/>
      <c r="H1305" s="9"/>
    </row>
    <row r="1306" hidden="1">
      <c r="A1306" s="5" t="s">
        <v>2294</v>
      </c>
      <c r="B1306" s="39" t="s">
        <v>636</v>
      </c>
      <c r="C1306" s="28" t="s">
        <v>1318</v>
      </c>
      <c r="D1306" s="8" t="s">
        <v>10</v>
      </c>
      <c r="E1306" s="1"/>
      <c r="F1306" s="1"/>
      <c r="G1306" s="9"/>
      <c r="H1306" s="9"/>
    </row>
    <row r="1307" hidden="1">
      <c r="A1307" s="5" t="s">
        <v>2294</v>
      </c>
      <c r="B1307" s="39" t="s">
        <v>636</v>
      </c>
      <c r="C1307" s="28" t="s">
        <v>1319</v>
      </c>
      <c r="D1307" s="8" t="s">
        <v>10</v>
      </c>
      <c r="E1307" s="1"/>
      <c r="F1307" s="1"/>
      <c r="G1307" s="9"/>
      <c r="H1307" s="9"/>
    </row>
    <row r="1308" hidden="1">
      <c r="A1308" s="5" t="s">
        <v>2294</v>
      </c>
      <c r="B1308" s="39" t="s">
        <v>636</v>
      </c>
      <c r="C1308" s="28" t="s">
        <v>1320</v>
      </c>
      <c r="D1308" s="8" t="s">
        <v>10</v>
      </c>
      <c r="E1308" s="1"/>
      <c r="F1308" s="1"/>
      <c r="G1308" s="9"/>
      <c r="H1308" s="9"/>
    </row>
    <row r="1309" hidden="1">
      <c r="A1309" s="5" t="s">
        <v>2294</v>
      </c>
      <c r="B1309" s="39" t="s">
        <v>636</v>
      </c>
      <c r="C1309" s="28" t="s">
        <v>1321</v>
      </c>
      <c r="D1309" s="8" t="s">
        <v>10</v>
      </c>
      <c r="E1309" s="1"/>
      <c r="F1309" s="1"/>
      <c r="G1309" s="9"/>
      <c r="H1309" s="9"/>
    </row>
    <row r="1310" hidden="1">
      <c r="A1310" s="5" t="s">
        <v>2294</v>
      </c>
      <c r="B1310" s="39" t="s">
        <v>636</v>
      </c>
      <c r="C1310" s="28" t="s">
        <v>1322</v>
      </c>
      <c r="D1310" s="8" t="s">
        <v>10</v>
      </c>
      <c r="E1310" s="1"/>
      <c r="F1310" s="1"/>
      <c r="G1310" s="9"/>
      <c r="H1310" s="9"/>
    </row>
    <row r="1311" hidden="1">
      <c r="A1311" s="5" t="s">
        <v>2294</v>
      </c>
      <c r="B1311" s="39" t="s">
        <v>636</v>
      </c>
      <c r="C1311" s="28" t="s">
        <v>1323</v>
      </c>
      <c r="D1311" s="8" t="s">
        <v>10</v>
      </c>
      <c r="E1311" s="1"/>
      <c r="F1311" s="1"/>
      <c r="G1311" s="9"/>
      <c r="H1311" s="9"/>
    </row>
    <row r="1312" hidden="1">
      <c r="A1312" s="5" t="s">
        <v>2294</v>
      </c>
      <c r="B1312" s="39" t="s">
        <v>636</v>
      </c>
      <c r="C1312" s="28" t="s">
        <v>1324</v>
      </c>
      <c r="D1312" s="8" t="s">
        <v>10</v>
      </c>
      <c r="E1312" s="1"/>
      <c r="F1312" s="1"/>
      <c r="G1312" s="9"/>
      <c r="H1312" s="9"/>
    </row>
    <row r="1313" hidden="1">
      <c r="A1313" s="5" t="s">
        <v>2294</v>
      </c>
      <c r="B1313" s="39" t="s">
        <v>636</v>
      </c>
      <c r="C1313" s="28" t="s">
        <v>1325</v>
      </c>
      <c r="D1313" s="8" t="s">
        <v>10</v>
      </c>
      <c r="E1313" s="1"/>
      <c r="F1313" s="1"/>
      <c r="G1313" s="9"/>
      <c r="H1313" s="9"/>
    </row>
    <row r="1314" hidden="1">
      <c r="A1314" s="5" t="s">
        <v>2294</v>
      </c>
      <c r="B1314" s="39" t="s">
        <v>636</v>
      </c>
      <c r="C1314" s="28" t="s">
        <v>1326</v>
      </c>
      <c r="D1314" s="8" t="s">
        <v>10</v>
      </c>
      <c r="E1314" s="1"/>
      <c r="F1314" s="1"/>
      <c r="G1314" s="9"/>
      <c r="H1314" s="9"/>
    </row>
    <row r="1315" hidden="1">
      <c r="A1315" s="5" t="s">
        <v>2294</v>
      </c>
      <c r="B1315" s="39" t="s">
        <v>636</v>
      </c>
      <c r="C1315" s="28" t="s">
        <v>1327</v>
      </c>
      <c r="D1315" s="8" t="s">
        <v>10</v>
      </c>
      <c r="E1315" s="1"/>
      <c r="F1315" s="1"/>
      <c r="G1315" s="9"/>
      <c r="H1315" s="9"/>
    </row>
    <row r="1316" hidden="1">
      <c r="A1316" s="5" t="s">
        <v>2294</v>
      </c>
      <c r="B1316" s="39" t="s">
        <v>636</v>
      </c>
      <c r="C1316" s="28" t="s">
        <v>1328</v>
      </c>
      <c r="D1316" s="8" t="s">
        <v>10</v>
      </c>
      <c r="E1316" s="1"/>
      <c r="F1316" s="1"/>
      <c r="G1316" s="9"/>
      <c r="H1316" s="9"/>
    </row>
    <row r="1317" hidden="1">
      <c r="A1317" s="5" t="s">
        <v>2294</v>
      </c>
      <c r="B1317" s="39" t="s">
        <v>636</v>
      </c>
      <c r="C1317" s="28" t="s">
        <v>1329</v>
      </c>
      <c r="D1317" s="8" t="s">
        <v>10</v>
      </c>
      <c r="E1317" s="1"/>
      <c r="F1317" s="1"/>
      <c r="G1317" s="9"/>
      <c r="H1317" s="9"/>
    </row>
    <row r="1318" hidden="1">
      <c r="A1318" s="5" t="s">
        <v>2294</v>
      </c>
      <c r="B1318" s="39" t="s">
        <v>636</v>
      </c>
      <c r="C1318" s="28" t="s">
        <v>1330</v>
      </c>
      <c r="D1318" s="8" t="s">
        <v>10</v>
      </c>
      <c r="E1318" s="1"/>
      <c r="F1318" s="1"/>
      <c r="G1318" s="9"/>
      <c r="H1318" s="9"/>
    </row>
    <row r="1319" hidden="1">
      <c r="A1319" s="5" t="s">
        <v>2294</v>
      </c>
      <c r="B1319" s="39" t="s">
        <v>636</v>
      </c>
      <c r="C1319" s="28" t="s">
        <v>1331</v>
      </c>
      <c r="D1319" s="8" t="s">
        <v>10</v>
      </c>
      <c r="E1319" s="1"/>
      <c r="F1319" s="1"/>
      <c r="G1319" s="9"/>
      <c r="H1319" s="9"/>
    </row>
    <row r="1320" hidden="1">
      <c r="A1320" s="5" t="s">
        <v>2294</v>
      </c>
      <c r="B1320" s="39" t="s">
        <v>636</v>
      </c>
      <c r="C1320" s="28" t="s">
        <v>1332</v>
      </c>
      <c r="D1320" s="8" t="s">
        <v>10</v>
      </c>
      <c r="E1320" s="1"/>
      <c r="F1320" s="1"/>
      <c r="G1320" s="9"/>
      <c r="H1320" s="9"/>
    </row>
    <row r="1321" hidden="1">
      <c r="A1321" s="5" t="s">
        <v>2294</v>
      </c>
      <c r="B1321" s="39" t="s">
        <v>636</v>
      </c>
      <c r="C1321" s="28" t="s">
        <v>1333</v>
      </c>
      <c r="D1321" s="8" t="s">
        <v>10</v>
      </c>
      <c r="E1321" s="1"/>
      <c r="F1321" s="1"/>
      <c r="G1321" s="9"/>
      <c r="H1321" s="9"/>
    </row>
    <row r="1322" hidden="1">
      <c r="A1322" s="5" t="s">
        <v>2294</v>
      </c>
      <c r="B1322" s="39" t="s">
        <v>636</v>
      </c>
      <c r="C1322" s="28" t="s">
        <v>1334</v>
      </c>
      <c r="D1322" s="8" t="s">
        <v>10</v>
      </c>
      <c r="E1322" s="1"/>
      <c r="F1322" s="1"/>
      <c r="G1322" s="9"/>
      <c r="H1322" s="9"/>
    </row>
    <row r="1323" hidden="1">
      <c r="A1323" s="5" t="s">
        <v>2294</v>
      </c>
      <c r="B1323" s="39" t="s">
        <v>636</v>
      </c>
      <c r="C1323" s="28" t="s">
        <v>1335</v>
      </c>
      <c r="D1323" s="8" t="s">
        <v>10</v>
      </c>
      <c r="E1323" s="1"/>
      <c r="F1323" s="1"/>
      <c r="G1323" s="9"/>
      <c r="H1323" s="9"/>
    </row>
    <row r="1324" hidden="1">
      <c r="A1324" s="5" t="s">
        <v>2294</v>
      </c>
      <c r="B1324" s="39" t="s">
        <v>636</v>
      </c>
      <c r="C1324" s="28" t="s">
        <v>1336</v>
      </c>
      <c r="D1324" s="8" t="s">
        <v>10</v>
      </c>
      <c r="E1324" s="1"/>
      <c r="F1324" s="1"/>
      <c r="G1324" s="9"/>
      <c r="H1324" s="9"/>
    </row>
    <row r="1325" hidden="1">
      <c r="A1325" s="5" t="s">
        <v>2294</v>
      </c>
      <c r="B1325" s="39" t="s">
        <v>636</v>
      </c>
      <c r="C1325" s="28" t="s">
        <v>1337</v>
      </c>
      <c r="D1325" s="8" t="s">
        <v>10</v>
      </c>
      <c r="E1325" s="1"/>
      <c r="F1325" s="1"/>
      <c r="G1325" s="9"/>
      <c r="H1325" s="9"/>
    </row>
    <row r="1326" hidden="1">
      <c r="A1326" s="5" t="s">
        <v>2294</v>
      </c>
      <c r="B1326" s="39" t="s">
        <v>636</v>
      </c>
      <c r="C1326" s="28" t="s">
        <v>1338</v>
      </c>
      <c r="D1326" s="8" t="s">
        <v>10</v>
      </c>
      <c r="E1326" s="1"/>
      <c r="F1326" s="1"/>
      <c r="G1326" s="9"/>
      <c r="H1326" s="9"/>
    </row>
    <row r="1327" hidden="1">
      <c r="A1327" s="5" t="s">
        <v>2294</v>
      </c>
      <c r="B1327" s="39" t="s">
        <v>636</v>
      </c>
      <c r="C1327" s="28" t="s">
        <v>1339</v>
      </c>
      <c r="D1327" s="8" t="s">
        <v>10</v>
      </c>
      <c r="E1327" s="1"/>
      <c r="F1327" s="1"/>
      <c r="G1327" s="9"/>
      <c r="H1327" s="9"/>
    </row>
    <row r="1328" hidden="1">
      <c r="A1328" s="5" t="s">
        <v>2294</v>
      </c>
      <c r="B1328" s="39" t="s">
        <v>636</v>
      </c>
      <c r="C1328" s="28" t="s">
        <v>1340</v>
      </c>
      <c r="D1328" s="8" t="s">
        <v>10</v>
      </c>
      <c r="E1328" s="1"/>
      <c r="F1328" s="1"/>
      <c r="G1328" s="9"/>
      <c r="H1328" s="9"/>
    </row>
    <row r="1329" hidden="1">
      <c r="A1329" s="5" t="s">
        <v>2294</v>
      </c>
      <c r="B1329" s="39" t="s">
        <v>636</v>
      </c>
      <c r="C1329" s="40" t="s">
        <v>1341</v>
      </c>
      <c r="D1329" s="8" t="s">
        <v>10</v>
      </c>
      <c r="E1329" s="8"/>
      <c r="F1329" s="1"/>
      <c r="G1329" s="9"/>
      <c r="H1329" s="9"/>
    </row>
    <row r="1330" hidden="1">
      <c r="A1330" s="5" t="s">
        <v>2294</v>
      </c>
      <c r="B1330" s="39" t="s">
        <v>636</v>
      </c>
      <c r="C1330" s="28" t="s">
        <v>1342</v>
      </c>
      <c r="D1330" s="8" t="s">
        <v>10</v>
      </c>
      <c r="E1330" s="1"/>
      <c r="F1330" s="1"/>
      <c r="G1330" s="9"/>
      <c r="H1330" s="9"/>
    </row>
    <row r="1331" hidden="1">
      <c r="A1331" s="5" t="s">
        <v>2294</v>
      </c>
      <c r="B1331" s="39" t="s">
        <v>636</v>
      </c>
      <c r="C1331" s="28" t="s">
        <v>1343</v>
      </c>
      <c r="D1331" s="8" t="s">
        <v>10</v>
      </c>
      <c r="E1331" s="1"/>
      <c r="F1331" s="1"/>
      <c r="G1331" s="9"/>
      <c r="H1331" s="9"/>
    </row>
    <row r="1332" hidden="1">
      <c r="A1332" s="5" t="s">
        <v>2294</v>
      </c>
      <c r="B1332" s="39" t="s">
        <v>636</v>
      </c>
      <c r="C1332" s="28" t="s">
        <v>1344</v>
      </c>
      <c r="D1332" s="8" t="s">
        <v>10</v>
      </c>
      <c r="E1332" s="1"/>
      <c r="F1332" s="1"/>
      <c r="G1332" s="9"/>
      <c r="H1332" s="9"/>
    </row>
    <row r="1333" hidden="1">
      <c r="A1333" s="5" t="s">
        <v>2294</v>
      </c>
      <c r="B1333" s="39" t="s">
        <v>636</v>
      </c>
      <c r="C1333" s="28" t="s">
        <v>1345</v>
      </c>
      <c r="D1333" s="8" t="s">
        <v>10</v>
      </c>
      <c r="E1333" s="1"/>
      <c r="F1333" s="1"/>
      <c r="G1333" s="9"/>
      <c r="H1333" s="9"/>
    </row>
    <row r="1334" hidden="1">
      <c r="A1334" s="5" t="s">
        <v>2294</v>
      </c>
      <c r="B1334" s="39" t="s">
        <v>636</v>
      </c>
      <c r="C1334" s="28" t="s">
        <v>1346</v>
      </c>
      <c r="D1334" s="8" t="s">
        <v>10</v>
      </c>
      <c r="E1334" s="1"/>
      <c r="F1334" s="1"/>
      <c r="G1334" s="9"/>
      <c r="H1334" s="9"/>
    </row>
    <row r="1335" hidden="1">
      <c r="A1335" s="5" t="s">
        <v>2294</v>
      </c>
      <c r="B1335" s="39" t="s">
        <v>636</v>
      </c>
      <c r="C1335" s="28" t="s">
        <v>1347</v>
      </c>
      <c r="D1335" s="8" t="s">
        <v>10</v>
      </c>
      <c r="E1335" s="1"/>
      <c r="F1335" s="1"/>
      <c r="G1335" s="9"/>
      <c r="H1335" s="9"/>
    </row>
    <row r="1336" hidden="1">
      <c r="A1336" s="5" t="s">
        <v>2294</v>
      </c>
      <c r="B1336" s="39" t="s">
        <v>636</v>
      </c>
      <c r="C1336" s="28" t="s">
        <v>1348</v>
      </c>
      <c r="D1336" s="8" t="s">
        <v>10</v>
      </c>
      <c r="E1336" s="1"/>
      <c r="F1336" s="1"/>
      <c r="G1336" s="9"/>
      <c r="H1336" s="9"/>
    </row>
    <row r="1337" hidden="1">
      <c r="A1337" s="5" t="s">
        <v>2294</v>
      </c>
      <c r="B1337" s="39" t="s">
        <v>636</v>
      </c>
      <c r="C1337" s="28" t="s">
        <v>1349</v>
      </c>
      <c r="D1337" s="8" t="s">
        <v>10</v>
      </c>
      <c r="E1337" s="1"/>
      <c r="F1337" s="1"/>
      <c r="G1337" s="9"/>
      <c r="H1337" s="9"/>
    </row>
    <row r="1338" hidden="1">
      <c r="A1338" s="5" t="s">
        <v>2294</v>
      </c>
      <c r="B1338" s="39" t="s">
        <v>636</v>
      </c>
      <c r="C1338" s="28" t="s">
        <v>1350</v>
      </c>
      <c r="D1338" s="8" t="s">
        <v>10</v>
      </c>
      <c r="E1338" s="8"/>
      <c r="F1338" s="1"/>
      <c r="G1338" s="9"/>
      <c r="H1338" s="9"/>
    </row>
    <row r="1339" hidden="1">
      <c r="A1339" s="5" t="s">
        <v>2294</v>
      </c>
      <c r="B1339" s="39" t="s">
        <v>636</v>
      </c>
      <c r="C1339" s="28" t="s">
        <v>1351</v>
      </c>
      <c r="D1339" s="1"/>
      <c r="E1339" s="8" t="s">
        <v>10</v>
      </c>
      <c r="F1339" s="1"/>
      <c r="G1339" s="9"/>
      <c r="H1339" s="9"/>
    </row>
    <row r="1340" hidden="1">
      <c r="A1340" s="5" t="s">
        <v>2294</v>
      </c>
      <c r="B1340" s="39" t="s">
        <v>636</v>
      </c>
      <c r="C1340" s="41" t="s">
        <v>1352</v>
      </c>
      <c r="D1340" s="1"/>
      <c r="E1340" s="8" t="s">
        <v>10</v>
      </c>
      <c r="F1340" s="1"/>
      <c r="G1340" s="9"/>
      <c r="H1340" s="9"/>
    </row>
    <row r="1341" hidden="1">
      <c r="A1341" s="5" t="s">
        <v>2294</v>
      </c>
      <c r="B1341" s="39" t="s">
        <v>636</v>
      </c>
      <c r="C1341" s="28" t="s">
        <v>1353</v>
      </c>
      <c r="D1341" s="8" t="s">
        <v>10</v>
      </c>
      <c r="E1341" s="1"/>
      <c r="F1341" s="1"/>
      <c r="G1341" s="9"/>
      <c r="H1341" s="9"/>
    </row>
    <row r="1342" hidden="1">
      <c r="A1342" s="5" t="s">
        <v>2294</v>
      </c>
      <c r="B1342" s="39" t="s">
        <v>636</v>
      </c>
      <c r="C1342" s="28" t="s">
        <v>1354</v>
      </c>
      <c r="D1342" s="8" t="s">
        <v>10</v>
      </c>
      <c r="E1342" s="1"/>
      <c r="F1342" s="1"/>
      <c r="G1342" s="9"/>
      <c r="H1342" s="9"/>
    </row>
    <row r="1343" hidden="1">
      <c r="A1343" s="5" t="s">
        <v>2294</v>
      </c>
      <c r="B1343" s="39" t="s">
        <v>636</v>
      </c>
      <c r="C1343" s="28" t="s">
        <v>1355</v>
      </c>
      <c r="D1343" s="1"/>
      <c r="E1343" s="8" t="s">
        <v>10</v>
      </c>
      <c r="F1343" s="1"/>
      <c r="G1343" s="9"/>
      <c r="H1343" s="9"/>
    </row>
    <row r="1344" hidden="1">
      <c r="A1344" s="5" t="s">
        <v>2294</v>
      </c>
      <c r="B1344" s="39" t="s">
        <v>636</v>
      </c>
      <c r="C1344" s="28" t="s">
        <v>1356</v>
      </c>
      <c r="D1344" s="8" t="s">
        <v>10</v>
      </c>
      <c r="E1344" s="1"/>
      <c r="F1344" s="1"/>
      <c r="G1344" s="9"/>
      <c r="H1344" s="9"/>
    </row>
    <row r="1345" hidden="1">
      <c r="A1345" s="5" t="s">
        <v>2294</v>
      </c>
      <c r="B1345" s="39" t="s">
        <v>636</v>
      </c>
      <c r="C1345" s="28" t="s">
        <v>1357</v>
      </c>
      <c r="D1345" s="8" t="s">
        <v>10</v>
      </c>
      <c r="E1345" s="1"/>
      <c r="F1345" s="1"/>
      <c r="G1345" s="9"/>
      <c r="H1345" s="9"/>
    </row>
    <row r="1346" hidden="1">
      <c r="A1346" s="5" t="s">
        <v>2294</v>
      </c>
      <c r="B1346" s="39" t="s">
        <v>636</v>
      </c>
      <c r="C1346" s="28" t="s">
        <v>1358</v>
      </c>
      <c r="D1346" s="8" t="s">
        <v>10</v>
      </c>
      <c r="E1346" s="1"/>
      <c r="F1346" s="1"/>
      <c r="G1346" s="9"/>
      <c r="H1346" s="9"/>
    </row>
    <row r="1347" hidden="1">
      <c r="A1347" s="5" t="s">
        <v>2294</v>
      </c>
      <c r="B1347" s="39" t="s">
        <v>636</v>
      </c>
      <c r="C1347" s="28" t="s">
        <v>1359</v>
      </c>
      <c r="D1347" s="8" t="s">
        <v>10</v>
      </c>
      <c r="E1347" s="1"/>
      <c r="F1347" s="1"/>
      <c r="G1347" s="9"/>
      <c r="H1347" s="9"/>
    </row>
    <row r="1348" hidden="1">
      <c r="A1348" s="5" t="s">
        <v>2294</v>
      </c>
      <c r="B1348" s="39" t="s">
        <v>636</v>
      </c>
      <c r="C1348" s="28" t="s">
        <v>1360</v>
      </c>
      <c r="D1348" s="8" t="s">
        <v>10</v>
      </c>
      <c r="E1348" s="1"/>
      <c r="F1348" s="1"/>
      <c r="G1348" s="9"/>
      <c r="H1348" s="9"/>
    </row>
    <row r="1349" hidden="1">
      <c r="A1349" s="5" t="s">
        <v>2294</v>
      </c>
      <c r="B1349" s="39" t="s">
        <v>636</v>
      </c>
      <c r="C1349" s="28" t="s">
        <v>1361</v>
      </c>
      <c r="D1349" s="8" t="s">
        <v>10</v>
      </c>
      <c r="E1349" s="1"/>
      <c r="F1349" s="1"/>
      <c r="G1349" s="9"/>
      <c r="H1349" s="9"/>
    </row>
    <row r="1350" hidden="1">
      <c r="A1350" s="5" t="s">
        <v>2294</v>
      </c>
      <c r="B1350" s="39" t="s">
        <v>636</v>
      </c>
      <c r="C1350" s="28" t="s">
        <v>1362</v>
      </c>
      <c r="D1350" s="8" t="s">
        <v>10</v>
      </c>
      <c r="E1350" s="1"/>
      <c r="F1350" s="1"/>
      <c r="G1350" s="9"/>
      <c r="H1350" s="9"/>
    </row>
    <row r="1351" hidden="1">
      <c r="A1351" s="5" t="s">
        <v>2294</v>
      </c>
      <c r="B1351" s="39" t="s">
        <v>636</v>
      </c>
      <c r="C1351" s="28" t="s">
        <v>1363</v>
      </c>
      <c r="D1351" s="8" t="s">
        <v>10</v>
      </c>
      <c r="E1351" s="1"/>
      <c r="F1351" s="1"/>
      <c r="G1351" s="9"/>
      <c r="H1351" s="9"/>
    </row>
    <row r="1352" hidden="1">
      <c r="A1352" s="5" t="s">
        <v>2294</v>
      </c>
      <c r="B1352" s="39" t="s">
        <v>636</v>
      </c>
      <c r="C1352" s="28" t="s">
        <v>1364</v>
      </c>
      <c r="D1352" s="8" t="s">
        <v>10</v>
      </c>
      <c r="E1352" s="1"/>
      <c r="F1352" s="1"/>
      <c r="G1352" s="9"/>
      <c r="H1352" s="9"/>
    </row>
    <row r="1353" hidden="1">
      <c r="A1353" s="5" t="s">
        <v>2294</v>
      </c>
      <c r="B1353" s="39" t="s">
        <v>636</v>
      </c>
      <c r="C1353" s="28" t="s">
        <v>1365</v>
      </c>
      <c r="D1353" s="8" t="s">
        <v>10</v>
      </c>
      <c r="E1353" s="1"/>
      <c r="F1353" s="1"/>
      <c r="G1353" s="9"/>
      <c r="H1353" s="9"/>
    </row>
    <row r="1354" hidden="1">
      <c r="A1354" s="5" t="s">
        <v>2294</v>
      </c>
      <c r="B1354" s="39" t="s">
        <v>636</v>
      </c>
      <c r="C1354" s="28" t="s">
        <v>1366</v>
      </c>
      <c r="D1354" s="8" t="s">
        <v>10</v>
      </c>
      <c r="E1354" s="8"/>
      <c r="F1354" s="1"/>
      <c r="G1354" s="9"/>
      <c r="H1354" s="9"/>
    </row>
    <row r="1355" hidden="1">
      <c r="A1355" s="5" t="s">
        <v>2294</v>
      </c>
      <c r="B1355" s="39" t="s">
        <v>636</v>
      </c>
      <c r="C1355" s="28" t="s">
        <v>1367</v>
      </c>
      <c r="D1355" s="1"/>
      <c r="E1355" s="8" t="s">
        <v>10</v>
      </c>
      <c r="F1355" s="1"/>
      <c r="G1355" s="9"/>
      <c r="H1355" s="9"/>
    </row>
    <row r="1356" hidden="1">
      <c r="A1356" s="5" t="s">
        <v>2294</v>
      </c>
      <c r="B1356" s="39" t="s">
        <v>636</v>
      </c>
      <c r="C1356" s="28" t="s">
        <v>1368</v>
      </c>
      <c r="D1356" s="8" t="s">
        <v>10</v>
      </c>
      <c r="E1356" s="1"/>
      <c r="F1356" s="1"/>
      <c r="G1356" s="9"/>
      <c r="H1356" s="9"/>
    </row>
    <row r="1357" hidden="1">
      <c r="A1357" s="5" t="s">
        <v>2294</v>
      </c>
      <c r="B1357" s="39" t="s">
        <v>636</v>
      </c>
      <c r="C1357" s="28" t="s">
        <v>1369</v>
      </c>
      <c r="D1357" s="8" t="s">
        <v>10</v>
      </c>
      <c r="E1357" s="1"/>
      <c r="F1357" s="1"/>
      <c r="G1357" s="9"/>
      <c r="H1357" s="9"/>
    </row>
    <row r="1358" hidden="1">
      <c r="A1358" s="5" t="s">
        <v>2294</v>
      </c>
      <c r="B1358" s="39" t="s">
        <v>636</v>
      </c>
      <c r="C1358" s="28" t="s">
        <v>1370</v>
      </c>
      <c r="D1358" s="8" t="s">
        <v>10</v>
      </c>
      <c r="E1358" s="1"/>
      <c r="F1358" s="1"/>
      <c r="G1358" s="9"/>
      <c r="H1358" s="9"/>
    </row>
    <row r="1359" hidden="1">
      <c r="A1359" s="5" t="s">
        <v>2294</v>
      </c>
      <c r="B1359" s="39" t="s">
        <v>636</v>
      </c>
      <c r="C1359" s="28" t="s">
        <v>1371</v>
      </c>
      <c r="D1359" s="8" t="s">
        <v>10</v>
      </c>
      <c r="E1359" s="1"/>
      <c r="F1359" s="1"/>
      <c r="G1359" s="9"/>
      <c r="H1359" s="9"/>
    </row>
    <row r="1360" hidden="1">
      <c r="A1360" s="5" t="s">
        <v>2294</v>
      </c>
      <c r="B1360" s="39" t="s">
        <v>636</v>
      </c>
      <c r="C1360" s="28" t="s">
        <v>1372</v>
      </c>
      <c r="D1360" s="8" t="s">
        <v>10</v>
      </c>
      <c r="E1360" s="1"/>
      <c r="F1360" s="1"/>
      <c r="G1360" s="9"/>
      <c r="H1360" s="9"/>
    </row>
    <row r="1361" hidden="1">
      <c r="A1361" s="5" t="s">
        <v>2294</v>
      </c>
      <c r="B1361" s="39" t="s">
        <v>636</v>
      </c>
      <c r="C1361" s="28" t="s">
        <v>1373</v>
      </c>
      <c r="D1361" s="8" t="s">
        <v>10</v>
      </c>
      <c r="E1361" s="1"/>
      <c r="F1361" s="1"/>
      <c r="G1361" s="9"/>
      <c r="H1361" s="9"/>
    </row>
    <row r="1362" hidden="1">
      <c r="A1362" s="5" t="s">
        <v>2294</v>
      </c>
      <c r="B1362" s="39" t="s">
        <v>636</v>
      </c>
      <c r="C1362" s="28" t="s">
        <v>1374</v>
      </c>
      <c r="D1362" s="8" t="s">
        <v>10</v>
      </c>
      <c r="E1362" s="1"/>
      <c r="F1362" s="1"/>
      <c r="G1362" s="9"/>
      <c r="H1362" s="9"/>
    </row>
    <row r="1363" hidden="1">
      <c r="A1363" s="5" t="s">
        <v>2294</v>
      </c>
      <c r="B1363" s="39" t="s">
        <v>636</v>
      </c>
      <c r="C1363" s="28" t="s">
        <v>1375</v>
      </c>
      <c r="D1363" s="8" t="s">
        <v>10</v>
      </c>
      <c r="E1363" s="1"/>
      <c r="F1363" s="1"/>
      <c r="G1363" s="9"/>
      <c r="H1363" s="9"/>
    </row>
    <row r="1364" hidden="1">
      <c r="A1364" s="5" t="s">
        <v>2294</v>
      </c>
      <c r="B1364" s="39" t="s">
        <v>636</v>
      </c>
      <c r="C1364" s="28" t="s">
        <v>1376</v>
      </c>
      <c r="D1364" s="8" t="s">
        <v>10</v>
      </c>
      <c r="E1364" s="1"/>
      <c r="F1364" s="1"/>
      <c r="G1364" s="9"/>
      <c r="H1364" s="9"/>
    </row>
    <row r="1365" hidden="1">
      <c r="A1365" s="5" t="s">
        <v>2294</v>
      </c>
      <c r="B1365" s="39" t="s">
        <v>636</v>
      </c>
      <c r="C1365" s="28" t="s">
        <v>1377</v>
      </c>
      <c r="D1365" s="8" t="s">
        <v>10</v>
      </c>
      <c r="E1365" s="1"/>
      <c r="F1365" s="1"/>
      <c r="G1365" s="9"/>
      <c r="H1365" s="9"/>
    </row>
    <row r="1366" hidden="1">
      <c r="A1366" s="5" t="s">
        <v>2294</v>
      </c>
      <c r="B1366" s="39" t="s">
        <v>636</v>
      </c>
      <c r="C1366" s="41" t="s">
        <v>1378</v>
      </c>
      <c r="D1366" s="1"/>
      <c r="E1366" s="1"/>
      <c r="F1366" s="8" t="s">
        <v>10</v>
      </c>
      <c r="G1366" s="9"/>
      <c r="H1366" s="9"/>
    </row>
    <row r="1367" hidden="1">
      <c r="A1367" s="5" t="s">
        <v>2294</v>
      </c>
      <c r="B1367" s="39" t="s">
        <v>636</v>
      </c>
      <c r="C1367" s="28" t="s">
        <v>1379</v>
      </c>
      <c r="D1367" s="8"/>
      <c r="E1367" s="8" t="s">
        <v>10</v>
      </c>
      <c r="F1367" s="1"/>
      <c r="G1367" s="9"/>
      <c r="H1367" s="9"/>
    </row>
    <row r="1368" hidden="1">
      <c r="A1368" s="5" t="s">
        <v>2294</v>
      </c>
      <c r="B1368" s="39" t="s">
        <v>636</v>
      </c>
      <c r="C1368" s="28" t="s">
        <v>1380</v>
      </c>
      <c r="D1368" s="1"/>
      <c r="E1368" s="8" t="s">
        <v>10</v>
      </c>
      <c r="F1368" s="1"/>
      <c r="G1368" s="9"/>
      <c r="H1368" s="9"/>
    </row>
    <row r="1369" hidden="1">
      <c r="A1369" s="5" t="s">
        <v>2294</v>
      </c>
      <c r="B1369" s="39" t="s">
        <v>636</v>
      </c>
      <c r="C1369" s="28" t="s">
        <v>1381</v>
      </c>
      <c r="D1369" s="8" t="s">
        <v>10</v>
      </c>
      <c r="E1369" s="1"/>
      <c r="F1369" s="1"/>
      <c r="G1369" s="9"/>
      <c r="H1369" s="9"/>
    </row>
    <row r="1370" hidden="1">
      <c r="A1370" s="5" t="s">
        <v>2294</v>
      </c>
      <c r="B1370" s="39" t="s">
        <v>636</v>
      </c>
      <c r="C1370" s="28" t="s">
        <v>1382</v>
      </c>
      <c r="D1370" s="8" t="s">
        <v>10</v>
      </c>
      <c r="E1370" s="1"/>
      <c r="F1370" s="1"/>
      <c r="G1370" s="9"/>
      <c r="H1370" s="9"/>
    </row>
    <row r="1371" hidden="1">
      <c r="A1371" s="5" t="s">
        <v>2294</v>
      </c>
      <c r="B1371" s="39" t="s">
        <v>636</v>
      </c>
      <c r="C1371" s="28" t="s">
        <v>1383</v>
      </c>
      <c r="D1371" s="8" t="s">
        <v>10</v>
      </c>
      <c r="E1371" s="1"/>
      <c r="F1371" s="1"/>
      <c r="G1371" s="9"/>
      <c r="H1371" s="9"/>
    </row>
    <row r="1372" hidden="1">
      <c r="A1372" s="5" t="s">
        <v>2294</v>
      </c>
      <c r="B1372" s="39" t="s">
        <v>636</v>
      </c>
      <c r="C1372" s="28" t="s">
        <v>1384</v>
      </c>
      <c r="D1372" s="8" t="s">
        <v>10</v>
      </c>
      <c r="E1372" s="1"/>
      <c r="F1372" s="1"/>
      <c r="G1372" s="9"/>
      <c r="H1372" s="9"/>
    </row>
    <row r="1373" hidden="1">
      <c r="A1373" s="5" t="s">
        <v>2294</v>
      </c>
      <c r="B1373" s="39" t="s">
        <v>636</v>
      </c>
      <c r="C1373" s="28" t="s">
        <v>1385</v>
      </c>
      <c r="D1373" s="8" t="s">
        <v>10</v>
      </c>
      <c r="E1373" s="1"/>
      <c r="F1373" s="1"/>
      <c r="G1373" s="9"/>
      <c r="H1373" s="9"/>
    </row>
    <row r="1374" hidden="1">
      <c r="A1374" s="5" t="s">
        <v>2294</v>
      </c>
      <c r="B1374" s="39" t="s">
        <v>636</v>
      </c>
      <c r="C1374" s="28" t="s">
        <v>1386</v>
      </c>
      <c r="D1374" s="8" t="s">
        <v>10</v>
      </c>
      <c r="E1374" s="1"/>
      <c r="F1374" s="1"/>
      <c r="G1374" s="9"/>
      <c r="H1374" s="9"/>
    </row>
    <row r="1375" hidden="1">
      <c r="A1375" s="5" t="s">
        <v>2294</v>
      </c>
      <c r="B1375" s="39" t="s">
        <v>636</v>
      </c>
      <c r="C1375" s="28" t="s">
        <v>1387</v>
      </c>
      <c r="D1375" s="8" t="s">
        <v>10</v>
      </c>
      <c r="E1375" s="1"/>
      <c r="F1375" s="1"/>
      <c r="G1375" s="9"/>
      <c r="H1375" s="9"/>
    </row>
    <row r="1376" hidden="1">
      <c r="A1376" s="5" t="s">
        <v>2294</v>
      </c>
      <c r="B1376" s="39" t="s">
        <v>636</v>
      </c>
      <c r="C1376" s="28" t="s">
        <v>1388</v>
      </c>
      <c r="D1376" s="8" t="s">
        <v>10</v>
      </c>
      <c r="E1376" s="1"/>
      <c r="F1376" s="1"/>
      <c r="G1376" s="9"/>
      <c r="H1376" s="9"/>
    </row>
    <row r="1377" hidden="1">
      <c r="A1377" s="5" t="s">
        <v>2294</v>
      </c>
      <c r="B1377" s="39" t="s">
        <v>636</v>
      </c>
      <c r="C1377" s="28" t="s">
        <v>1389</v>
      </c>
      <c r="D1377" s="8" t="s">
        <v>10</v>
      </c>
      <c r="E1377" s="1"/>
      <c r="F1377" s="1"/>
      <c r="G1377" s="9"/>
      <c r="H1377" s="9"/>
    </row>
    <row r="1378" hidden="1">
      <c r="A1378" s="5" t="s">
        <v>2294</v>
      </c>
      <c r="B1378" s="39" t="s">
        <v>636</v>
      </c>
      <c r="C1378" s="28" t="s">
        <v>1390</v>
      </c>
      <c r="D1378" s="8" t="s">
        <v>10</v>
      </c>
      <c r="E1378" s="1"/>
      <c r="F1378" s="1"/>
      <c r="G1378" s="9"/>
      <c r="H1378" s="9"/>
    </row>
    <row r="1379" hidden="1">
      <c r="A1379" s="5" t="s">
        <v>2294</v>
      </c>
      <c r="B1379" s="39" t="s">
        <v>636</v>
      </c>
      <c r="C1379" s="28" t="s">
        <v>1391</v>
      </c>
      <c r="D1379" s="8" t="s">
        <v>10</v>
      </c>
      <c r="E1379" s="1"/>
      <c r="F1379" s="1"/>
      <c r="G1379" s="9"/>
      <c r="H1379" s="9"/>
    </row>
    <row r="1380" hidden="1">
      <c r="A1380" s="5" t="s">
        <v>2294</v>
      </c>
      <c r="B1380" s="39" t="s">
        <v>636</v>
      </c>
      <c r="C1380" s="28" t="s">
        <v>1392</v>
      </c>
      <c r="D1380" s="1"/>
      <c r="E1380" s="8" t="s">
        <v>10</v>
      </c>
      <c r="F1380" s="1"/>
      <c r="G1380" s="9"/>
      <c r="H1380" s="9"/>
    </row>
    <row r="1381" hidden="1">
      <c r="A1381" s="5" t="s">
        <v>2294</v>
      </c>
      <c r="B1381" s="39" t="s">
        <v>636</v>
      </c>
      <c r="C1381" s="28" t="s">
        <v>1393</v>
      </c>
      <c r="D1381" s="8" t="s">
        <v>10</v>
      </c>
      <c r="E1381" s="1"/>
      <c r="F1381" s="1"/>
      <c r="G1381" s="9"/>
      <c r="H1381" s="9"/>
    </row>
    <row r="1382" hidden="1">
      <c r="A1382" s="5" t="s">
        <v>2294</v>
      </c>
      <c r="B1382" s="39" t="s">
        <v>636</v>
      </c>
      <c r="C1382" s="28" t="s">
        <v>1394</v>
      </c>
      <c r="D1382" s="8" t="s">
        <v>10</v>
      </c>
      <c r="E1382" s="1"/>
      <c r="F1382" s="1"/>
      <c r="G1382" s="9"/>
      <c r="H1382" s="9"/>
    </row>
    <row r="1383" hidden="1">
      <c r="A1383" s="5" t="s">
        <v>2294</v>
      </c>
      <c r="B1383" s="39" t="s">
        <v>636</v>
      </c>
      <c r="C1383" s="41" t="s">
        <v>1395</v>
      </c>
      <c r="D1383" s="1"/>
      <c r="E1383" s="8" t="s">
        <v>10</v>
      </c>
      <c r="F1383" s="1"/>
      <c r="G1383" s="9"/>
      <c r="H1383" s="9"/>
    </row>
    <row r="1384" hidden="1">
      <c r="A1384" s="5" t="s">
        <v>2294</v>
      </c>
      <c r="B1384" s="39" t="s">
        <v>636</v>
      </c>
      <c r="C1384" s="28" t="s">
        <v>1396</v>
      </c>
      <c r="D1384" s="8" t="s">
        <v>10</v>
      </c>
      <c r="E1384" s="1"/>
      <c r="F1384" s="1"/>
      <c r="G1384" s="9"/>
      <c r="H1384" s="9"/>
    </row>
    <row r="1385" hidden="1">
      <c r="A1385" s="5" t="s">
        <v>2294</v>
      </c>
      <c r="B1385" s="39" t="s">
        <v>636</v>
      </c>
      <c r="C1385" s="28" t="s">
        <v>1397</v>
      </c>
      <c r="D1385" s="8" t="s">
        <v>10</v>
      </c>
      <c r="E1385" s="1"/>
      <c r="F1385" s="1"/>
      <c r="G1385" s="9"/>
      <c r="H1385" s="9"/>
    </row>
    <row r="1386" hidden="1">
      <c r="A1386" s="5" t="s">
        <v>2294</v>
      </c>
      <c r="B1386" s="39" t="s">
        <v>636</v>
      </c>
      <c r="C1386" s="28" t="s">
        <v>1398</v>
      </c>
      <c r="D1386" s="8" t="s">
        <v>10</v>
      </c>
      <c r="E1386" s="1"/>
      <c r="F1386" s="1"/>
      <c r="G1386" s="9"/>
      <c r="H1386" s="9"/>
    </row>
    <row r="1387" hidden="1">
      <c r="A1387" s="5" t="s">
        <v>2294</v>
      </c>
      <c r="B1387" s="39" t="s">
        <v>636</v>
      </c>
      <c r="C1387" s="28" t="s">
        <v>1399</v>
      </c>
      <c r="D1387" s="8" t="s">
        <v>10</v>
      </c>
      <c r="E1387" s="1"/>
      <c r="F1387" s="1"/>
      <c r="G1387" s="9"/>
      <c r="H1387" s="9"/>
    </row>
    <row r="1388" hidden="1">
      <c r="A1388" s="5" t="s">
        <v>2294</v>
      </c>
      <c r="B1388" s="39" t="s">
        <v>636</v>
      </c>
      <c r="C1388" s="40" t="s">
        <v>1400</v>
      </c>
      <c r="D1388" s="8" t="s">
        <v>10</v>
      </c>
      <c r="E1388" s="1"/>
      <c r="F1388" s="1"/>
      <c r="G1388" s="9"/>
      <c r="H1388" s="9"/>
    </row>
    <row r="1389" hidden="1">
      <c r="A1389" s="5" t="s">
        <v>2294</v>
      </c>
      <c r="B1389" s="39" t="s">
        <v>636</v>
      </c>
      <c r="C1389" s="28" t="s">
        <v>1401</v>
      </c>
      <c r="D1389" s="8" t="s">
        <v>10</v>
      </c>
      <c r="E1389" s="1"/>
      <c r="F1389" s="1"/>
      <c r="G1389" s="9"/>
      <c r="H1389" s="9"/>
    </row>
    <row r="1390" hidden="1">
      <c r="A1390" s="5" t="s">
        <v>2294</v>
      </c>
      <c r="B1390" s="39" t="s">
        <v>636</v>
      </c>
      <c r="C1390" s="28" t="s">
        <v>1402</v>
      </c>
      <c r="D1390" s="8" t="s">
        <v>10</v>
      </c>
      <c r="E1390" s="1"/>
      <c r="F1390" s="1"/>
      <c r="G1390" s="9"/>
      <c r="H1390" s="9"/>
    </row>
    <row r="1391" hidden="1">
      <c r="A1391" s="5" t="s">
        <v>2294</v>
      </c>
      <c r="B1391" s="39" t="s">
        <v>636</v>
      </c>
      <c r="C1391" s="28" t="s">
        <v>1403</v>
      </c>
      <c r="D1391" s="8" t="s">
        <v>10</v>
      </c>
      <c r="E1391" s="1"/>
      <c r="F1391" s="1"/>
      <c r="G1391" s="9"/>
      <c r="H1391" s="9"/>
    </row>
    <row r="1392" hidden="1">
      <c r="A1392" s="5" t="s">
        <v>2294</v>
      </c>
      <c r="B1392" s="39" t="s">
        <v>636</v>
      </c>
      <c r="C1392" s="28" t="s">
        <v>1404</v>
      </c>
      <c r="D1392" s="8" t="s">
        <v>10</v>
      </c>
      <c r="E1392" s="1"/>
      <c r="F1392" s="1"/>
      <c r="G1392" s="9"/>
      <c r="H1392" s="9"/>
    </row>
    <row r="1393" hidden="1">
      <c r="A1393" s="5" t="s">
        <v>2294</v>
      </c>
      <c r="B1393" s="39" t="s">
        <v>636</v>
      </c>
      <c r="C1393" s="28" t="s">
        <v>1405</v>
      </c>
      <c r="D1393" s="8" t="s">
        <v>10</v>
      </c>
      <c r="E1393" s="1"/>
      <c r="F1393" s="1"/>
      <c r="G1393" s="9"/>
      <c r="H1393" s="9"/>
    </row>
    <row r="1394" hidden="1">
      <c r="A1394" s="5" t="s">
        <v>2294</v>
      </c>
      <c r="B1394" s="39" t="s">
        <v>636</v>
      </c>
      <c r="C1394" s="28" t="s">
        <v>1406</v>
      </c>
      <c r="D1394" s="1"/>
      <c r="E1394" s="8" t="s">
        <v>10</v>
      </c>
      <c r="F1394" s="1"/>
      <c r="G1394" s="9"/>
      <c r="H1394" s="9"/>
    </row>
    <row r="1395" hidden="1">
      <c r="A1395" s="5" t="s">
        <v>2294</v>
      </c>
      <c r="B1395" s="39" t="s">
        <v>636</v>
      </c>
      <c r="C1395" s="28" t="s">
        <v>1407</v>
      </c>
      <c r="D1395" s="8"/>
      <c r="E1395" s="8" t="s">
        <v>10</v>
      </c>
      <c r="F1395" s="1"/>
      <c r="G1395" s="9"/>
      <c r="H1395" s="9"/>
    </row>
    <row r="1396" hidden="1">
      <c r="A1396" s="5" t="s">
        <v>2294</v>
      </c>
      <c r="B1396" s="39" t="s">
        <v>636</v>
      </c>
      <c r="C1396" s="28" t="s">
        <v>1408</v>
      </c>
      <c r="D1396" s="8" t="s">
        <v>10</v>
      </c>
      <c r="E1396" s="1"/>
      <c r="F1396" s="1"/>
      <c r="G1396" s="9"/>
      <c r="H1396" s="9"/>
    </row>
    <row r="1397" hidden="1">
      <c r="A1397" s="5" t="s">
        <v>2294</v>
      </c>
      <c r="B1397" s="39" t="s">
        <v>636</v>
      </c>
      <c r="C1397" s="28" t="s">
        <v>1409</v>
      </c>
      <c r="D1397" s="8" t="s">
        <v>10</v>
      </c>
      <c r="E1397" s="1"/>
      <c r="F1397" s="1"/>
      <c r="G1397" s="9"/>
      <c r="H1397" s="9"/>
    </row>
    <row r="1398" hidden="1">
      <c r="A1398" s="5" t="s">
        <v>2294</v>
      </c>
      <c r="B1398" s="39" t="s">
        <v>636</v>
      </c>
      <c r="C1398" s="28" t="s">
        <v>1410</v>
      </c>
      <c r="D1398" s="8" t="s">
        <v>10</v>
      </c>
      <c r="E1398" s="1"/>
      <c r="F1398" s="1"/>
      <c r="G1398" s="9"/>
      <c r="H1398" s="9"/>
    </row>
    <row r="1399" hidden="1">
      <c r="A1399" s="5" t="s">
        <v>2294</v>
      </c>
      <c r="B1399" s="39" t="s">
        <v>636</v>
      </c>
      <c r="C1399" s="28" t="s">
        <v>1411</v>
      </c>
      <c r="D1399" s="8" t="s">
        <v>10</v>
      </c>
      <c r="E1399" s="1"/>
      <c r="F1399" s="1"/>
      <c r="G1399" s="9"/>
      <c r="H1399" s="9"/>
    </row>
    <row r="1400" hidden="1">
      <c r="A1400" s="5" t="s">
        <v>2294</v>
      </c>
      <c r="B1400" s="39" t="s">
        <v>636</v>
      </c>
      <c r="C1400" s="28" t="s">
        <v>1412</v>
      </c>
      <c r="D1400" s="8" t="s">
        <v>10</v>
      </c>
      <c r="E1400" s="1"/>
      <c r="F1400" s="1"/>
      <c r="G1400" s="9"/>
      <c r="H1400" s="9"/>
    </row>
    <row r="1401" hidden="1">
      <c r="A1401" s="5" t="s">
        <v>2294</v>
      </c>
      <c r="B1401" s="39" t="s">
        <v>636</v>
      </c>
      <c r="C1401" s="28" t="s">
        <v>1413</v>
      </c>
      <c r="D1401" s="8" t="s">
        <v>10</v>
      </c>
      <c r="E1401" s="1"/>
      <c r="F1401" s="1"/>
      <c r="G1401" s="9"/>
      <c r="H1401" s="9"/>
    </row>
    <row r="1402" hidden="1">
      <c r="A1402" s="5" t="s">
        <v>2294</v>
      </c>
      <c r="B1402" s="39" t="s">
        <v>636</v>
      </c>
      <c r="C1402" s="28" t="s">
        <v>1414</v>
      </c>
      <c r="D1402" s="1"/>
      <c r="E1402" s="8" t="s">
        <v>10</v>
      </c>
      <c r="F1402" s="1"/>
      <c r="G1402" s="9"/>
      <c r="H1402" s="9"/>
    </row>
    <row r="1403" hidden="1">
      <c r="A1403" s="5" t="s">
        <v>2294</v>
      </c>
      <c r="B1403" s="39" t="s">
        <v>636</v>
      </c>
      <c r="C1403" s="41" t="s">
        <v>1415</v>
      </c>
      <c r="D1403" s="1"/>
      <c r="E1403" s="8" t="s">
        <v>10</v>
      </c>
      <c r="F1403" s="1"/>
      <c r="G1403" s="9"/>
      <c r="H1403" s="9"/>
    </row>
    <row r="1404" hidden="1">
      <c r="A1404" s="5" t="s">
        <v>2294</v>
      </c>
      <c r="B1404" s="39" t="s">
        <v>636</v>
      </c>
      <c r="C1404" s="40" t="s">
        <v>1416</v>
      </c>
      <c r="D1404" s="8" t="s">
        <v>10</v>
      </c>
      <c r="E1404" s="1"/>
      <c r="F1404" s="1"/>
      <c r="G1404" s="9"/>
      <c r="H1404" s="9"/>
    </row>
    <row r="1405" hidden="1">
      <c r="A1405" s="5" t="s">
        <v>2294</v>
      </c>
      <c r="B1405" s="39" t="s">
        <v>636</v>
      </c>
      <c r="C1405" s="28" t="s">
        <v>1417</v>
      </c>
      <c r="D1405" s="8"/>
      <c r="E1405" s="8" t="s">
        <v>10</v>
      </c>
      <c r="F1405" s="1"/>
      <c r="G1405" s="9"/>
      <c r="H1405" s="9"/>
    </row>
    <row r="1406" hidden="1">
      <c r="A1406" s="5" t="s">
        <v>2294</v>
      </c>
      <c r="B1406" s="39" t="s">
        <v>636</v>
      </c>
      <c r="C1406" s="28" t="s">
        <v>1418</v>
      </c>
      <c r="D1406" s="8" t="s">
        <v>10</v>
      </c>
      <c r="E1406" s="1"/>
      <c r="F1406" s="1"/>
      <c r="G1406" s="9"/>
      <c r="H1406" s="9"/>
    </row>
    <row r="1407" hidden="1">
      <c r="A1407" s="5" t="s">
        <v>2294</v>
      </c>
      <c r="B1407" s="39" t="s">
        <v>636</v>
      </c>
      <c r="C1407" s="40" t="s">
        <v>1419</v>
      </c>
      <c r="D1407" s="8" t="s">
        <v>10</v>
      </c>
      <c r="E1407" s="8"/>
      <c r="F1407" s="1"/>
      <c r="G1407" s="9"/>
      <c r="H1407" s="9"/>
    </row>
    <row r="1408" hidden="1">
      <c r="A1408" s="5" t="s">
        <v>2294</v>
      </c>
      <c r="B1408" s="39" t="s">
        <v>636</v>
      </c>
      <c r="C1408" s="28" t="s">
        <v>1420</v>
      </c>
      <c r="D1408" s="8" t="s">
        <v>10</v>
      </c>
      <c r="E1408" s="1"/>
      <c r="F1408" s="1"/>
      <c r="G1408" s="9"/>
      <c r="H1408" s="9"/>
    </row>
    <row r="1409" hidden="1">
      <c r="A1409" s="5" t="s">
        <v>2294</v>
      </c>
      <c r="B1409" s="39" t="s">
        <v>636</v>
      </c>
      <c r="C1409" s="28" t="s">
        <v>1421</v>
      </c>
      <c r="D1409" s="8" t="s">
        <v>10</v>
      </c>
      <c r="E1409" s="1"/>
      <c r="F1409" s="1"/>
      <c r="G1409" s="9"/>
      <c r="H1409" s="9"/>
    </row>
    <row r="1410" hidden="1">
      <c r="A1410" s="5" t="s">
        <v>2294</v>
      </c>
      <c r="B1410" s="39" t="s">
        <v>636</v>
      </c>
      <c r="C1410" s="28" t="s">
        <v>1422</v>
      </c>
      <c r="D1410" s="8" t="s">
        <v>10</v>
      </c>
      <c r="E1410" s="1"/>
      <c r="F1410" s="1"/>
      <c r="G1410" s="9"/>
      <c r="H1410" s="9"/>
    </row>
    <row r="1411" hidden="1">
      <c r="A1411" s="5" t="s">
        <v>2294</v>
      </c>
      <c r="B1411" s="39" t="s">
        <v>636</v>
      </c>
      <c r="C1411" s="28" t="s">
        <v>1423</v>
      </c>
      <c r="D1411" s="8" t="s">
        <v>10</v>
      </c>
      <c r="E1411" s="1"/>
      <c r="F1411" s="1"/>
      <c r="G1411" s="9"/>
      <c r="H1411" s="9"/>
    </row>
    <row r="1412" hidden="1">
      <c r="A1412" s="5" t="s">
        <v>2294</v>
      </c>
      <c r="B1412" s="39" t="s">
        <v>636</v>
      </c>
      <c r="C1412" s="28" t="s">
        <v>1424</v>
      </c>
      <c r="D1412" s="8" t="s">
        <v>10</v>
      </c>
      <c r="E1412" s="1"/>
      <c r="F1412" s="1"/>
      <c r="G1412" s="9"/>
      <c r="H1412" s="9"/>
    </row>
    <row r="1413" hidden="1">
      <c r="A1413" s="5" t="s">
        <v>2294</v>
      </c>
      <c r="B1413" s="39" t="s">
        <v>636</v>
      </c>
      <c r="C1413" s="28" t="s">
        <v>1425</v>
      </c>
      <c r="D1413" s="8" t="s">
        <v>10</v>
      </c>
      <c r="E1413" s="1"/>
      <c r="F1413" s="1"/>
      <c r="G1413" s="9"/>
      <c r="H1413" s="9"/>
    </row>
    <row r="1414" hidden="1">
      <c r="A1414" s="5" t="s">
        <v>2294</v>
      </c>
      <c r="B1414" s="39" t="s">
        <v>636</v>
      </c>
      <c r="C1414" s="41" t="s">
        <v>1426</v>
      </c>
      <c r="D1414" s="1"/>
      <c r="E1414" s="8" t="s">
        <v>10</v>
      </c>
      <c r="F1414" s="1"/>
      <c r="G1414" s="9"/>
      <c r="H1414" s="9"/>
    </row>
    <row r="1415" hidden="1">
      <c r="A1415" s="5" t="s">
        <v>2294</v>
      </c>
      <c r="B1415" s="39" t="s">
        <v>636</v>
      </c>
      <c r="C1415" s="28" t="s">
        <v>1427</v>
      </c>
      <c r="D1415" s="8" t="s">
        <v>10</v>
      </c>
      <c r="E1415" s="1"/>
      <c r="F1415" s="1"/>
      <c r="G1415" s="9"/>
      <c r="H1415" s="9"/>
    </row>
    <row r="1416" hidden="1">
      <c r="A1416" s="5" t="s">
        <v>2294</v>
      </c>
      <c r="B1416" s="39" t="s">
        <v>636</v>
      </c>
      <c r="C1416" s="28" t="s">
        <v>1428</v>
      </c>
      <c r="D1416" s="8" t="s">
        <v>10</v>
      </c>
      <c r="E1416" s="1"/>
      <c r="F1416" s="1"/>
      <c r="G1416" s="9"/>
      <c r="H1416" s="9"/>
    </row>
    <row r="1417" hidden="1">
      <c r="A1417" s="5" t="s">
        <v>2294</v>
      </c>
      <c r="B1417" s="39" t="s">
        <v>636</v>
      </c>
      <c r="C1417" s="28" t="s">
        <v>1429</v>
      </c>
      <c r="D1417" s="8" t="s">
        <v>10</v>
      </c>
      <c r="E1417" s="1"/>
      <c r="F1417" s="1"/>
      <c r="G1417" s="9"/>
      <c r="H1417" s="9"/>
    </row>
    <row r="1418" hidden="1">
      <c r="A1418" s="5" t="s">
        <v>2294</v>
      </c>
      <c r="B1418" s="39" t="s">
        <v>636</v>
      </c>
      <c r="C1418" s="28" t="s">
        <v>1430</v>
      </c>
      <c r="D1418" s="8" t="s">
        <v>10</v>
      </c>
      <c r="E1418" s="1"/>
      <c r="F1418" s="1"/>
      <c r="G1418" s="9"/>
      <c r="H1418" s="9"/>
    </row>
    <row r="1419" hidden="1">
      <c r="A1419" s="5" t="s">
        <v>2294</v>
      </c>
      <c r="B1419" s="39" t="s">
        <v>636</v>
      </c>
      <c r="C1419" s="28" t="s">
        <v>1431</v>
      </c>
      <c r="D1419" s="8" t="s">
        <v>10</v>
      </c>
      <c r="E1419" s="1"/>
      <c r="F1419" s="1"/>
      <c r="G1419" s="9"/>
      <c r="H1419" s="9"/>
    </row>
    <row r="1420" hidden="1">
      <c r="A1420" s="5" t="s">
        <v>2294</v>
      </c>
      <c r="B1420" s="39" t="s">
        <v>636</v>
      </c>
      <c r="C1420" s="45" t="s">
        <v>1432</v>
      </c>
      <c r="D1420" s="8"/>
      <c r="E1420" s="8" t="s">
        <v>10</v>
      </c>
      <c r="F1420" s="1"/>
      <c r="G1420" s="9"/>
      <c r="H1420" s="9"/>
    </row>
    <row r="1421" hidden="1">
      <c r="A1421" s="5" t="s">
        <v>2294</v>
      </c>
      <c r="B1421" s="39" t="s">
        <v>636</v>
      </c>
      <c r="C1421" s="28" t="s">
        <v>1433</v>
      </c>
      <c r="D1421" s="1"/>
      <c r="E1421" s="8" t="s">
        <v>10</v>
      </c>
      <c r="F1421" s="1"/>
      <c r="G1421" s="9"/>
      <c r="H1421" s="9"/>
    </row>
    <row r="1422" hidden="1">
      <c r="A1422" s="5" t="s">
        <v>2294</v>
      </c>
      <c r="B1422" s="39" t="s">
        <v>636</v>
      </c>
      <c r="C1422" s="28" t="s">
        <v>1434</v>
      </c>
      <c r="D1422" s="8" t="s">
        <v>10</v>
      </c>
      <c r="E1422" s="1"/>
      <c r="F1422" s="1"/>
      <c r="G1422" s="9"/>
      <c r="H1422" s="9"/>
    </row>
    <row r="1423" hidden="1">
      <c r="A1423" s="5" t="s">
        <v>2294</v>
      </c>
      <c r="B1423" s="39" t="s">
        <v>636</v>
      </c>
      <c r="C1423" s="28" t="s">
        <v>1435</v>
      </c>
      <c r="D1423" s="8" t="s">
        <v>10</v>
      </c>
      <c r="E1423" s="1"/>
      <c r="F1423" s="1"/>
      <c r="G1423" s="9"/>
      <c r="H1423" s="9"/>
    </row>
    <row r="1424" hidden="1">
      <c r="A1424" s="5" t="s">
        <v>2294</v>
      </c>
      <c r="B1424" s="39" t="s">
        <v>636</v>
      </c>
      <c r="C1424" s="28" t="s">
        <v>1436</v>
      </c>
      <c r="D1424" s="8" t="s">
        <v>10</v>
      </c>
      <c r="E1424" s="1"/>
      <c r="F1424" s="1"/>
      <c r="G1424" s="9"/>
      <c r="H1424" s="9"/>
    </row>
    <row r="1425" hidden="1">
      <c r="A1425" s="5" t="s">
        <v>2294</v>
      </c>
      <c r="B1425" s="39" t="s">
        <v>636</v>
      </c>
      <c r="C1425" s="28" t="s">
        <v>1437</v>
      </c>
      <c r="D1425" s="1"/>
      <c r="E1425" s="8" t="s">
        <v>10</v>
      </c>
      <c r="F1425" s="1"/>
      <c r="G1425" s="9"/>
      <c r="H1425" s="9"/>
    </row>
    <row r="1426" hidden="1">
      <c r="A1426" s="5" t="s">
        <v>2294</v>
      </c>
      <c r="B1426" s="39" t="s">
        <v>636</v>
      </c>
      <c r="C1426" s="45" t="s">
        <v>1438</v>
      </c>
      <c r="D1426" s="1"/>
      <c r="E1426" s="1"/>
      <c r="F1426" s="1"/>
      <c r="G1426" s="5" t="s">
        <v>10</v>
      </c>
      <c r="H1426" s="9"/>
    </row>
    <row r="1427" hidden="1">
      <c r="A1427" s="5" t="s">
        <v>2294</v>
      </c>
      <c r="B1427" s="39" t="s">
        <v>636</v>
      </c>
      <c r="C1427" s="28" t="s">
        <v>1439</v>
      </c>
      <c r="D1427" s="8" t="s">
        <v>10</v>
      </c>
      <c r="E1427" s="8"/>
      <c r="F1427" s="1"/>
      <c r="G1427" s="9"/>
      <c r="H1427" s="9"/>
    </row>
    <row r="1428" hidden="1">
      <c r="A1428" s="5" t="s">
        <v>2294</v>
      </c>
      <c r="B1428" s="39" t="s">
        <v>636</v>
      </c>
      <c r="C1428" s="28" t="s">
        <v>1440</v>
      </c>
      <c r="D1428" s="8" t="s">
        <v>10</v>
      </c>
      <c r="E1428" s="1"/>
      <c r="F1428" s="1"/>
      <c r="G1428" s="9"/>
      <c r="H1428" s="9"/>
    </row>
    <row r="1429" hidden="1">
      <c r="A1429" s="5" t="s">
        <v>2294</v>
      </c>
      <c r="B1429" s="39" t="s">
        <v>636</v>
      </c>
      <c r="C1429" s="28" t="s">
        <v>1441</v>
      </c>
      <c r="D1429" s="8" t="s">
        <v>10</v>
      </c>
      <c r="E1429" s="1"/>
      <c r="F1429" s="1"/>
      <c r="G1429" s="9"/>
      <c r="H1429" s="9"/>
    </row>
    <row r="1430" hidden="1">
      <c r="A1430" s="5" t="s">
        <v>2294</v>
      </c>
      <c r="B1430" s="39" t="s">
        <v>636</v>
      </c>
      <c r="C1430" s="28" t="s">
        <v>1442</v>
      </c>
      <c r="D1430" s="1"/>
      <c r="E1430" s="8" t="s">
        <v>10</v>
      </c>
      <c r="F1430" s="1"/>
      <c r="G1430" s="9"/>
      <c r="H1430" s="9"/>
    </row>
    <row r="1431" hidden="1">
      <c r="A1431" s="5" t="s">
        <v>2294</v>
      </c>
      <c r="B1431" s="39" t="s">
        <v>636</v>
      </c>
      <c r="C1431" s="28" t="s">
        <v>1443</v>
      </c>
      <c r="D1431" s="8" t="s">
        <v>10</v>
      </c>
      <c r="E1431" s="1"/>
      <c r="F1431" s="1"/>
      <c r="G1431" s="9"/>
      <c r="H1431" s="9"/>
    </row>
    <row r="1432" hidden="1">
      <c r="A1432" s="5" t="s">
        <v>2294</v>
      </c>
      <c r="B1432" s="39" t="s">
        <v>636</v>
      </c>
      <c r="C1432" s="28" t="s">
        <v>1444</v>
      </c>
      <c r="D1432" s="8" t="s">
        <v>10</v>
      </c>
      <c r="E1432" s="1"/>
      <c r="F1432" s="1"/>
      <c r="G1432" s="9"/>
      <c r="H1432" s="9"/>
    </row>
    <row r="1433" hidden="1">
      <c r="A1433" s="5" t="s">
        <v>2294</v>
      </c>
      <c r="B1433" s="39" t="s">
        <v>636</v>
      </c>
      <c r="C1433" s="28" t="s">
        <v>1445</v>
      </c>
      <c r="D1433" s="8" t="s">
        <v>10</v>
      </c>
      <c r="E1433" s="1"/>
      <c r="F1433" s="1"/>
      <c r="G1433" s="9"/>
      <c r="H1433" s="9"/>
    </row>
    <row r="1434" hidden="1">
      <c r="A1434" s="5" t="s">
        <v>2294</v>
      </c>
      <c r="B1434" s="39" t="s">
        <v>636</v>
      </c>
      <c r="C1434" s="28" t="s">
        <v>1446</v>
      </c>
      <c r="D1434" s="1"/>
      <c r="E1434" s="8" t="s">
        <v>10</v>
      </c>
      <c r="F1434" s="1"/>
      <c r="G1434" s="9"/>
      <c r="H1434" s="9"/>
    </row>
    <row r="1435" hidden="1">
      <c r="A1435" s="5" t="s">
        <v>2294</v>
      </c>
      <c r="B1435" s="39" t="s">
        <v>636</v>
      </c>
      <c r="C1435" s="28" t="s">
        <v>1447</v>
      </c>
      <c r="D1435" s="1"/>
      <c r="E1435" s="8" t="s">
        <v>10</v>
      </c>
      <c r="F1435" s="1"/>
      <c r="G1435" s="9"/>
      <c r="H1435" s="9"/>
    </row>
    <row r="1436" hidden="1">
      <c r="A1436" s="5" t="s">
        <v>2294</v>
      </c>
      <c r="B1436" s="39" t="s">
        <v>636</v>
      </c>
      <c r="C1436" s="28" t="s">
        <v>1448</v>
      </c>
      <c r="D1436" s="8" t="s">
        <v>10</v>
      </c>
      <c r="E1436" s="1"/>
      <c r="F1436" s="1"/>
      <c r="G1436" s="9"/>
      <c r="H1436" s="9"/>
    </row>
    <row r="1437" hidden="1">
      <c r="A1437" s="5" t="s">
        <v>2294</v>
      </c>
      <c r="B1437" s="39" t="s">
        <v>636</v>
      </c>
      <c r="C1437" s="28" t="s">
        <v>1449</v>
      </c>
      <c r="D1437" s="1"/>
      <c r="E1437" s="8" t="s">
        <v>10</v>
      </c>
      <c r="F1437" s="1"/>
      <c r="G1437" s="9"/>
      <c r="H1437" s="9"/>
    </row>
    <row r="1438" hidden="1">
      <c r="A1438" s="5" t="s">
        <v>2294</v>
      </c>
      <c r="B1438" s="39" t="s">
        <v>636</v>
      </c>
      <c r="C1438" s="28" t="s">
        <v>1450</v>
      </c>
      <c r="D1438" s="8" t="s">
        <v>10</v>
      </c>
      <c r="E1438" s="1"/>
      <c r="F1438" s="1"/>
      <c r="G1438" s="9"/>
      <c r="H1438" s="9"/>
    </row>
    <row r="1439" hidden="1">
      <c r="A1439" s="5" t="s">
        <v>2294</v>
      </c>
      <c r="B1439" s="39" t="s">
        <v>636</v>
      </c>
      <c r="C1439" s="28" t="s">
        <v>1451</v>
      </c>
      <c r="D1439" s="8" t="s">
        <v>10</v>
      </c>
      <c r="E1439" s="1"/>
      <c r="F1439" s="1"/>
      <c r="G1439" s="9"/>
      <c r="H1439" s="9"/>
    </row>
    <row r="1440" hidden="1">
      <c r="A1440" s="5" t="s">
        <v>2294</v>
      </c>
      <c r="B1440" s="39" t="s">
        <v>636</v>
      </c>
      <c r="C1440" s="28" t="s">
        <v>1452</v>
      </c>
      <c r="D1440" s="1"/>
      <c r="E1440" s="8" t="s">
        <v>10</v>
      </c>
      <c r="F1440" s="1"/>
      <c r="G1440" s="9"/>
      <c r="H1440" s="9"/>
    </row>
    <row r="1441" hidden="1">
      <c r="A1441" s="5" t="s">
        <v>2294</v>
      </c>
      <c r="B1441" s="39" t="s">
        <v>636</v>
      </c>
      <c r="C1441" s="28" t="s">
        <v>1453</v>
      </c>
      <c r="D1441" s="1"/>
      <c r="E1441" s="8" t="s">
        <v>10</v>
      </c>
      <c r="F1441" s="1"/>
      <c r="G1441" s="9"/>
      <c r="H1441" s="9"/>
    </row>
    <row r="1442" hidden="1">
      <c r="A1442" s="5" t="s">
        <v>2294</v>
      </c>
      <c r="B1442" s="39" t="s">
        <v>636</v>
      </c>
      <c r="C1442" s="28" t="s">
        <v>1454</v>
      </c>
      <c r="D1442" s="8" t="s">
        <v>10</v>
      </c>
      <c r="E1442" s="8"/>
      <c r="F1442" s="1"/>
      <c r="G1442" s="9"/>
      <c r="H1442" s="9"/>
    </row>
    <row r="1443" hidden="1">
      <c r="A1443" s="5" t="s">
        <v>2294</v>
      </c>
      <c r="B1443" s="39" t="s">
        <v>636</v>
      </c>
      <c r="C1443" s="45" t="s">
        <v>1455</v>
      </c>
      <c r="D1443" s="1"/>
      <c r="E1443" s="8" t="s">
        <v>10</v>
      </c>
      <c r="F1443" s="1"/>
      <c r="G1443" s="9"/>
      <c r="H1443" s="9"/>
    </row>
    <row r="1444" hidden="1">
      <c r="A1444" s="5" t="s">
        <v>2294</v>
      </c>
      <c r="B1444" s="39" t="s">
        <v>636</v>
      </c>
      <c r="C1444" s="28" t="s">
        <v>1456</v>
      </c>
      <c r="D1444" s="1"/>
      <c r="E1444" s="8" t="s">
        <v>10</v>
      </c>
      <c r="F1444" s="1"/>
      <c r="G1444" s="9"/>
      <c r="H1444" s="9"/>
    </row>
    <row r="1445" hidden="1">
      <c r="A1445" s="5" t="s">
        <v>2294</v>
      </c>
      <c r="B1445" s="39" t="s">
        <v>636</v>
      </c>
      <c r="C1445" s="28" t="s">
        <v>1457</v>
      </c>
      <c r="D1445" s="8" t="s">
        <v>10</v>
      </c>
      <c r="E1445" s="1"/>
      <c r="F1445" s="1"/>
      <c r="G1445" s="9"/>
      <c r="H1445" s="9"/>
    </row>
    <row r="1446" hidden="1">
      <c r="A1446" s="5" t="s">
        <v>2294</v>
      </c>
      <c r="B1446" s="39" t="s">
        <v>636</v>
      </c>
      <c r="C1446" s="28" t="s">
        <v>1458</v>
      </c>
      <c r="D1446" s="8" t="s">
        <v>10</v>
      </c>
      <c r="E1446" s="8"/>
      <c r="F1446" s="1"/>
      <c r="G1446" s="9"/>
      <c r="H1446" s="9"/>
    </row>
    <row r="1447" hidden="1">
      <c r="A1447" s="5" t="s">
        <v>2294</v>
      </c>
      <c r="B1447" s="39" t="s">
        <v>636</v>
      </c>
      <c r="C1447" s="28" t="s">
        <v>1459</v>
      </c>
      <c r="D1447" s="1"/>
      <c r="E1447" s="8" t="s">
        <v>10</v>
      </c>
      <c r="F1447" s="1"/>
      <c r="G1447" s="9"/>
      <c r="H1447" s="9"/>
    </row>
    <row r="1448" hidden="1">
      <c r="A1448" s="5" t="s">
        <v>2294</v>
      </c>
      <c r="B1448" s="39" t="s">
        <v>636</v>
      </c>
      <c r="C1448" s="28" t="s">
        <v>1460</v>
      </c>
      <c r="D1448" s="8" t="s">
        <v>10</v>
      </c>
      <c r="E1448" s="8"/>
      <c r="F1448" s="1"/>
      <c r="G1448" s="9"/>
      <c r="H1448" s="9"/>
    </row>
    <row r="1449" hidden="1">
      <c r="A1449" s="5" t="s">
        <v>2294</v>
      </c>
      <c r="B1449" s="39" t="s">
        <v>636</v>
      </c>
      <c r="C1449" s="28" t="s">
        <v>1461</v>
      </c>
      <c r="D1449" s="8" t="s">
        <v>10</v>
      </c>
      <c r="E1449" s="1"/>
      <c r="F1449" s="1"/>
      <c r="G1449" s="9"/>
      <c r="H1449" s="9"/>
    </row>
    <row r="1450" hidden="1">
      <c r="A1450" s="5" t="s">
        <v>2294</v>
      </c>
      <c r="B1450" s="39" t="s">
        <v>636</v>
      </c>
      <c r="C1450" s="28" t="s">
        <v>1462</v>
      </c>
      <c r="D1450" s="1"/>
      <c r="E1450" s="8" t="s">
        <v>10</v>
      </c>
      <c r="F1450" s="1"/>
      <c r="G1450" s="9"/>
      <c r="H1450" s="9"/>
    </row>
    <row r="1451" hidden="1">
      <c r="A1451" s="5" t="s">
        <v>2294</v>
      </c>
      <c r="B1451" s="39" t="s">
        <v>636</v>
      </c>
      <c r="C1451" s="28" t="s">
        <v>1463</v>
      </c>
      <c r="D1451" s="1"/>
      <c r="E1451" s="8" t="s">
        <v>10</v>
      </c>
      <c r="F1451" s="1"/>
      <c r="G1451" s="9"/>
      <c r="H1451" s="9"/>
    </row>
    <row r="1452" hidden="1">
      <c r="A1452" s="5" t="s">
        <v>2294</v>
      </c>
      <c r="B1452" s="39" t="s">
        <v>636</v>
      </c>
      <c r="C1452" s="28" t="s">
        <v>1464</v>
      </c>
      <c r="D1452" s="1"/>
      <c r="E1452" s="8" t="s">
        <v>10</v>
      </c>
      <c r="F1452" s="1"/>
      <c r="G1452" s="9"/>
      <c r="H1452" s="9"/>
    </row>
    <row r="1453" hidden="1">
      <c r="A1453" s="5" t="s">
        <v>2294</v>
      </c>
      <c r="B1453" s="39" t="s">
        <v>636</v>
      </c>
      <c r="C1453" s="28" t="s">
        <v>1465</v>
      </c>
      <c r="D1453" s="1"/>
      <c r="E1453" s="8" t="s">
        <v>10</v>
      </c>
      <c r="F1453" s="1"/>
      <c r="G1453" s="9"/>
      <c r="H1453" s="9"/>
    </row>
    <row r="1454" hidden="1">
      <c r="A1454" s="5" t="s">
        <v>2294</v>
      </c>
      <c r="B1454" s="39" t="s">
        <v>636</v>
      </c>
      <c r="C1454" s="28" t="s">
        <v>1466</v>
      </c>
      <c r="D1454" s="8" t="s">
        <v>10</v>
      </c>
      <c r="E1454" s="8"/>
      <c r="F1454" s="1"/>
      <c r="G1454" s="9"/>
      <c r="H1454" s="9"/>
    </row>
    <row r="1455" hidden="1">
      <c r="A1455" s="5" t="s">
        <v>2294</v>
      </c>
      <c r="B1455" s="39" t="s">
        <v>636</v>
      </c>
      <c r="C1455" s="28" t="s">
        <v>1467</v>
      </c>
      <c r="D1455" s="8" t="s">
        <v>10</v>
      </c>
      <c r="E1455" s="8"/>
      <c r="F1455" s="1"/>
      <c r="G1455" s="9"/>
      <c r="H1455" s="9"/>
    </row>
    <row r="1456" hidden="1">
      <c r="A1456" s="5" t="s">
        <v>2294</v>
      </c>
      <c r="B1456" s="39" t="s">
        <v>636</v>
      </c>
      <c r="C1456" s="28" t="s">
        <v>1468</v>
      </c>
      <c r="D1456" s="1"/>
      <c r="E1456" s="8" t="s">
        <v>10</v>
      </c>
      <c r="F1456" s="1"/>
      <c r="G1456" s="9"/>
      <c r="H1456" s="9"/>
    </row>
    <row r="1457" hidden="1">
      <c r="A1457" s="5" t="s">
        <v>2294</v>
      </c>
      <c r="B1457" s="39" t="s">
        <v>636</v>
      </c>
      <c r="C1457" s="28" t="s">
        <v>1469</v>
      </c>
      <c r="D1457" s="8" t="s">
        <v>10</v>
      </c>
      <c r="E1457" s="1"/>
      <c r="F1457" s="1"/>
      <c r="G1457" s="9"/>
      <c r="H1457" s="9"/>
    </row>
    <row r="1458" hidden="1">
      <c r="A1458" s="5" t="s">
        <v>2294</v>
      </c>
      <c r="B1458" s="39" t="s">
        <v>636</v>
      </c>
      <c r="C1458" s="28" t="s">
        <v>1470</v>
      </c>
      <c r="D1458" s="8" t="s">
        <v>10</v>
      </c>
      <c r="E1458" s="1"/>
      <c r="F1458" s="1"/>
      <c r="G1458" s="9"/>
      <c r="H1458" s="9"/>
    </row>
    <row r="1459" hidden="1">
      <c r="A1459" s="5" t="s">
        <v>2294</v>
      </c>
      <c r="B1459" s="39" t="s">
        <v>636</v>
      </c>
      <c r="C1459" s="28" t="s">
        <v>1471</v>
      </c>
      <c r="D1459" s="1"/>
      <c r="E1459" s="8" t="s">
        <v>10</v>
      </c>
      <c r="F1459" s="1"/>
      <c r="G1459" s="9"/>
      <c r="H1459" s="9"/>
    </row>
    <row r="1460" hidden="1">
      <c r="A1460" s="5" t="s">
        <v>2294</v>
      </c>
      <c r="B1460" s="39" t="s">
        <v>636</v>
      </c>
      <c r="C1460" s="28" t="s">
        <v>1472</v>
      </c>
      <c r="D1460" s="8" t="s">
        <v>10</v>
      </c>
      <c r="E1460" s="1"/>
      <c r="F1460" s="1"/>
      <c r="G1460" s="9"/>
      <c r="H1460" s="9"/>
    </row>
    <row r="1461" hidden="1">
      <c r="A1461" s="5" t="s">
        <v>2294</v>
      </c>
      <c r="B1461" s="39" t="s">
        <v>636</v>
      </c>
      <c r="C1461" s="28" t="s">
        <v>1473</v>
      </c>
      <c r="D1461" s="8" t="s">
        <v>10</v>
      </c>
      <c r="E1461" s="1"/>
      <c r="F1461" s="1"/>
      <c r="G1461" s="9"/>
      <c r="H1461" s="9"/>
    </row>
    <row r="1462" hidden="1">
      <c r="A1462" s="5" t="s">
        <v>2294</v>
      </c>
      <c r="B1462" s="39" t="s">
        <v>636</v>
      </c>
      <c r="C1462" s="41" t="s">
        <v>1474</v>
      </c>
      <c r="D1462" s="1"/>
      <c r="E1462" s="8" t="s">
        <v>10</v>
      </c>
      <c r="F1462" s="1"/>
      <c r="G1462" s="9"/>
      <c r="H1462" s="9"/>
    </row>
    <row r="1463" hidden="1">
      <c r="A1463" s="5" t="s">
        <v>2294</v>
      </c>
      <c r="B1463" s="39" t="s">
        <v>636</v>
      </c>
      <c r="C1463" s="28" t="s">
        <v>1475</v>
      </c>
      <c r="D1463" s="8" t="s">
        <v>10</v>
      </c>
      <c r="E1463" s="1"/>
      <c r="F1463" s="1"/>
      <c r="G1463" s="9"/>
      <c r="H1463" s="9"/>
    </row>
    <row r="1464" hidden="1">
      <c r="A1464" s="5" t="s">
        <v>2294</v>
      </c>
      <c r="B1464" s="39" t="s">
        <v>636</v>
      </c>
      <c r="C1464" s="28" t="s">
        <v>1476</v>
      </c>
      <c r="D1464" s="1"/>
      <c r="E1464" s="1"/>
      <c r="F1464" s="8" t="s">
        <v>10</v>
      </c>
      <c r="G1464" s="9"/>
      <c r="H1464" s="9"/>
    </row>
    <row r="1465" hidden="1">
      <c r="A1465" s="5" t="s">
        <v>2294</v>
      </c>
      <c r="B1465" s="39" t="s">
        <v>636</v>
      </c>
      <c r="C1465" s="28" t="s">
        <v>1477</v>
      </c>
      <c r="D1465" s="8" t="s">
        <v>10</v>
      </c>
      <c r="E1465" s="1"/>
      <c r="F1465" s="1"/>
      <c r="G1465" s="9"/>
      <c r="H1465" s="9"/>
    </row>
    <row r="1466" hidden="1">
      <c r="A1466" s="5" t="s">
        <v>2294</v>
      </c>
      <c r="B1466" s="39" t="s">
        <v>636</v>
      </c>
      <c r="C1466" s="28" t="s">
        <v>1478</v>
      </c>
      <c r="D1466" s="1"/>
      <c r="E1466" s="8" t="s">
        <v>10</v>
      </c>
      <c r="F1466" s="1"/>
      <c r="G1466" s="9"/>
      <c r="H1466" s="9"/>
    </row>
    <row r="1467" hidden="1">
      <c r="A1467" s="5" t="s">
        <v>2294</v>
      </c>
      <c r="B1467" s="39" t="s">
        <v>636</v>
      </c>
      <c r="C1467" s="41" t="s">
        <v>1479</v>
      </c>
      <c r="D1467" s="1"/>
      <c r="E1467" s="1"/>
      <c r="F1467" s="1"/>
      <c r="G1467" s="9"/>
      <c r="H1467" s="9"/>
    </row>
    <row r="1468" hidden="1">
      <c r="A1468" s="5" t="s">
        <v>2294</v>
      </c>
      <c r="B1468" s="39" t="s">
        <v>636</v>
      </c>
      <c r="C1468" s="28" t="s">
        <v>1480</v>
      </c>
      <c r="D1468" s="1"/>
      <c r="E1468" s="8" t="s">
        <v>10</v>
      </c>
      <c r="F1468" s="1"/>
      <c r="G1468" s="9"/>
      <c r="H1468" s="9"/>
    </row>
    <row r="1469" hidden="1">
      <c r="A1469" s="5" t="s">
        <v>2294</v>
      </c>
      <c r="B1469" s="39" t="s">
        <v>636</v>
      </c>
      <c r="C1469" s="28" t="s">
        <v>1481</v>
      </c>
      <c r="D1469" s="8" t="s">
        <v>10</v>
      </c>
      <c r="E1469" s="1"/>
      <c r="F1469" s="1"/>
      <c r="G1469" s="9"/>
      <c r="H1469" s="9"/>
    </row>
    <row r="1470" hidden="1">
      <c r="A1470" s="5" t="s">
        <v>2294</v>
      </c>
      <c r="B1470" s="39" t="s">
        <v>636</v>
      </c>
      <c r="C1470" s="40" t="s">
        <v>1482</v>
      </c>
      <c r="D1470" s="8" t="s">
        <v>10</v>
      </c>
      <c r="E1470" s="8"/>
      <c r="F1470" s="1"/>
      <c r="G1470" s="9"/>
      <c r="H1470" s="9"/>
    </row>
    <row r="1471" hidden="1">
      <c r="A1471" s="5" t="s">
        <v>2294</v>
      </c>
      <c r="B1471" s="39" t="s">
        <v>636</v>
      </c>
      <c r="C1471" s="28" t="s">
        <v>1483</v>
      </c>
      <c r="D1471" s="1"/>
      <c r="E1471" s="8" t="s">
        <v>10</v>
      </c>
      <c r="F1471" s="1"/>
      <c r="G1471" s="9"/>
      <c r="H1471" s="9"/>
    </row>
    <row r="1472" hidden="1">
      <c r="A1472" s="5" t="s">
        <v>2294</v>
      </c>
      <c r="B1472" s="39" t="s">
        <v>636</v>
      </c>
      <c r="C1472" s="28" t="s">
        <v>1484</v>
      </c>
      <c r="D1472" s="1"/>
      <c r="E1472" s="8" t="s">
        <v>10</v>
      </c>
      <c r="F1472" s="1"/>
      <c r="G1472" s="9"/>
      <c r="H1472" s="9"/>
    </row>
    <row r="1473" hidden="1">
      <c r="A1473" s="5" t="s">
        <v>2294</v>
      </c>
      <c r="B1473" s="39" t="s">
        <v>636</v>
      </c>
      <c r="C1473" s="40" t="s">
        <v>1485</v>
      </c>
      <c r="D1473" s="8" t="s">
        <v>10</v>
      </c>
      <c r="E1473" s="1"/>
      <c r="F1473" s="1"/>
      <c r="G1473" s="9"/>
      <c r="H1473" s="9"/>
    </row>
    <row r="1474" hidden="1">
      <c r="A1474" s="5" t="s">
        <v>2294</v>
      </c>
      <c r="B1474" s="39" t="s">
        <v>636</v>
      </c>
      <c r="C1474" s="28" t="s">
        <v>1486</v>
      </c>
      <c r="D1474" s="1"/>
      <c r="E1474" s="8" t="s">
        <v>10</v>
      </c>
      <c r="F1474" s="1"/>
      <c r="G1474" s="9"/>
      <c r="H1474" s="9"/>
    </row>
    <row r="1475" hidden="1">
      <c r="A1475" s="5" t="s">
        <v>2294</v>
      </c>
      <c r="B1475" s="39" t="s">
        <v>636</v>
      </c>
      <c r="C1475" s="28" t="s">
        <v>1487</v>
      </c>
      <c r="D1475" s="8" t="s">
        <v>10</v>
      </c>
      <c r="E1475" s="1"/>
      <c r="F1475" s="1"/>
      <c r="G1475" s="9"/>
      <c r="H1475" s="9"/>
    </row>
    <row r="1476" hidden="1">
      <c r="A1476" s="5" t="s">
        <v>2294</v>
      </c>
      <c r="B1476" s="39" t="s">
        <v>636</v>
      </c>
      <c r="C1476" s="28" t="s">
        <v>1488</v>
      </c>
      <c r="D1476" s="8" t="s">
        <v>10</v>
      </c>
      <c r="E1476" s="1"/>
      <c r="F1476" s="1"/>
      <c r="G1476" s="9"/>
      <c r="H1476" s="9"/>
    </row>
    <row r="1477" hidden="1">
      <c r="A1477" s="5" t="s">
        <v>2294</v>
      </c>
      <c r="B1477" s="39" t="s">
        <v>636</v>
      </c>
      <c r="C1477" s="28" t="s">
        <v>1489</v>
      </c>
      <c r="D1477" s="8" t="s">
        <v>10</v>
      </c>
      <c r="E1477" s="1"/>
      <c r="F1477" s="1"/>
      <c r="G1477" s="9"/>
      <c r="H1477" s="9"/>
    </row>
    <row r="1478" hidden="1">
      <c r="A1478" s="5" t="s">
        <v>2294</v>
      </c>
      <c r="B1478" s="39" t="s">
        <v>636</v>
      </c>
      <c r="C1478" s="28" t="s">
        <v>1490</v>
      </c>
      <c r="D1478" s="8" t="s">
        <v>10</v>
      </c>
      <c r="E1478" s="1"/>
      <c r="F1478" s="1"/>
      <c r="G1478" s="9"/>
      <c r="H1478" s="9"/>
    </row>
    <row r="1479" hidden="1">
      <c r="A1479" s="5" t="s">
        <v>2294</v>
      </c>
      <c r="B1479" s="39" t="s">
        <v>636</v>
      </c>
      <c r="C1479" s="40" t="s">
        <v>1491</v>
      </c>
      <c r="D1479" s="8" t="s">
        <v>10</v>
      </c>
      <c r="E1479" s="1"/>
      <c r="F1479" s="1"/>
      <c r="G1479" s="9"/>
      <c r="H1479" s="9"/>
    </row>
    <row r="1480" hidden="1">
      <c r="A1480" s="5" t="s">
        <v>2294</v>
      </c>
      <c r="B1480" s="39" t="s">
        <v>636</v>
      </c>
      <c r="C1480" s="28" t="s">
        <v>1492</v>
      </c>
      <c r="D1480" s="8" t="s">
        <v>10</v>
      </c>
      <c r="E1480" s="1"/>
      <c r="F1480" s="1"/>
      <c r="G1480" s="9"/>
      <c r="H1480" s="9"/>
    </row>
    <row r="1481" hidden="1">
      <c r="A1481" s="5" t="s">
        <v>2294</v>
      </c>
      <c r="B1481" s="39" t="s">
        <v>636</v>
      </c>
      <c r="C1481" s="28" t="s">
        <v>1493</v>
      </c>
      <c r="D1481" s="1"/>
      <c r="E1481" s="8" t="s">
        <v>10</v>
      </c>
      <c r="F1481" s="1"/>
      <c r="G1481" s="9"/>
      <c r="H1481" s="9"/>
    </row>
    <row r="1482" hidden="1">
      <c r="A1482" s="5" t="s">
        <v>2294</v>
      </c>
      <c r="B1482" s="39" t="s">
        <v>636</v>
      </c>
      <c r="C1482" s="40" t="s">
        <v>1494</v>
      </c>
      <c r="D1482" s="8" t="s">
        <v>10</v>
      </c>
      <c r="E1482" s="8"/>
      <c r="F1482" s="1"/>
      <c r="G1482" s="9"/>
      <c r="H1482" s="9"/>
    </row>
    <row r="1483" hidden="1">
      <c r="A1483" s="5" t="s">
        <v>2294</v>
      </c>
      <c r="B1483" s="39" t="s">
        <v>636</v>
      </c>
      <c r="C1483" s="28" t="s">
        <v>1495</v>
      </c>
      <c r="D1483" s="8" t="s">
        <v>10</v>
      </c>
      <c r="E1483" s="8"/>
      <c r="F1483" s="1"/>
      <c r="G1483" s="9"/>
      <c r="H1483" s="9"/>
    </row>
    <row r="1484" hidden="1">
      <c r="A1484" s="5" t="s">
        <v>2294</v>
      </c>
      <c r="B1484" s="39" t="s">
        <v>636</v>
      </c>
      <c r="C1484" s="28" t="s">
        <v>1496</v>
      </c>
      <c r="D1484" s="8" t="s">
        <v>10</v>
      </c>
      <c r="E1484" s="1"/>
      <c r="F1484" s="1"/>
      <c r="G1484" s="9"/>
      <c r="H1484" s="9"/>
    </row>
    <row r="1485" hidden="1">
      <c r="A1485" s="5" t="s">
        <v>2294</v>
      </c>
      <c r="B1485" s="39" t="s">
        <v>636</v>
      </c>
      <c r="C1485" s="45" t="s">
        <v>1497</v>
      </c>
      <c r="D1485" s="1"/>
      <c r="E1485" s="1"/>
      <c r="F1485" s="1"/>
      <c r="G1485" s="5" t="s">
        <v>10</v>
      </c>
      <c r="H1485" s="9"/>
    </row>
    <row r="1486" hidden="1">
      <c r="A1486" s="5" t="s">
        <v>2294</v>
      </c>
      <c r="B1486" s="39" t="s">
        <v>636</v>
      </c>
      <c r="C1486" s="41" t="s">
        <v>1498</v>
      </c>
      <c r="D1486" s="8" t="s">
        <v>10</v>
      </c>
      <c r="E1486" s="1"/>
      <c r="F1486" s="1"/>
      <c r="G1486" s="9"/>
      <c r="H1486" s="9"/>
    </row>
    <row r="1487" hidden="1">
      <c r="A1487" s="5" t="s">
        <v>2294</v>
      </c>
      <c r="B1487" s="39" t="s">
        <v>636</v>
      </c>
      <c r="C1487" s="28" t="s">
        <v>1499</v>
      </c>
      <c r="D1487" s="8" t="s">
        <v>10</v>
      </c>
      <c r="E1487" s="1"/>
      <c r="F1487" s="1"/>
      <c r="G1487" s="9"/>
      <c r="H1487" s="9"/>
    </row>
    <row r="1488" hidden="1">
      <c r="A1488" s="5" t="s">
        <v>2294</v>
      </c>
      <c r="B1488" s="39" t="s">
        <v>636</v>
      </c>
      <c r="C1488" s="28" t="s">
        <v>1500</v>
      </c>
      <c r="D1488" s="8" t="s">
        <v>10</v>
      </c>
      <c r="E1488" s="1"/>
      <c r="F1488" s="1"/>
      <c r="G1488" s="9"/>
      <c r="H1488" s="9"/>
    </row>
    <row r="1489" hidden="1">
      <c r="A1489" s="5" t="s">
        <v>2294</v>
      </c>
      <c r="B1489" s="39" t="s">
        <v>636</v>
      </c>
      <c r="C1489" s="28" t="s">
        <v>1501</v>
      </c>
      <c r="D1489" s="8" t="s">
        <v>10</v>
      </c>
      <c r="E1489" s="1"/>
      <c r="F1489" s="1"/>
      <c r="G1489" s="9"/>
      <c r="H1489" s="9"/>
    </row>
    <row r="1490" hidden="1">
      <c r="A1490" s="5" t="s">
        <v>2294</v>
      </c>
      <c r="B1490" s="39" t="s">
        <v>636</v>
      </c>
      <c r="C1490" s="28" t="s">
        <v>1502</v>
      </c>
      <c r="D1490" s="8" t="s">
        <v>10</v>
      </c>
      <c r="E1490" s="1"/>
      <c r="F1490" s="1"/>
      <c r="G1490" s="9"/>
      <c r="H1490" s="9"/>
    </row>
    <row r="1491" hidden="1">
      <c r="A1491" s="5" t="s">
        <v>2294</v>
      </c>
      <c r="B1491" s="39" t="s">
        <v>636</v>
      </c>
      <c r="C1491" s="28" t="s">
        <v>1503</v>
      </c>
      <c r="D1491" s="8" t="s">
        <v>10</v>
      </c>
      <c r="E1491" s="8"/>
      <c r="F1491" s="1"/>
      <c r="G1491" s="9"/>
      <c r="H1491" s="9"/>
    </row>
    <row r="1492" hidden="1">
      <c r="A1492" s="5" t="s">
        <v>2294</v>
      </c>
      <c r="B1492" s="39" t="s">
        <v>636</v>
      </c>
      <c r="C1492" s="28" t="s">
        <v>1504</v>
      </c>
      <c r="D1492" s="1"/>
      <c r="E1492" s="8" t="s">
        <v>10</v>
      </c>
      <c r="F1492" s="1"/>
      <c r="G1492" s="9"/>
      <c r="H1492" s="9"/>
    </row>
    <row r="1493" hidden="1">
      <c r="A1493" s="5" t="s">
        <v>2294</v>
      </c>
      <c r="B1493" s="39" t="s">
        <v>636</v>
      </c>
      <c r="C1493" s="28" t="s">
        <v>1505</v>
      </c>
      <c r="D1493" s="8" t="s">
        <v>10</v>
      </c>
      <c r="E1493" s="1"/>
      <c r="F1493" s="1"/>
      <c r="G1493" s="9"/>
      <c r="H1493" s="9"/>
    </row>
    <row r="1494" hidden="1">
      <c r="A1494" s="5" t="s">
        <v>2294</v>
      </c>
      <c r="B1494" s="39" t="s">
        <v>636</v>
      </c>
      <c r="C1494" s="28" t="s">
        <v>1506</v>
      </c>
      <c r="D1494" s="8" t="s">
        <v>10</v>
      </c>
      <c r="E1494" s="1"/>
      <c r="F1494" s="1"/>
      <c r="G1494" s="9"/>
      <c r="H1494" s="9"/>
    </row>
    <row r="1495" hidden="1">
      <c r="A1495" s="5" t="s">
        <v>2294</v>
      </c>
      <c r="B1495" s="39" t="s">
        <v>636</v>
      </c>
      <c r="C1495" s="28" t="s">
        <v>1507</v>
      </c>
      <c r="D1495" s="8" t="s">
        <v>10</v>
      </c>
      <c r="E1495" s="1"/>
      <c r="F1495" s="1"/>
      <c r="G1495" s="9"/>
      <c r="H1495" s="9"/>
    </row>
    <row r="1496" hidden="1">
      <c r="A1496" s="5" t="s">
        <v>2294</v>
      </c>
      <c r="B1496" s="39" t="s">
        <v>636</v>
      </c>
      <c r="C1496" s="28" t="s">
        <v>1508</v>
      </c>
      <c r="D1496" s="8" t="s">
        <v>10</v>
      </c>
      <c r="E1496" s="1"/>
      <c r="F1496" s="1"/>
      <c r="G1496" s="9"/>
      <c r="H1496" s="9"/>
    </row>
    <row r="1497" hidden="1">
      <c r="A1497" s="5" t="s">
        <v>2294</v>
      </c>
      <c r="B1497" s="39" t="s">
        <v>636</v>
      </c>
      <c r="C1497" s="28" t="s">
        <v>1509</v>
      </c>
      <c r="D1497" s="8" t="s">
        <v>10</v>
      </c>
      <c r="E1497" s="1"/>
      <c r="F1497" s="1"/>
      <c r="G1497" s="9"/>
      <c r="H1497" s="9"/>
    </row>
    <row r="1498" hidden="1">
      <c r="A1498" s="5" t="s">
        <v>2294</v>
      </c>
      <c r="B1498" s="39" t="s">
        <v>636</v>
      </c>
      <c r="C1498" s="28" t="s">
        <v>1510</v>
      </c>
      <c r="D1498" s="8" t="s">
        <v>10</v>
      </c>
      <c r="E1498" s="1"/>
      <c r="F1498" s="1"/>
      <c r="G1498" s="9"/>
      <c r="H1498" s="9"/>
    </row>
    <row r="1499" hidden="1">
      <c r="A1499" s="5" t="s">
        <v>2294</v>
      </c>
      <c r="B1499" s="39" t="s">
        <v>636</v>
      </c>
      <c r="C1499" s="28" t="s">
        <v>1511</v>
      </c>
      <c r="D1499" s="8" t="s">
        <v>10</v>
      </c>
      <c r="E1499" s="1"/>
      <c r="F1499" s="1"/>
      <c r="G1499" s="9"/>
      <c r="H1499" s="9"/>
    </row>
    <row r="1500" hidden="1">
      <c r="A1500" s="5" t="s">
        <v>2294</v>
      </c>
      <c r="B1500" s="39" t="s">
        <v>636</v>
      </c>
      <c r="C1500" s="28" t="s">
        <v>1512</v>
      </c>
      <c r="D1500" s="8" t="s">
        <v>10</v>
      </c>
      <c r="E1500" s="1"/>
      <c r="F1500" s="1"/>
      <c r="G1500" s="9"/>
      <c r="H1500" s="9"/>
    </row>
    <row r="1501" hidden="1">
      <c r="A1501" s="5" t="s">
        <v>2294</v>
      </c>
      <c r="B1501" s="39" t="s">
        <v>636</v>
      </c>
      <c r="C1501" s="40" t="s">
        <v>1513</v>
      </c>
      <c r="D1501" s="8" t="s">
        <v>10</v>
      </c>
      <c r="E1501" s="1"/>
      <c r="F1501" s="1"/>
      <c r="G1501" s="9"/>
      <c r="H1501" s="9"/>
    </row>
    <row r="1502" hidden="1">
      <c r="A1502" s="5" t="s">
        <v>2294</v>
      </c>
      <c r="B1502" s="39" t="s">
        <v>636</v>
      </c>
      <c r="C1502" s="28" t="s">
        <v>1514</v>
      </c>
      <c r="D1502" s="8" t="s">
        <v>10</v>
      </c>
      <c r="E1502" s="8"/>
      <c r="F1502" s="1"/>
      <c r="G1502" s="9"/>
      <c r="H1502" s="9"/>
    </row>
    <row r="1503" hidden="1">
      <c r="A1503" s="5" t="s">
        <v>2294</v>
      </c>
      <c r="B1503" s="39" t="s">
        <v>636</v>
      </c>
      <c r="C1503" s="28" t="s">
        <v>1515</v>
      </c>
      <c r="D1503" s="8" t="s">
        <v>10</v>
      </c>
      <c r="E1503" s="1"/>
      <c r="F1503" s="1"/>
      <c r="G1503" s="9"/>
      <c r="H1503" s="9"/>
    </row>
    <row r="1504" hidden="1">
      <c r="A1504" s="5" t="s">
        <v>2294</v>
      </c>
      <c r="B1504" s="39" t="s">
        <v>636</v>
      </c>
      <c r="C1504" s="28" t="s">
        <v>1516</v>
      </c>
      <c r="D1504" s="8" t="s">
        <v>10</v>
      </c>
      <c r="E1504" s="1"/>
      <c r="F1504" s="1"/>
      <c r="G1504" s="9"/>
      <c r="H1504" s="9"/>
    </row>
    <row r="1505" hidden="1">
      <c r="A1505" s="5" t="s">
        <v>2294</v>
      </c>
      <c r="B1505" s="39" t="s">
        <v>636</v>
      </c>
      <c r="C1505" s="28" t="s">
        <v>1517</v>
      </c>
      <c r="D1505" s="1"/>
      <c r="E1505" s="8" t="s">
        <v>10</v>
      </c>
      <c r="F1505" s="1"/>
      <c r="G1505" s="9"/>
      <c r="H1505" s="9"/>
    </row>
    <row r="1506" hidden="1">
      <c r="A1506" s="5" t="s">
        <v>2294</v>
      </c>
      <c r="B1506" s="39" t="s">
        <v>636</v>
      </c>
      <c r="C1506" s="28" t="s">
        <v>1518</v>
      </c>
      <c r="D1506" s="8" t="s">
        <v>10</v>
      </c>
      <c r="E1506" s="1"/>
      <c r="F1506" s="1"/>
      <c r="G1506" s="9"/>
      <c r="H1506" s="9"/>
    </row>
    <row r="1507" hidden="1">
      <c r="A1507" s="5" t="s">
        <v>2294</v>
      </c>
      <c r="B1507" s="39" t="s">
        <v>636</v>
      </c>
      <c r="C1507" s="41" t="s">
        <v>1519</v>
      </c>
      <c r="D1507" s="8"/>
      <c r="E1507" s="1"/>
      <c r="F1507" s="1"/>
      <c r="G1507" s="9"/>
      <c r="H1507" s="9"/>
    </row>
    <row r="1508" hidden="1">
      <c r="A1508" s="5" t="s">
        <v>2294</v>
      </c>
      <c r="B1508" s="39" t="s">
        <v>636</v>
      </c>
      <c r="C1508" s="28" t="s">
        <v>1520</v>
      </c>
      <c r="D1508" s="8" t="s">
        <v>10</v>
      </c>
      <c r="E1508" s="1"/>
      <c r="F1508" s="1"/>
      <c r="G1508" s="9"/>
      <c r="H1508" s="9"/>
    </row>
    <row r="1509" hidden="1">
      <c r="A1509" s="5" t="s">
        <v>2294</v>
      </c>
      <c r="B1509" s="39" t="s">
        <v>636</v>
      </c>
      <c r="C1509" s="28" t="s">
        <v>1521</v>
      </c>
      <c r="D1509" s="8" t="s">
        <v>10</v>
      </c>
      <c r="E1509" s="1"/>
      <c r="F1509" s="1"/>
      <c r="G1509" s="9"/>
      <c r="H1509" s="9"/>
    </row>
    <row r="1510" hidden="1">
      <c r="A1510" s="5" t="s">
        <v>2294</v>
      </c>
      <c r="B1510" s="39" t="s">
        <v>636</v>
      </c>
      <c r="C1510" s="28" t="s">
        <v>1522</v>
      </c>
      <c r="D1510" s="8" t="s">
        <v>10</v>
      </c>
      <c r="E1510" s="1"/>
      <c r="F1510" s="1"/>
      <c r="G1510" s="9"/>
      <c r="H1510" s="9"/>
    </row>
    <row r="1511" hidden="1">
      <c r="A1511" s="5" t="s">
        <v>2294</v>
      </c>
      <c r="B1511" s="39" t="s">
        <v>636</v>
      </c>
      <c r="C1511" s="28" t="s">
        <v>1523</v>
      </c>
      <c r="D1511" s="1"/>
      <c r="E1511" s="8" t="s">
        <v>10</v>
      </c>
      <c r="F1511" s="1"/>
      <c r="G1511" s="9"/>
      <c r="H1511" s="9"/>
    </row>
    <row r="1512" hidden="1">
      <c r="A1512" s="5" t="s">
        <v>2294</v>
      </c>
      <c r="B1512" s="39" t="s">
        <v>636</v>
      </c>
      <c r="C1512" s="28" t="s">
        <v>1524</v>
      </c>
      <c r="D1512" s="8" t="s">
        <v>10</v>
      </c>
      <c r="E1512" s="1"/>
      <c r="F1512" s="1"/>
      <c r="G1512" s="9"/>
      <c r="H1512" s="9"/>
    </row>
    <row r="1513" hidden="1">
      <c r="A1513" s="5" t="s">
        <v>2294</v>
      </c>
      <c r="B1513" s="39" t="s">
        <v>636</v>
      </c>
      <c r="C1513" s="28" t="s">
        <v>1525</v>
      </c>
      <c r="D1513" s="8" t="s">
        <v>10</v>
      </c>
      <c r="E1513" s="1"/>
      <c r="F1513" s="1"/>
      <c r="G1513" s="9"/>
      <c r="H1513" s="9"/>
    </row>
    <row r="1514" hidden="1">
      <c r="A1514" s="5" t="s">
        <v>2294</v>
      </c>
      <c r="B1514" s="39" t="s">
        <v>636</v>
      </c>
      <c r="C1514" s="40" t="s">
        <v>1526</v>
      </c>
      <c r="D1514" s="8" t="s">
        <v>10</v>
      </c>
      <c r="E1514" s="8"/>
      <c r="F1514" s="1"/>
      <c r="G1514" s="9"/>
      <c r="H1514" s="9"/>
    </row>
    <row r="1515" hidden="1">
      <c r="A1515" s="5" t="s">
        <v>2294</v>
      </c>
      <c r="B1515" s="39" t="s">
        <v>636</v>
      </c>
      <c r="C1515" s="28" t="s">
        <v>1527</v>
      </c>
      <c r="D1515" s="8" t="s">
        <v>10</v>
      </c>
      <c r="E1515" s="1"/>
      <c r="F1515" s="1"/>
      <c r="G1515" s="9"/>
      <c r="H1515" s="9"/>
    </row>
    <row r="1516" hidden="1">
      <c r="A1516" s="5" t="s">
        <v>2294</v>
      </c>
      <c r="B1516" s="39" t="s">
        <v>636</v>
      </c>
      <c r="C1516" s="28" t="s">
        <v>1528</v>
      </c>
      <c r="D1516" s="8" t="s">
        <v>10</v>
      </c>
      <c r="E1516" s="8"/>
      <c r="F1516" s="1"/>
      <c r="G1516" s="9"/>
      <c r="H1516" s="9"/>
    </row>
    <row r="1517" hidden="1">
      <c r="A1517" s="5" t="s">
        <v>2294</v>
      </c>
      <c r="B1517" s="39" t="s">
        <v>636</v>
      </c>
      <c r="C1517" s="28" t="s">
        <v>1529</v>
      </c>
      <c r="D1517" s="1"/>
      <c r="E1517" s="8" t="s">
        <v>10</v>
      </c>
      <c r="F1517" s="1"/>
      <c r="G1517" s="9"/>
      <c r="H1517" s="9"/>
    </row>
    <row r="1518" hidden="1">
      <c r="A1518" s="5" t="s">
        <v>2294</v>
      </c>
      <c r="B1518" s="39" t="s">
        <v>636</v>
      </c>
      <c r="C1518" s="28" t="s">
        <v>1530</v>
      </c>
      <c r="D1518" s="8" t="s">
        <v>10</v>
      </c>
      <c r="E1518" s="1"/>
      <c r="F1518" s="1"/>
      <c r="G1518" s="9"/>
      <c r="H1518" s="9"/>
    </row>
    <row r="1519" hidden="1">
      <c r="A1519" s="5" t="s">
        <v>2294</v>
      </c>
      <c r="B1519" s="39" t="s">
        <v>636</v>
      </c>
      <c r="C1519" s="28" t="s">
        <v>1531</v>
      </c>
      <c r="D1519" s="8" t="s">
        <v>10</v>
      </c>
      <c r="E1519" s="1"/>
      <c r="F1519" s="1"/>
      <c r="G1519" s="9"/>
      <c r="H1519" s="9"/>
    </row>
    <row r="1520" hidden="1">
      <c r="A1520" s="5" t="s">
        <v>2294</v>
      </c>
      <c r="B1520" s="39" t="s">
        <v>636</v>
      </c>
      <c r="C1520" s="28" t="s">
        <v>1532</v>
      </c>
      <c r="D1520" s="8" t="s">
        <v>10</v>
      </c>
      <c r="E1520" s="1"/>
      <c r="F1520" s="1"/>
      <c r="G1520" s="9"/>
      <c r="H1520" s="9"/>
    </row>
    <row r="1521" hidden="1">
      <c r="A1521" s="5" t="s">
        <v>2294</v>
      </c>
      <c r="B1521" s="39" t="s">
        <v>636</v>
      </c>
      <c r="C1521" s="28" t="s">
        <v>1533</v>
      </c>
      <c r="D1521" s="1"/>
      <c r="E1521" s="8" t="s">
        <v>10</v>
      </c>
      <c r="F1521" s="1"/>
      <c r="G1521" s="9"/>
      <c r="H1521" s="9"/>
    </row>
    <row r="1522" hidden="1">
      <c r="A1522" s="5" t="s">
        <v>2294</v>
      </c>
      <c r="B1522" s="39" t="s">
        <v>636</v>
      </c>
      <c r="C1522" s="28" t="s">
        <v>1534</v>
      </c>
      <c r="D1522" s="1"/>
      <c r="E1522" s="8" t="s">
        <v>10</v>
      </c>
      <c r="F1522" s="1"/>
      <c r="G1522" s="9"/>
      <c r="H1522" s="9"/>
    </row>
    <row r="1523" hidden="1">
      <c r="A1523" s="5" t="s">
        <v>2294</v>
      </c>
      <c r="B1523" s="39" t="s">
        <v>636</v>
      </c>
      <c r="C1523" s="28" t="s">
        <v>1535</v>
      </c>
      <c r="D1523" s="8" t="s">
        <v>10</v>
      </c>
      <c r="E1523" s="1"/>
      <c r="F1523" s="1"/>
      <c r="G1523" s="9"/>
      <c r="H1523" s="9"/>
    </row>
    <row r="1524" hidden="1">
      <c r="A1524" s="5" t="s">
        <v>2294</v>
      </c>
      <c r="B1524" s="39" t="s">
        <v>636</v>
      </c>
      <c r="C1524" s="28" t="s">
        <v>1536</v>
      </c>
      <c r="D1524" s="8" t="s">
        <v>10</v>
      </c>
      <c r="E1524" s="1"/>
      <c r="F1524" s="1"/>
      <c r="G1524" s="9"/>
      <c r="H1524" s="9"/>
    </row>
    <row r="1525" hidden="1">
      <c r="A1525" s="5" t="s">
        <v>2294</v>
      </c>
      <c r="B1525" s="39" t="s">
        <v>636</v>
      </c>
      <c r="C1525" s="28" t="s">
        <v>1537</v>
      </c>
      <c r="D1525" s="1"/>
      <c r="E1525" s="8" t="s">
        <v>10</v>
      </c>
      <c r="F1525" s="1"/>
      <c r="G1525" s="9"/>
      <c r="H1525" s="9"/>
    </row>
    <row r="1526" hidden="1">
      <c r="A1526" s="5" t="s">
        <v>2294</v>
      </c>
      <c r="B1526" s="39" t="s">
        <v>636</v>
      </c>
      <c r="C1526" s="28" t="s">
        <v>1538</v>
      </c>
      <c r="D1526" s="8" t="s">
        <v>10</v>
      </c>
      <c r="E1526" s="1"/>
      <c r="F1526" s="1"/>
      <c r="G1526" s="9"/>
      <c r="H1526" s="9"/>
    </row>
    <row r="1527" hidden="1">
      <c r="A1527" s="5" t="s">
        <v>2294</v>
      </c>
      <c r="B1527" s="39" t="s">
        <v>636</v>
      </c>
      <c r="C1527" s="28" t="s">
        <v>1539</v>
      </c>
      <c r="D1527" s="8" t="s">
        <v>10</v>
      </c>
      <c r="E1527" s="1"/>
      <c r="F1527" s="1"/>
      <c r="G1527" s="9"/>
      <c r="H1527" s="9"/>
    </row>
    <row r="1528" hidden="1">
      <c r="A1528" s="5" t="s">
        <v>2294</v>
      </c>
      <c r="B1528" s="39" t="s">
        <v>636</v>
      </c>
      <c r="C1528" s="28" t="s">
        <v>1540</v>
      </c>
      <c r="D1528" s="8" t="s">
        <v>10</v>
      </c>
      <c r="E1528" s="1"/>
      <c r="F1528" s="1"/>
      <c r="G1528" s="9"/>
      <c r="H1528" s="9"/>
    </row>
    <row r="1529" hidden="1">
      <c r="A1529" s="5" t="s">
        <v>2294</v>
      </c>
      <c r="B1529" s="39" t="s">
        <v>636</v>
      </c>
      <c r="C1529" s="28" t="s">
        <v>1541</v>
      </c>
      <c r="D1529" s="8" t="s">
        <v>10</v>
      </c>
      <c r="E1529" s="1"/>
      <c r="F1529" s="1"/>
      <c r="G1529" s="9"/>
      <c r="H1529" s="9"/>
    </row>
    <row r="1530" hidden="1">
      <c r="A1530" s="5" t="s">
        <v>2294</v>
      </c>
      <c r="B1530" s="39" t="s">
        <v>636</v>
      </c>
      <c r="C1530" s="28" t="s">
        <v>1542</v>
      </c>
      <c r="D1530" s="8" t="s">
        <v>10</v>
      </c>
      <c r="E1530" s="1"/>
      <c r="F1530" s="1"/>
      <c r="G1530" s="9"/>
      <c r="H1530" s="9"/>
    </row>
    <row r="1531" hidden="1">
      <c r="A1531" s="5" t="s">
        <v>2294</v>
      </c>
      <c r="B1531" s="39" t="s">
        <v>636</v>
      </c>
      <c r="C1531" s="28" t="s">
        <v>1543</v>
      </c>
      <c r="D1531" s="8" t="s">
        <v>10</v>
      </c>
      <c r="E1531" s="1"/>
      <c r="F1531" s="1"/>
      <c r="G1531" s="9"/>
      <c r="H1531" s="9"/>
    </row>
    <row r="1532" hidden="1">
      <c r="A1532" s="5" t="s">
        <v>2294</v>
      </c>
      <c r="B1532" s="39" t="s">
        <v>636</v>
      </c>
      <c r="C1532" s="40" t="s">
        <v>1544</v>
      </c>
      <c r="D1532" s="1"/>
      <c r="E1532" s="1"/>
      <c r="F1532" s="1"/>
      <c r="G1532" s="5" t="s">
        <v>10</v>
      </c>
      <c r="H1532" s="9"/>
    </row>
    <row r="1533" hidden="1">
      <c r="A1533" s="5" t="s">
        <v>2294</v>
      </c>
      <c r="B1533" s="39" t="s">
        <v>636</v>
      </c>
      <c r="C1533" s="28" t="s">
        <v>1545</v>
      </c>
      <c r="D1533" s="8"/>
      <c r="E1533" s="8" t="s">
        <v>10</v>
      </c>
      <c r="F1533" s="1"/>
      <c r="G1533" s="9"/>
      <c r="H1533" s="9"/>
    </row>
    <row r="1534" hidden="1">
      <c r="A1534" s="5" t="s">
        <v>2294</v>
      </c>
      <c r="B1534" s="39" t="s">
        <v>636</v>
      </c>
      <c r="C1534" s="28" t="s">
        <v>1546</v>
      </c>
      <c r="D1534" s="8" t="s">
        <v>10</v>
      </c>
      <c r="E1534" s="1"/>
      <c r="F1534" s="1"/>
      <c r="G1534" s="9"/>
      <c r="H1534" s="9"/>
    </row>
    <row r="1535" hidden="1">
      <c r="A1535" s="5" t="s">
        <v>2294</v>
      </c>
      <c r="B1535" s="39" t="s">
        <v>636</v>
      </c>
      <c r="C1535" s="28" t="s">
        <v>1547</v>
      </c>
      <c r="D1535" s="8" t="s">
        <v>10</v>
      </c>
      <c r="E1535" s="1"/>
      <c r="F1535" s="1"/>
      <c r="G1535" s="9"/>
      <c r="H1535" s="9"/>
    </row>
    <row r="1536" hidden="1">
      <c r="A1536" s="5" t="s">
        <v>2294</v>
      </c>
      <c r="B1536" s="39" t="s">
        <v>636</v>
      </c>
      <c r="C1536" s="28" t="s">
        <v>1548</v>
      </c>
      <c r="D1536" s="8" t="s">
        <v>10</v>
      </c>
      <c r="E1536" s="1"/>
      <c r="F1536" s="1"/>
      <c r="G1536" s="9"/>
      <c r="H1536" s="9"/>
    </row>
    <row r="1537" hidden="1">
      <c r="A1537" s="5" t="s">
        <v>2294</v>
      </c>
      <c r="B1537" s="39" t="s">
        <v>636</v>
      </c>
      <c r="C1537" s="28" t="s">
        <v>1549</v>
      </c>
      <c r="D1537" s="8" t="s">
        <v>10</v>
      </c>
      <c r="E1537" s="1"/>
      <c r="F1537" s="1"/>
      <c r="G1537" s="9"/>
      <c r="H1537" s="9"/>
    </row>
    <row r="1538" hidden="1">
      <c r="A1538" s="5" t="s">
        <v>2294</v>
      </c>
      <c r="B1538" s="39" t="s">
        <v>636</v>
      </c>
      <c r="C1538" s="28" t="s">
        <v>1550</v>
      </c>
      <c r="D1538" s="8" t="s">
        <v>10</v>
      </c>
      <c r="E1538" s="1"/>
      <c r="F1538" s="1"/>
      <c r="G1538" s="9"/>
      <c r="H1538" s="9"/>
    </row>
    <row r="1539" hidden="1">
      <c r="A1539" s="5" t="s">
        <v>2294</v>
      </c>
      <c r="B1539" s="39" t="s">
        <v>636</v>
      </c>
      <c r="C1539" s="28" t="s">
        <v>1551</v>
      </c>
      <c r="D1539" s="8" t="s">
        <v>10</v>
      </c>
      <c r="E1539" s="1"/>
      <c r="F1539" s="1"/>
      <c r="G1539" s="9"/>
      <c r="H1539" s="9"/>
    </row>
    <row r="1540" hidden="1">
      <c r="A1540" s="5" t="s">
        <v>2294</v>
      </c>
      <c r="B1540" s="39" t="s">
        <v>636</v>
      </c>
      <c r="C1540" s="28" t="s">
        <v>1552</v>
      </c>
      <c r="D1540" s="8" t="s">
        <v>10</v>
      </c>
      <c r="E1540" s="1"/>
      <c r="F1540" s="1"/>
      <c r="G1540" s="9"/>
      <c r="H1540" s="9"/>
    </row>
    <row r="1541" hidden="1">
      <c r="A1541" s="5" t="s">
        <v>2294</v>
      </c>
      <c r="B1541" s="39" t="s">
        <v>636</v>
      </c>
      <c r="C1541" s="28" t="s">
        <v>1553</v>
      </c>
      <c r="D1541" s="8" t="s">
        <v>10</v>
      </c>
      <c r="E1541" s="1"/>
      <c r="F1541" s="1"/>
      <c r="G1541" s="9"/>
      <c r="H1541" s="9"/>
    </row>
    <row r="1542" hidden="1">
      <c r="A1542" s="5" t="s">
        <v>2294</v>
      </c>
      <c r="B1542" s="39" t="s">
        <v>636</v>
      </c>
      <c r="C1542" s="28" t="s">
        <v>1554</v>
      </c>
      <c r="D1542" s="8" t="s">
        <v>10</v>
      </c>
      <c r="E1542" s="1"/>
      <c r="F1542" s="1"/>
      <c r="G1542" s="9"/>
      <c r="H1542" s="9"/>
    </row>
    <row r="1543" hidden="1">
      <c r="A1543" s="5" t="s">
        <v>2294</v>
      </c>
      <c r="B1543" s="39" t="s">
        <v>636</v>
      </c>
      <c r="C1543" s="28" t="s">
        <v>1555</v>
      </c>
      <c r="D1543" s="8" t="s">
        <v>10</v>
      </c>
      <c r="E1543" s="1"/>
      <c r="F1543" s="1"/>
      <c r="G1543" s="9"/>
      <c r="H1543" s="9"/>
    </row>
    <row r="1544" hidden="1">
      <c r="A1544" s="5" t="s">
        <v>2294</v>
      </c>
      <c r="B1544" s="39" t="s">
        <v>636</v>
      </c>
      <c r="C1544" s="28" t="s">
        <v>1556</v>
      </c>
      <c r="D1544" s="8" t="s">
        <v>10</v>
      </c>
      <c r="E1544" s="1"/>
      <c r="F1544" s="1"/>
      <c r="G1544" s="9"/>
      <c r="H1544" s="9"/>
    </row>
    <row r="1545" hidden="1">
      <c r="A1545" s="5" t="s">
        <v>2294</v>
      </c>
      <c r="B1545" s="39" t="s">
        <v>636</v>
      </c>
      <c r="C1545" s="28" t="s">
        <v>1557</v>
      </c>
      <c r="D1545" s="8" t="s">
        <v>10</v>
      </c>
      <c r="E1545" s="1"/>
      <c r="F1545" s="1"/>
      <c r="G1545" s="9"/>
      <c r="H1545" s="9"/>
    </row>
    <row r="1546" hidden="1">
      <c r="A1546" s="5" t="s">
        <v>2294</v>
      </c>
      <c r="B1546" s="39" t="s">
        <v>636</v>
      </c>
      <c r="C1546" s="28" t="s">
        <v>1558</v>
      </c>
      <c r="D1546" s="8" t="s">
        <v>10</v>
      </c>
      <c r="E1546" s="1"/>
      <c r="F1546" s="1"/>
      <c r="G1546" s="9"/>
      <c r="H1546" s="9"/>
    </row>
    <row r="1547" hidden="1">
      <c r="A1547" s="5" t="s">
        <v>2294</v>
      </c>
      <c r="B1547" s="39" t="s">
        <v>636</v>
      </c>
      <c r="C1547" s="28" t="s">
        <v>1559</v>
      </c>
      <c r="D1547" s="8" t="s">
        <v>10</v>
      </c>
      <c r="E1547" s="1"/>
      <c r="F1547" s="1"/>
      <c r="G1547" s="9"/>
      <c r="H1547" s="9"/>
    </row>
    <row r="1548" hidden="1">
      <c r="A1548" s="5" t="s">
        <v>2294</v>
      </c>
      <c r="B1548" s="39" t="s">
        <v>636</v>
      </c>
      <c r="C1548" s="28" t="s">
        <v>1560</v>
      </c>
      <c r="D1548" s="8" t="s">
        <v>10</v>
      </c>
      <c r="E1548" s="1"/>
      <c r="F1548" s="1"/>
      <c r="G1548" s="9"/>
      <c r="H1548" s="9"/>
    </row>
    <row r="1549" hidden="1">
      <c r="A1549" s="5" t="s">
        <v>2294</v>
      </c>
      <c r="B1549" s="39" t="s">
        <v>636</v>
      </c>
      <c r="C1549" s="28" t="s">
        <v>1561</v>
      </c>
      <c r="D1549" s="8" t="s">
        <v>10</v>
      </c>
      <c r="E1549" s="1"/>
      <c r="F1549" s="1"/>
      <c r="G1549" s="9"/>
      <c r="H1549" s="9"/>
    </row>
    <row r="1550" hidden="1">
      <c r="A1550" s="5" t="s">
        <v>2294</v>
      </c>
      <c r="B1550" s="39" t="s">
        <v>636</v>
      </c>
      <c r="C1550" s="28" t="s">
        <v>1562</v>
      </c>
      <c r="D1550" s="8" t="s">
        <v>10</v>
      </c>
      <c r="E1550" s="1"/>
      <c r="F1550" s="1"/>
      <c r="G1550" s="9"/>
      <c r="H1550" s="9"/>
    </row>
    <row r="1551" hidden="1">
      <c r="A1551" s="5" t="s">
        <v>2294</v>
      </c>
      <c r="B1551" s="39" t="s">
        <v>636</v>
      </c>
      <c r="C1551" s="28" t="s">
        <v>1563</v>
      </c>
      <c r="D1551" s="8" t="s">
        <v>10</v>
      </c>
      <c r="E1551" s="1"/>
      <c r="F1551" s="1"/>
      <c r="G1551" s="9"/>
      <c r="H1551" s="9"/>
    </row>
    <row r="1552" hidden="1">
      <c r="A1552" s="5" t="s">
        <v>2294</v>
      </c>
      <c r="B1552" s="39" t="s">
        <v>636</v>
      </c>
      <c r="C1552" s="28" t="s">
        <v>1564</v>
      </c>
      <c r="D1552" s="8" t="s">
        <v>10</v>
      </c>
      <c r="E1552" s="1"/>
      <c r="F1552" s="1"/>
      <c r="G1552" s="9"/>
      <c r="H1552" s="9"/>
    </row>
    <row r="1553" hidden="1">
      <c r="A1553" s="5" t="s">
        <v>2294</v>
      </c>
      <c r="B1553" s="39" t="s">
        <v>636</v>
      </c>
      <c r="C1553" s="28" t="s">
        <v>1565</v>
      </c>
      <c r="D1553" s="8" t="s">
        <v>10</v>
      </c>
      <c r="E1553" s="1"/>
      <c r="F1553" s="1"/>
      <c r="G1553" s="9"/>
      <c r="H1553" s="9"/>
    </row>
    <row r="1554" hidden="1">
      <c r="A1554" s="5" t="s">
        <v>2294</v>
      </c>
      <c r="B1554" s="39" t="s">
        <v>636</v>
      </c>
      <c r="C1554" s="28" t="s">
        <v>1566</v>
      </c>
      <c r="D1554" s="8" t="s">
        <v>10</v>
      </c>
      <c r="E1554" s="1"/>
      <c r="F1554" s="1"/>
      <c r="G1554" s="9"/>
      <c r="H1554" s="9"/>
    </row>
    <row r="1555" hidden="1">
      <c r="A1555" s="5" t="s">
        <v>2294</v>
      </c>
      <c r="B1555" s="39" t="s">
        <v>636</v>
      </c>
      <c r="C1555" s="28" t="s">
        <v>1567</v>
      </c>
      <c r="D1555" s="8" t="s">
        <v>10</v>
      </c>
      <c r="E1555" s="1"/>
      <c r="F1555" s="1"/>
      <c r="G1555" s="9"/>
      <c r="H1555" s="9"/>
    </row>
    <row r="1556" hidden="1">
      <c r="A1556" s="5" t="s">
        <v>2294</v>
      </c>
      <c r="B1556" s="39" t="s">
        <v>636</v>
      </c>
      <c r="C1556" s="28" t="s">
        <v>1568</v>
      </c>
      <c r="D1556" s="8" t="s">
        <v>10</v>
      </c>
      <c r="E1556" s="1"/>
      <c r="F1556" s="1"/>
      <c r="G1556" s="9"/>
      <c r="H1556" s="9"/>
    </row>
    <row r="1557" hidden="1">
      <c r="A1557" s="5" t="s">
        <v>2294</v>
      </c>
      <c r="B1557" s="39" t="s">
        <v>636</v>
      </c>
      <c r="C1557" s="28" t="s">
        <v>1569</v>
      </c>
      <c r="D1557" s="8" t="s">
        <v>10</v>
      </c>
      <c r="E1557" s="1"/>
      <c r="F1557" s="1"/>
      <c r="G1557" s="9"/>
      <c r="H1557" s="9"/>
    </row>
    <row r="1558" hidden="1">
      <c r="A1558" s="5" t="s">
        <v>2294</v>
      </c>
      <c r="B1558" s="39" t="s">
        <v>636</v>
      </c>
      <c r="C1558" s="28" t="s">
        <v>1570</v>
      </c>
      <c r="D1558" s="8" t="s">
        <v>10</v>
      </c>
      <c r="E1558" s="1"/>
      <c r="F1558" s="1"/>
      <c r="G1558" s="9"/>
      <c r="H1558" s="9"/>
    </row>
    <row r="1559" hidden="1">
      <c r="A1559" s="5" t="s">
        <v>2294</v>
      </c>
      <c r="B1559" s="39" t="s">
        <v>636</v>
      </c>
      <c r="C1559" s="28" t="s">
        <v>1571</v>
      </c>
      <c r="D1559" s="8" t="s">
        <v>10</v>
      </c>
      <c r="E1559" s="1"/>
      <c r="F1559" s="1"/>
      <c r="G1559" s="9"/>
      <c r="H1559" s="9"/>
    </row>
    <row r="1560" hidden="1">
      <c r="A1560" s="5" t="s">
        <v>2294</v>
      </c>
      <c r="B1560" s="39" t="s">
        <v>636</v>
      </c>
      <c r="C1560" s="28" t="s">
        <v>1572</v>
      </c>
      <c r="D1560" s="8" t="s">
        <v>10</v>
      </c>
      <c r="E1560" s="8"/>
      <c r="F1560" s="1"/>
      <c r="G1560" s="9"/>
      <c r="H1560" s="9"/>
    </row>
    <row r="1561" hidden="1">
      <c r="A1561" s="5" t="s">
        <v>2294</v>
      </c>
      <c r="B1561" s="39" t="s">
        <v>636</v>
      </c>
      <c r="C1561" s="28" t="s">
        <v>1573</v>
      </c>
      <c r="D1561" s="8" t="s">
        <v>10</v>
      </c>
      <c r="E1561" s="1"/>
      <c r="F1561" s="1"/>
      <c r="G1561" s="9"/>
      <c r="H1561" s="9"/>
    </row>
    <row r="1562" hidden="1">
      <c r="A1562" s="5" t="s">
        <v>2294</v>
      </c>
      <c r="B1562" s="39" t="s">
        <v>636</v>
      </c>
      <c r="C1562" s="28" t="s">
        <v>1574</v>
      </c>
      <c r="D1562" s="8" t="s">
        <v>10</v>
      </c>
      <c r="E1562" s="1"/>
      <c r="F1562" s="1"/>
      <c r="G1562" s="9"/>
      <c r="H1562" s="9"/>
    </row>
    <row r="1563" hidden="1">
      <c r="A1563" s="5" t="s">
        <v>2294</v>
      </c>
      <c r="B1563" s="39" t="s">
        <v>636</v>
      </c>
      <c r="C1563" s="28" t="s">
        <v>1575</v>
      </c>
      <c r="D1563" s="8" t="s">
        <v>10</v>
      </c>
      <c r="E1563" s="1"/>
      <c r="F1563" s="1"/>
      <c r="G1563" s="9"/>
      <c r="H1563" s="9"/>
    </row>
    <row r="1564" hidden="1">
      <c r="A1564" s="5" t="s">
        <v>2294</v>
      </c>
      <c r="B1564" s="39" t="s">
        <v>636</v>
      </c>
      <c r="C1564" s="28" t="s">
        <v>1576</v>
      </c>
      <c r="D1564" s="8" t="s">
        <v>10</v>
      </c>
      <c r="E1564" s="1"/>
      <c r="F1564" s="1"/>
      <c r="G1564" s="9"/>
      <c r="H1564" s="9"/>
    </row>
    <row r="1565" hidden="1">
      <c r="A1565" s="5" t="s">
        <v>2294</v>
      </c>
      <c r="B1565" s="39" t="s">
        <v>636</v>
      </c>
      <c r="C1565" s="28" t="s">
        <v>1577</v>
      </c>
      <c r="D1565" s="8" t="s">
        <v>10</v>
      </c>
      <c r="E1565" s="1"/>
      <c r="F1565" s="1"/>
      <c r="G1565" s="9"/>
      <c r="H1565" s="9"/>
    </row>
    <row r="1566" hidden="1">
      <c r="A1566" s="5" t="s">
        <v>2294</v>
      </c>
      <c r="B1566" s="39" t="s">
        <v>636</v>
      </c>
      <c r="C1566" s="28" t="s">
        <v>1578</v>
      </c>
      <c r="D1566" s="8" t="s">
        <v>10</v>
      </c>
      <c r="E1566" s="8"/>
      <c r="F1566" s="1"/>
      <c r="G1566" s="9"/>
      <c r="H1566" s="9"/>
    </row>
    <row r="1567" hidden="1">
      <c r="A1567" s="5" t="s">
        <v>2294</v>
      </c>
      <c r="B1567" s="39" t="s">
        <v>636</v>
      </c>
      <c r="C1567" s="28" t="s">
        <v>875</v>
      </c>
      <c r="D1567" s="1"/>
      <c r="E1567" s="8" t="s">
        <v>10</v>
      </c>
      <c r="F1567" s="1"/>
      <c r="G1567" s="9"/>
      <c r="H1567" s="9"/>
    </row>
    <row r="1568" hidden="1">
      <c r="A1568" s="5" t="s">
        <v>2294</v>
      </c>
      <c r="B1568" s="39" t="s">
        <v>636</v>
      </c>
      <c r="C1568" s="28" t="s">
        <v>878</v>
      </c>
      <c r="D1568" s="1"/>
      <c r="E1568" s="8" t="s">
        <v>10</v>
      </c>
      <c r="F1568" s="1"/>
      <c r="G1568" s="9"/>
      <c r="H1568" s="9"/>
    </row>
    <row r="1569" hidden="1">
      <c r="A1569" s="5" t="s">
        <v>2294</v>
      </c>
      <c r="B1569" s="39" t="s">
        <v>636</v>
      </c>
      <c r="C1569" s="41" t="s">
        <v>1579</v>
      </c>
      <c r="D1569" s="1"/>
      <c r="E1569" s="1"/>
      <c r="F1569" s="1"/>
      <c r="G1569" s="9"/>
      <c r="H1569" s="9"/>
    </row>
    <row r="1570" hidden="1">
      <c r="A1570" s="5" t="s">
        <v>2294</v>
      </c>
      <c r="B1570" s="39" t="s">
        <v>636</v>
      </c>
      <c r="C1570" s="28" t="s">
        <v>1580</v>
      </c>
      <c r="D1570" s="1"/>
      <c r="E1570" s="8" t="s">
        <v>10</v>
      </c>
      <c r="F1570" s="1"/>
      <c r="G1570" s="9"/>
      <c r="H1570" s="9"/>
    </row>
    <row r="1571" hidden="1">
      <c r="A1571" s="5" t="s">
        <v>2294</v>
      </c>
      <c r="B1571" s="39" t="s">
        <v>636</v>
      </c>
      <c r="C1571" s="28" t="s">
        <v>1581</v>
      </c>
      <c r="D1571" s="1"/>
      <c r="E1571" s="1"/>
      <c r="F1571" s="8" t="s">
        <v>10</v>
      </c>
      <c r="G1571" s="9"/>
      <c r="H1571" s="9"/>
    </row>
    <row r="1572" hidden="1">
      <c r="A1572" s="5" t="s">
        <v>2294</v>
      </c>
      <c r="B1572" s="39" t="s">
        <v>636</v>
      </c>
      <c r="C1572" s="28" t="s">
        <v>1078</v>
      </c>
      <c r="D1572" s="8" t="s">
        <v>10</v>
      </c>
      <c r="E1572" s="1"/>
      <c r="F1572" s="1"/>
      <c r="G1572" s="9"/>
      <c r="H1572" s="9"/>
    </row>
    <row r="1573" hidden="1">
      <c r="A1573" s="5" t="s">
        <v>2294</v>
      </c>
      <c r="B1573" s="39" t="s">
        <v>636</v>
      </c>
      <c r="C1573" s="28" t="s">
        <v>1582</v>
      </c>
      <c r="D1573" s="8" t="s">
        <v>10</v>
      </c>
      <c r="E1573" s="1"/>
      <c r="F1573" s="1"/>
      <c r="G1573" s="9"/>
      <c r="H1573" s="9"/>
    </row>
    <row r="1574" hidden="1">
      <c r="A1574" s="5" t="s">
        <v>2294</v>
      </c>
      <c r="B1574" s="39" t="s">
        <v>636</v>
      </c>
      <c r="C1574" s="28" t="s">
        <v>1583</v>
      </c>
      <c r="D1574" s="8" t="s">
        <v>10</v>
      </c>
      <c r="E1574" s="1"/>
      <c r="F1574" s="1"/>
      <c r="G1574" s="9"/>
      <c r="H1574" s="9"/>
    </row>
    <row r="1575" hidden="1">
      <c r="A1575" s="5" t="s">
        <v>2294</v>
      </c>
      <c r="B1575" s="39" t="s">
        <v>636</v>
      </c>
      <c r="C1575" s="28" t="s">
        <v>1584</v>
      </c>
      <c r="D1575" s="1"/>
      <c r="E1575" s="8" t="s">
        <v>10</v>
      </c>
      <c r="F1575" s="1"/>
      <c r="G1575" s="9"/>
      <c r="H1575" s="9"/>
    </row>
    <row r="1576" hidden="1">
      <c r="A1576" s="5" t="s">
        <v>2294</v>
      </c>
      <c r="B1576" s="39" t="s">
        <v>636</v>
      </c>
      <c r="C1576" s="28" t="s">
        <v>1303</v>
      </c>
      <c r="D1576" s="8" t="s">
        <v>10</v>
      </c>
      <c r="E1576" s="1"/>
      <c r="F1576" s="1"/>
      <c r="G1576" s="9"/>
      <c r="H1576" s="9"/>
    </row>
    <row r="1577" hidden="1">
      <c r="A1577" s="5" t="s">
        <v>2294</v>
      </c>
      <c r="B1577" s="39" t="s">
        <v>636</v>
      </c>
      <c r="C1577" s="28" t="s">
        <v>1304</v>
      </c>
      <c r="D1577" s="8" t="s">
        <v>10</v>
      </c>
      <c r="E1577" s="1"/>
      <c r="F1577" s="1"/>
      <c r="G1577" s="9"/>
      <c r="H1577" s="9"/>
    </row>
    <row r="1578" hidden="1">
      <c r="A1578" s="5" t="s">
        <v>2294</v>
      </c>
      <c r="B1578" s="39" t="s">
        <v>636</v>
      </c>
      <c r="C1578" s="28" t="s">
        <v>801</v>
      </c>
      <c r="D1578" s="8"/>
      <c r="E1578" s="8" t="s">
        <v>10</v>
      </c>
      <c r="F1578" s="1"/>
      <c r="G1578" s="9"/>
      <c r="H1578" s="9"/>
    </row>
    <row r="1579" hidden="1">
      <c r="A1579" s="5" t="s">
        <v>2294</v>
      </c>
      <c r="B1579" s="39" t="s">
        <v>636</v>
      </c>
      <c r="C1579" s="28" t="s">
        <v>805</v>
      </c>
      <c r="D1579" s="8" t="s">
        <v>10</v>
      </c>
      <c r="E1579" s="1"/>
      <c r="F1579" s="1"/>
      <c r="G1579" s="9"/>
      <c r="H1579" s="9"/>
    </row>
    <row r="1580" hidden="1">
      <c r="A1580" s="5" t="s">
        <v>2294</v>
      </c>
      <c r="B1580" s="39" t="s">
        <v>636</v>
      </c>
      <c r="C1580" s="28" t="s">
        <v>1585</v>
      </c>
      <c r="D1580" s="8" t="s">
        <v>10</v>
      </c>
      <c r="E1580" s="1"/>
      <c r="F1580" s="1"/>
      <c r="G1580" s="9"/>
      <c r="H1580" s="9"/>
    </row>
    <row r="1581" hidden="1">
      <c r="A1581" s="5" t="s">
        <v>2294</v>
      </c>
      <c r="B1581" s="39" t="s">
        <v>636</v>
      </c>
      <c r="C1581" s="28" t="s">
        <v>1586</v>
      </c>
      <c r="D1581" s="8" t="s">
        <v>10</v>
      </c>
      <c r="E1581" s="1"/>
      <c r="F1581" s="1"/>
      <c r="G1581" s="9"/>
      <c r="H1581" s="9"/>
    </row>
    <row r="1582" hidden="1">
      <c r="A1582" s="5" t="s">
        <v>2294</v>
      </c>
      <c r="B1582" s="39" t="s">
        <v>636</v>
      </c>
      <c r="C1582" s="28" t="s">
        <v>1587</v>
      </c>
      <c r="D1582" s="1"/>
      <c r="E1582" s="8" t="s">
        <v>10</v>
      </c>
      <c r="F1582" s="1"/>
      <c r="G1582" s="9"/>
      <c r="H1582" s="9"/>
    </row>
    <row r="1583" hidden="1">
      <c r="A1583" s="5" t="s">
        <v>2294</v>
      </c>
      <c r="B1583" s="39" t="s">
        <v>636</v>
      </c>
      <c r="C1583" s="28" t="s">
        <v>1588</v>
      </c>
      <c r="D1583" s="8" t="s">
        <v>10</v>
      </c>
      <c r="E1583" s="1"/>
      <c r="F1583" s="1"/>
      <c r="G1583" s="9"/>
      <c r="H1583" s="9"/>
    </row>
    <row r="1584" hidden="1">
      <c r="A1584" s="5" t="s">
        <v>2294</v>
      </c>
      <c r="B1584" s="39" t="s">
        <v>636</v>
      </c>
      <c r="C1584" s="28" t="s">
        <v>1589</v>
      </c>
      <c r="D1584" s="8" t="s">
        <v>10</v>
      </c>
      <c r="E1584" s="1"/>
      <c r="F1584" s="1"/>
      <c r="G1584" s="9"/>
      <c r="H1584" s="9"/>
    </row>
    <row r="1585" hidden="1">
      <c r="A1585" s="5" t="s">
        <v>2294</v>
      </c>
      <c r="B1585" s="39" t="s">
        <v>636</v>
      </c>
      <c r="C1585" s="28" t="s">
        <v>1590</v>
      </c>
      <c r="D1585" s="8"/>
      <c r="E1585" s="8" t="s">
        <v>10</v>
      </c>
      <c r="F1585" s="1"/>
      <c r="G1585" s="9"/>
      <c r="H1585" s="9"/>
    </row>
    <row r="1586" hidden="1">
      <c r="A1586" s="5" t="s">
        <v>2294</v>
      </c>
      <c r="B1586" s="39" t="s">
        <v>636</v>
      </c>
      <c r="C1586" s="28" t="s">
        <v>1591</v>
      </c>
      <c r="D1586" s="1"/>
      <c r="E1586" s="1"/>
      <c r="F1586" s="1"/>
      <c r="G1586" s="9"/>
      <c r="H1586" s="5" t="s">
        <v>10</v>
      </c>
    </row>
    <row r="1587" hidden="1">
      <c r="A1587" s="5" t="s">
        <v>2294</v>
      </c>
      <c r="B1587" s="39" t="s">
        <v>636</v>
      </c>
      <c r="C1587" s="28" t="s">
        <v>1592</v>
      </c>
      <c r="D1587" s="8"/>
      <c r="E1587" s="8" t="s">
        <v>10</v>
      </c>
      <c r="F1587" s="1"/>
      <c r="G1587" s="9"/>
      <c r="H1587" s="9"/>
    </row>
    <row r="1588" hidden="1">
      <c r="A1588" s="5" t="s">
        <v>2294</v>
      </c>
      <c r="B1588" s="39" t="s">
        <v>636</v>
      </c>
      <c r="C1588" s="28" t="s">
        <v>1593</v>
      </c>
      <c r="D1588" s="8" t="s">
        <v>10</v>
      </c>
      <c r="E1588" s="1"/>
      <c r="F1588" s="1"/>
      <c r="G1588" s="9"/>
      <c r="H1588" s="9"/>
    </row>
    <row r="1589" hidden="1">
      <c r="A1589" s="5" t="s">
        <v>2294</v>
      </c>
      <c r="B1589" s="39" t="s">
        <v>636</v>
      </c>
      <c r="C1589" s="28" t="s">
        <v>1594</v>
      </c>
      <c r="D1589" s="1"/>
      <c r="E1589" s="8" t="s">
        <v>10</v>
      </c>
      <c r="F1589" s="1"/>
      <c r="G1589" s="9"/>
      <c r="H1589" s="9"/>
    </row>
    <row r="1590" hidden="1">
      <c r="A1590" s="5" t="s">
        <v>2294</v>
      </c>
      <c r="B1590" s="39" t="s">
        <v>636</v>
      </c>
      <c r="C1590" s="47" t="s">
        <v>878</v>
      </c>
      <c r="D1590" s="1"/>
      <c r="E1590" s="8" t="s">
        <v>10</v>
      </c>
      <c r="F1590" s="1"/>
      <c r="G1590" s="9"/>
      <c r="H1590" s="9"/>
    </row>
    <row r="1591" hidden="1">
      <c r="A1591" s="5" t="s">
        <v>2294</v>
      </c>
      <c r="B1591" s="39" t="s">
        <v>636</v>
      </c>
      <c r="C1591" s="40" t="s">
        <v>1595</v>
      </c>
      <c r="D1591" s="8" t="s">
        <v>10</v>
      </c>
      <c r="E1591" s="8"/>
      <c r="F1591" s="1"/>
      <c r="G1591" s="9"/>
      <c r="H1591" s="9"/>
    </row>
    <row r="1592" hidden="1">
      <c r="A1592" s="5" t="s">
        <v>2294</v>
      </c>
      <c r="B1592" s="39" t="s">
        <v>636</v>
      </c>
      <c r="C1592" s="28" t="s">
        <v>1596</v>
      </c>
      <c r="D1592" s="8" t="s">
        <v>10</v>
      </c>
      <c r="E1592" s="1"/>
      <c r="F1592" s="1"/>
      <c r="G1592" s="9"/>
      <c r="H1592" s="9"/>
    </row>
    <row r="1593" hidden="1">
      <c r="A1593" s="5" t="s">
        <v>2294</v>
      </c>
      <c r="B1593" s="39" t="s">
        <v>636</v>
      </c>
      <c r="C1593" s="28" t="s">
        <v>1597</v>
      </c>
      <c r="D1593" s="8" t="s">
        <v>10</v>
      </c>
      <c r="E1593" s="1"/>
      <c r="F1593" s="1"/>
      <c r="G1593" s="9"/>
      <c r="H1593" s="9"/>
    </row>
    <row r="1594" hidden="1">
      <c r="A1594" s="5" t="s">
        <v>2294</v>
      </c>
      <c r="B1594" s="39" t="s">
        <v>636</v>
      </c>
      <c r="C1594" s="28" t="s">
        <v>1598</v>
      </c>
      <c r="D1594" s="1"/>
      <c r="E1594" s="8" t="s">
        <v>10</v>
      </c>
      <c r="F1594" s="1"/>
      <c r="G1594" s="9"/>
      <c r="H1594" s="9"/>
    </row>
    <row r="1595" hidden="1">
      <c r="A1595" s="5" t="s">
        <v>2294</v>
      </c>
      <c r="B1595" s="39" t="s">
        <v>636</v>
      </c>
      <c r="C1595" s="28" t="s">
        <v>1599</v>
      </c>
      <c r="D1595" s="8" t="s">
        <v>10</v>
      </c>
      <c r="E1595" s="1"/>
      <c r="F1595" s="1"/>
      <c r="G1595" s="9"/>
      <c r="H1595" s="9"/>
    </row>
    <row r="1596" hidden="1">
      <c r="A1596" s="5" t="s">
        <v>2294</v>
      </c>
      <c r="B1596" s="39" t="s">
        <v>636</v>
      </c>
      <c r="C1596" s="28" t="s">
        <v>1600</v>
      </c>
      <c r="D1596" s="8" t="s">
        <v>10</v>
      </c>
      <c r="E1596" s="8"/>
      <c r="F1596" s="1"/>
      <c r="G1596" s="9"/>
      <c r="H1596" s="9"/>
    </row>
    <row r="1597" hidden="1">
      <c r="A1597" s="5" t="s">
        <v>2294</v>
      </c>
      <c r="B1597" s="39" t="s">
        <v>636</v>
      </c>
      <c r="C1597" s="28" t="s">
        <v>1601</v>
      </c>
      <c r="D1597" s="8" t="s">
        <v>10</v>
      </c>
      <c r="E1597" s="1"/>
      <c r="F1597" s="1"/>
      <c r="G1597" s="9"/>
      <c r="H1597" s="9"/>
    </row>
    <row r="1598" hidden="1">
      <c r="A1598" s="5" t="s">
        <v>2294</v>
      </c>
      <c r="B1598" s="39" t="s">
        <v>636</v>
      </c>
      <c r="C1598" s="28" t="s">
        <v>1602</v>
      </c>
      <c r="D1598" s="8" t="s">
        <v>10</v>
      </c>
      <c r="E1598" s="1"/>
      <c r="F1598" s="1"/>
      <c r="G1598" s="9"/>
      <c r="H1598" s="9"/>
    </row>
    <row r="1599" hidden="1">
      <c r="A1599" s="5" t="s">
        <v>2294</v>
      </c>
      <c r="B1599" s="39" t="s">
        <v>636</v>
      </c>
      <c r="C1599" s="28" t="s">
        <v>1603</v>
      </c>
      <c r="D1599" s="1"/>
      <c r="E1599" s="8" t="s">
        <v>10</v>
      </c>
      <c r="F1599" s="1"/>
      <c r="G1599" s="9"/>
      <c r="H1599" s="9"/>
    </row>
    <row r="1600" hidden="1">
      <c r="A1600" s="5" t="s">
        <v>2294</v>
      </c>
      <c r="B1600" s="39" t="s">
        <v>636</v>
      </c>
      <c r="C1600" s="28" t="s">
        <v>1604</v>
      </c>
      <c r="D1600" s="8" t="s">
        <v>10</v>
      </c>
      <c r="E1600" s="1"/>
      <c r="F1600" s="1"/>
      <c r="G1600" s="9"/>
      <c r="H1600" s="9"/>
    </row>
    <row r="1601" hidden="1">
      <c r="A1601" s="5" t="s">
        <v>2294</v>
      </c>
      <c r="B1601" s="39" t="s">
        <v>636</v>
      </c>
      <c r="C1601" s="28" t="s">
        <v>1605</v>
      </c>
      <c r="D1601" s="8" t="s">
        <v>10</v>
      </c>
      <c r="E1601" s="1"/>
      <c r="F1601" s="1"/>
      <c r="G1601" s="9"/>
      <c r="H1601" s="9"/>
    </row>
    <row r="1602" hidden="1">
      <c r="A1602" s="5" t="s">
        <v>2294</v>
      </c>
      <c r="B1602" s="39" t="s">
        <v>636</v>
      </c>
      <c r="C1602" s="28" t="s">
        <v>1606</v>
      </c>
      <c r="D1602" s="8" t="s">
        <v>10</v>
      </c>
      <c r="E1602" s="1"/>
      <c r="F1602" s="1"/>
      <c r="G1602" s="9"/>
      <c r="H1602" s="9"/>
    </row>
    <row r="1603" hidden="1">
      <c r="A1603" s="5" t="s">
        <v>2294</v>
      </c>
      <c r="B1603" s="39" t="s">
        <v>636</v>
      </c>
      <c r="C1603" s="28" t="s">
        <v>1607</v>
      </c>
      <c r="D1603" s="1"/>
      <c r="E1603" s="8" t="s">
        <v>10</v>
      </c>
      <c r="F1603" s="1"/>
      <c r="G1603" s="9"/>
      <c r="H1603" s="9"/>
    </row>
    <row r="1604" hidden="1">
      <c r="A1604" s="5" t="s">
        <v>2294</v>
      </c>
      <c r="B1604" s="39" t="s">
        <v>636</v>
      </c>
      <c r="C1604" s="40" t="s">
        <v>1608</v>
      </c>
      <c r="D1604" s="1"/>
      <c r="E1604" s="8" t="s">
        <v>10</v>
      </c>
      <c r="F1604" s="1"/>
      <c r="G1604" s="9"/>
      <c r="H1604" s="9"/>
    </row>
    <row r="1605" hidden="1">
      <c r="A1605" s="5" t="s">
        <v>2294</v>
      </c>
      <c r="B1605" s="39" t="s">
        <v>636</v>
      </c>
      <c r="C1605" s="28" t="s">
        <v>1609</v>
      </c>
      <c r="D1605" s="8" t="s">
        <v>10</v>
      </c>
      <c r="E1605" s="1"/>
      <c r="F1605" s="1"/>
      <c r="G1605" s="9"/>
      <c r="H1605" s="9"/>
    </row>
    <row r="1606" hidden="1">
      <c r="A1606" s="5" t="s">
        <v>2294</v>
      </c>
      <c r="B1606" s="39" t="s">
        <v>636</v>
      </c>
      <c r="C1606" s="28" t="s">
        <v>1610</v>
      </c>
      <c r="D1606" s="8" t="s">
        <v>10</v>
      </c>
      <c r="E1606" s="1"/>
      <c r="F1606" s="1"/>
      <c r="G1606" s="9"/>
      <c r="H1606" s="9"/>
    </row>
    <row r="1607" hidden="1">
      <c r="A1607" s="5" t="s">
        <v>2294</v>
      </c>
      <c r="B1607" s="39" t="s">
        <v>636</v>
      </c>
      <c r="C1607" s="28" t="s">
        <v>1611</v>
      </c>
      <c r="D1607" s="8" t="s">
        <v>10</v>
      </c>
      <c r="E1607" s="1"/>
      <c r="F1607" s="1"/>
      <c r="G1607" s="9"/>
      <c r="H1607" s="9"/>
    </row>
    <row r="1608" hidden="1">
      <c r="A1608" s="5" t="s">
        <v>2294</v>
      </c>
      <c r="B1608" s="39" t="s">
        <v>636</v>
      </c>
      <c r="C1608" s="28" t="s">
        <v>1584</v>
      </c>
      <c r="D1608" s="1"/>
      <c r="E1608" s="8" t="s">
        <v>10</v>
      </c>
      <c r="F1608" s="1"/>
      <c r="G1608" s="9"/>
      <c r="H1608" s="9"/>
    </row>
    <row r="1609" hidden="1">
      <c r="A1609" s="5" t="s">
        <v>2294</v>
      </c>
      <c r="B1609" s="39" t="s">
        <v>636</v>
      </c>
      <c r="C1609" s="28" t="s">
        <v>767</v>
      </c>
      <c r="D1609" s="8" t="s">
        <v>10</v>
      </c>
      <c r="E1609" s="1"/>
      <c r="F1609" s="1"/>
      <c r="G1609" s="9"/>
      <c r="H1609" s="9"/>
    </row>
    <row r="1610" hidden="1">
      <c r="A1610" s="5" t="s">
        <v>2294</v>
      </c>
      <c r="B1610" s="39" t="s">
        <v>636</v>
      </c>
      <c r="C1610" s="28"/>
      <c r="D1610" s="8"/>
      <c r="E1610" s="8" t="s">
        <v>10</v>
      </c>
      <c r="F1610" s="1"/>
      <c r="G1610" s="9"/>
      <c r="H1610" s="9"/>
    </row>
    <row r="1611" hidden="1">
      <c r="A1611" s="5" t="s">
        <v>2294</v>
      </c>
      <c r="B1611" s="39" t="s">
        <v>636</v>
      </c>
      <c r="C1611" s="28" t="s">
        <v>805</v>
      </c>
      <c r="D1611" s="8" t="s">
        <v>10</v>
      </c>
      <c r="E1611" s="1"/>
      <c r="F1611" s="1"/>
      <c r="G1611" s="9"/>
      <c r="H1611" s="9"/>
    </row>
    <row r="1612" hidden="1">
      <c r="A1612" s="5" t="s">
        <v>2294</v>
      </c>
      <c r="B1612" s="39" t="s">
        <v>636</v>
      </c>
      <c r="C1612" s="28" t="s">
        <v>1612</v>
      </c>
      <c r="D1612" s="8"/>
      <c r="E1612" s="8" t="s">
        <v>10</v>
      </c>
      <c r="F1612" s="1"/>
      <c r="G1612" s="9"/>
      <c r="H1612" s="9"/>
    </row>
    <row r="1613" hidden="1">
      <c r="A1613" s="5" t="s">
        <v>2294</v>
      </c>
      <c r="B1613" s="39" t="s">
        <v>636</v>
      </c>
      <c r="C1613" s="28" t="s">
        <v>1613</v>
      </c>
      <c r="D1613" s="8" t="s">
        <v>10</v>
      </c>
      <c r="E1613" s="1"/>
      <c r="F1613" s="1"/>
      <c r="G1613" s="9"/>
      <c r="H1613" s="9"/>
    </row>
    <row r="1614" hidden="1">
      <c r="A1614" s="5" t="s">
        <v>2294</v>
      </c>
      <c r="B1614" s="39" t="s">
        <v>636</v>
      </c>
      <c r="C1614" s="28" t="s">
        <v>1614</v>
      </c>
      <c r="D1614" s="8" t="s">
        <v>10</v>
      </c>
      <c r="E1614" s="1"/>
      <c r="F1614" s="1"/>
      <c r="G1614" s="9"/>
      <c r="H1614" s="9"/>
    </row>
    <row r="1615" hidden="1">
      <c r="A1615" s="5" t="s">
        <v>2294</v>
      </c>
      <c r="B1615" s="39" t="s">
        <v>636</v>
      </c>
      <c r="C1615" s="40" t="s">
        <v>1615</v>
      </c>
      <c r="D1615" s="8" t="s">
        <v>10</v>
      </c>
      <c r="E1615" s="8"/>
      <c r="F1615" s="1"/>
      <c r="G1615" s="9"/>
      <c r="H1615" s="9"/>
    </row>
    <row r="1616" hidden="1">
      <c r="A1616" s="5" t="s">
        <v>2294</v>
      </c>
      <c r="B1616" s="39" t="s">
        <v>636</v>
      </c>
      <c r="C1616" s="28" t="s">
        <v>1616</v>
      </c>
      <c r="D1616" s="8" t="s">
        <v>10</v>
      </c>
      <c r="E1616" s="1"/>
      <c r="F1616" s="1"/>
      <c r="G1616" s="9"/>
      <c r="H1616" s="9"/>
    </row>
    <row r="1617" hidden="1">
      <c r="A1617" s="5" t="s">
        <v>2294</v>
      </c>
      <c r="B1617" s="39" t="s">
        <v>636</v>
      </c>
      <c r="C1617" s="28" t="s">
        <v>1617</v>
      </c>
      <c r="D1617" s="8" t="s">
        <v>10</v>
      </c>
      <c r="E1617" s="1"/>
      <c r="F1617" s="1"/>
      <c r="G1617" s="9"/>
      <c r="H1617" s="9"/>
    </row>
    <row r="1618" hidden="1">
      <c r="A1618" s="5" t="s">
        <v>2294</v>
      </c>
      <c r="B1618" s="39" t="s">
        <v>636</v>
      </c>
      <c r="C1618" s="28" t="s">
        <v>1618</v>
      </c>
      <c r="D1618" s="8" t="s">
        <v>10</v>
      </c>
      <c r="E1618" s="1"/>
      <c r="F1618" s="1"/>
      <c r="G1618" s="9"/>
      <c r="H1618" s="9"/>
    </row>
    <row r="1619" hidden="1">
      <c r="A1619" s="5" t="s">
        <v>2294</v>
      </c>
      <c r="B1619" s="39" t="s">
        <v>636</v>
      </c>
      <c r="C1619" s="28" t="s">
        <v>1619</v>
      </c>
      <c r="D1619" s="8"/>
      <c r="E1619" s="8" t="s">
        <v>10</v>
      </c>
      <c r="F1619" s="1"/>
      <c r="G1619" s="9"/>
      <c r="H1619" s="9"/>
    </row>
    <row r="1620" hidden="1">
      <c r="A1620" s="5" t="s">
        <v>2294</v>
      </c>
      <c r="B1620" s="39" t="s">
        <v>636</v>
      </c>
      <c r="C1620" s="40" t="s">
        <v>1620</v>
      </c>
      <c r="D1620" s="8" t="s">
        <v>10</v>
      </c>
      <c r="E1620" s="1"/>
      <c r="F1620" s="1"/>
      <c r="G1620" s="9"/>
      <c r="H1620" s="9"/>
    </row>
    <row r="1621" hidden="1">
      <c r="A1621" s="5" t="s">
        <v>2294</v>
      </c>
      <c r="B1621" s="39" t="s">
        <v>636</v>
      </c>
      <c r="C1621" s="28" t="s">
        <v>1621</v>
      </c>
      <c r="D1621" s="8"/>
      <c r="E1621" s="8" t="s">
        <v>10</v>
      </c>
      <c r="F1621" s="1"/>
      <c r="G1621" s="9"/>
      <c r="H1621" s="9"/>
    </row>
    <row r="1622" hidden="1">
      <c r="A1622" s="5" t="s">
        <v>2294</v>
      </c>
      <c r="B1622" s="39" t="s">
        <v>636</v>
      </c>
      <c r="C1622" s="28" t="s">
        <v>1622</v>
      </c>
      <c r="D1622" s="8"/>
      <c r="E1622" s="8" t="s">
        <v>10</v>
      </c>
      <c r="F1622" s="1"/>
      <c r="G1622" s="9"/>
      <c r="H1622" s="9"/>
    </row>
    <row r="1623" hidden="1">
      <c r="A1623" s="5" t="s">
        <v>2294</v>
      </c>
      <c r="B1623" s="39" t="s">
        <v>636</v>
      </c>
      <c r="C1623" s="28" t="s">
        <v>1623</v>
      </c>
      <c r="D1623" s="8"/>
      <c r="E1623" s="8" t="s">
        <v>10</v>
      </c>
      <c r="F1623" s="1"/>
      <c r="G1623" s="9"/>
      <c r="H1623" s="9"/>
    </row>
    <row r="1624" hidden="1">
      <c r="A1624" s="5" t="s">
        <v>2294</v>
      </c>
      <c r="B1624" s="39" t="s">
        <v>636</v>
      </c>
      <c r="C1624" s="28" t="s">
        <v>1624</v>
      </c>
      <c r="D1624" s="1"/>
      <c r="E1624" s="8" t="s">
        <v>10</v>
      </c>
      <c r="F1624" s="1"/>
      <c r="G1624" s="9"/>
      <c r="H1624" s="9"/>
    </row>
    <row r="1625" hidden="1">
      <c r="A1625" s="5" t="s">
        <v>2294</v>
      </c>
      <c r="B1625" s="39" t="s">
        <v>636</v>
      </c>
      <c r="C1625" s="28" t="s">
        <v>1625</v>
      </c>
      <c r="D1625" s="8"/>
      <c r="E1625" s="8" t="s">
        <v>10</v>
      </c>
      <c r="F1625" s="1"/>
      <c r="G1625" s="9"/>
      <c r="H1625" s="9"/>
    </row>
    <row r="1626" hidden="1">
      <c r="A1626" s="5" t="s">
        <v>2294</v>
      </c>
      <c r="B1626" s="39" t="s">
        <v>636</v>
      </c>
      <c r="C1626" s="28" t="s">
        <v>1626</v>
      </c>
      <c r="D1626" s="8"/>
      <c r="E1626" s="8" t="s">
        <v>10</v>
      </c>
      <c r="F1626" s="1"/>
      <c r="G1626" s="9"/>
      <c r="H1626" s="9"/>
    </row>
    <row r="1627" hidden="1">
      <c r="A1627" s="5" t="s">
        <v>2294</v>
      </c>
      <c r="B1627" s="39" t="s">
        <v>636</v>
      </c>
      <c r="C1627" s="28" t="s">
        <v>1627</v>
      </c>
      <c r="D1627" s="8"/>
      <c r="E1627" s="8" t="s">
        <v>10</v>
      </c>
      <c r="F1627" s="1"/>
      <c r="G1627" s="9"/>
      <c r="H1627" s="9"/>
    </row>
    <row r="1628" hidden="1">
      <c r="A1628" s="5" t="s">
        <v>2294</v>
      </c>
      <c r="B1628" s="39" t="s">
        <v>636</v>
      </c>
      <c r="C1628" s="28" t="s">
        <v>1628</v>
      </c>
      <c r="D1628" s="8" t="s">
        <v>10</v>
      </c>
      <c r="E1628" s="1"/>
      <c r="F1628" s="1"/>
      <c r="G1628" s="9"/>
      <c r="H1628" s="9"/>
    </row>
    <row r="1629" hidden="1">
      <c r="A1629" s="5" t="s">
        <v>2294</v>
      </c>
      <c r="B1629" s="39" t="s">
        <v>636</v>
      </c>
      <c r="C1629" s="28" t="s">
        <v>1629</v>
      </c>
      <c r="D1629" s="8" t="s">
        <v>10</v>
      </c>
      <c r="E1629" s="1"/>
      <c r="F1629" s="1"/>
      <c r="G1629" s="9"/>
      <c r="H1629" s="9"/>
    </row>
    <row r="1630" hidden="1">
      <c r="A1630" s="5" t="s">
        <v>2294</v>
      </c>
      <c r="B1630" s="39" t="s">
        <v>636</v>
      </c>
      <c r="C1630" s="28" t="s">
        <v>1630</v>
      </c>
      <c r="D1630" s="8"/>
      <c r="E1630" s="8" t="s">
        <v>10</v>
      </c>
      <c r="F1630" s="1"/>
      <c r="G1630" s="9"/>
      <c r="H1630" s="9"/>
    </row>
    <row r="1631" hidden="1">
      <c r="A1631" s="5" t="s">
        <v>2294</v>
      </c>
      <c r="B1631" s="39" t="s">
        <v>636</v>
      </c>
      <c r="C1631" s="28" t="s">
        <v>1631</v>
      </c>
      <c r="D1631" s="8" t="s">
        <v>10</v>
      </c>
      <c r="E1631" s="1"/>
      <c r="F1631" s="1"/>
      <c r="G1631" s="9"/>
      <c r="H1631" s="9"/>
    </row>
    <row r="1632" hidden="1">
      <c r="A1632" s="5" t="s">
        <v>2294</v>
      </c>
      <c r="B1632" s="39" t="s">
        <v>636</v>
      </c>
      <c r="C1632" s="28" t="s">
        <v>1632</v>
      </c>
      <c r="D1632" s="8" t="s">
        <v>10</v>
      </c>
      <c r="E1632" s="1"/>
      <c r="F1632" s="1"/>
      <c r="G1632" s="9"/>
      <c r="H1632" s="9"/>
    </row>
    <row r="1633" hidden="1">
      <c r="A1633" s="5" t="s">
        <v>2294</v>
      </c>
      <c r="B1633" s="39" t="s">
        <v>636</v>
      </c>
      <c r="C1633" s="28" t="s">
        <v>1633</v>
      </c>
      <c r="D1633" s="8" t="s">
        <v>10</v>
      </c>
      <c r="E1633" s="1"/>
      <c r="F1633" s="1"/>
      <c r="G1633" s="9"/>
      <c r="H1633" s="9"/>
    </row>
    <row r="1634" hidden="1">
      <c r="A1634" s="5" t="s">
        <v>2294</v>
      </c>
      <c r="B1634" s="39" t="s">
        <v>636</v>
      </c>
      <c r="C1634" s="28" t="s">
        <v>1634</v>
      </c>
      <c r="D1634" s="1"/>
      <c r="E1634" s="8" t="s">
        <v>10</v>
      </c>
      <c r="F1634" s="1"/>
      <c r="G1634" s="9"/>
      <c r="H1634" s="9"/>
    </row>
    <row r="1635" hidden="1">
      <c r="A1635" s="5" t="s">
        <v>2294</v>
      </c>
      <c r="B1635" s="39" t="s">
        <v>636</v>
      </c>
      <c r="C1635" s="28" t="s">
        <v>1635</v>
      </c>
      <c r="D1635" s="8"/>
      <c r="E1635" s="8" t="s">
        <v>10</v>
      </c>
      <c r="F1635" s="1"/>
      <c r="G1635" s="9"/>
      <c r="H1635" s="9"/>
    </row>
    <row r="1636" hidden="1">
      <c r="A1636" s="5" t="s">
        <v>2294</v>
      </c>
      <c r="B1636" s="39" t="s">
        <v>636</v>
      </c>
      <c r="C1636" s="28" t="s">
        <v>1636</v>
      </c>
      <c r="D1636" s="8"/>
      <c r="E1636" s="8" t="s">
        <v>10</v>
      </c>
      <c r="F1636" s="1"/>
      <c r="G1636" s="9"/>
      <c r="H1636" s="9"/>
    </row>
    <row r="1637" hidden="1">
      <c r="A1637" s="5" t="s">
        <v>2294</v>
      </c>
      <c r="B1637" s="39" t="s">
        <v>636</v>
      </c>
      <c r="C1637" s="28" t="s">
        <v>1637</v>
      </c>
      <c r="D1637" s="8" t="s">
        <v>10</v>
      </c>
      <c r="E1637" s="1"/>
      <c r="F1637" s="1"/>
      <c r="G1637" s="9"/>
      <c r="H1637" s="9"/>
    </row>
    <row r="1638" hidden="1">
      <c r="A1638" s="5" t="s">
        <v>2294</v>
      </c>
      <c r="B1638" s="39" t="s">
        <v>636</v>
      </c>
      <c r="C1638" s="28" t="s">
        <v>1638</v>
      </c>
      <c r="D1638" s="8" t="s">
        <v>10</v>
      </c>
      <c r="E1638" s="1"/>
      <c r="F1638" s="1"/>
      <c r="G1638" s="9"/>
      <c r="H1638" s="9"/>
    </row>
    <row r="1639" hidden="1">
      <c r="A1639" s="5" t="s">
        <v>2294</v>
      </c>
      <c r="B1639" s="39" t="s">
        <v>636</v>
      </c>
      <c r="C1639" s="28" t="s">
        <v>1639</v>
      </c>
      <c r="D1639" s="1"/>
      <c r="E1639" s="1"/>
      <c r="F1639" s="8" t="s">
        <v>10</v>
      </c>
      <c r="G1639" s="9"/>
      <c r="H1639" s="9"/>
    </row>
    <row r="1640" hidden="1">
      <c r="A1640" s="5" t="s">
        <v>2294</v>
      </c>
      <c r="B1640" s="39" t="s">
        <v>636</v>
      </c>
      <c r="C1640" s="40" t="s">
        <v>1640</v>
      </c>
      <c r="D1640" s="8"/>
      <c r="E1640" s="8" t="s">
        <v>10</v>
      </c>
      <c r="F1640" s="1"/>
      <c r="G1640" s="9"/>
      <c r="H1640" s="9"/>
    </row>
    <row r="1641" hidden="1">
      <c r="A1641" s="5" t="s">
        <v>2294</v>
      </c>
      <c r="B1641" s="39" t="s">
        <v>636</v>
      </c>
      <c r="C1641" s="28" t="s">
        <v>1641</v>
      </c>
      <c r="D1641" s="1"/>
      <c r="E1641" s="8" t="s">
        <v>10</v>
      </c>
      <c r="F1641" s="1"/>
      <c r="G1641" s="9"/>
      <c r="H1641" s="9"/>
    </row>
    <row r="1642" hidden="1">
      <c r="A1642" s="5" t="s">
        <v>2294</v>
      </c>
      <c r="B1642" s="39" t="s">
        <v>636</v>
      </c>
      <c r="C1642" s="28" t="s">
        <v>1611</v>
      </c>
      <c r="D1642" s="8" t="s">
        <v>10</v>
      </c>
      <c r="E1642" s="1"/>
      <c r="F1642" s="1"/>
      <c r="G1642" s="9"/>
      <c r="H1642" s="9"/>
    </row>
    <row r="1643" hidden="1">
      <c r="A1643" s="5" t="s">
        <v>2294</v>
      </c>
      <c r="B1643" s="39" t="s">
        <v>636</v>
      </c>
      <c r="C1643" s="28" t="s">
        <v>767</v>
      </c>
      <c r="D1643" s="8" t="s">
        <v>10</v>
      </c>
      <c r="E1643" s="1"/>
      <c r="F1643" s="1"/>
      <c r="G1643" s="9"/>
      <c r="H1643" s="9"/>
    </row>
    <row r="1644" hidden="1">
      <c r="A1644" s="5" t="s">
        <v>2294</v>
      </c>
      <c r="B1644" s="39" t="s">
        <v>636</v>
      </c>
      <c r="C1644" s="28" t="s">
        <v>1612</v>
      </c>
      <c r="D1644" s="8"/>
      <c r="E1644" s="8" t="s">
        <v>10</v>
      </c>
      <c r="F1644" s="1"/>
      <c r="G1644" s="9"/>
      <c r="H1644" s="9"/>
    </row>
    <row r="1645" hidden="1">
      <c r="A1645" s="5" t="s">
        <v>2294</v>
      </c>
      <c r="B1645" s="39" t="s">
        <v>636</v>
      </c>
      <c r="C1645" s="41" t="s">
        <v>1613</v>
      </c>
      <c r="D1645" s="8"/>
      <c r="E1645" s="8" t="s">
        <v>10</v>
      </c>
      <c r="F1645" s="1"/>
      <c r="G1645" s="9"/>
      <c r="H1645" s="9"/>
    </row>
    <row r="1646" hidden="1">
      <c r="A1646" s="5" t="s">
        <v>2294</v>
      </c>
      <c r="B1646" s="39" t="s">
        <v>636</v>
      </c>
      <c r="C1646" s="28" t="s">
        <v>1614</v>
      </c>
      <c r="D1646" s="8" t="s">
        <v>10</v>
      </c>
      <c r="E1646" s="1"/>
      <c r="F1646" s="1"/>
      <c r="G1646" s="9"/>
      <c r="H1646" s="9"/>
    </row>
    <row r="1647" hidden="1">
      <c r="A1647" s="5" t="s">
        <v>2294</v>
      </c>
      <c r="B1647" s="39" t="s">
        <v>636</v>
      </c>
      <c r="C1647" s="28" t="s">
        <v>1615</v>
      </c>
      <c r="D1647" s="1"/>
      <c r="E1647" s="8" t="s">
        <v>10</v>
      </c>
      <c r="F1647" s="1"/>
      <c r="G1647" s="9"/>
      <c r="H1647" s="9"/>
    </row>
    <row r="1648" hidden="1">
      <c r="A1648" s="5" t="s">
        <v>2294</v>
      </c>
      <c r="B1648" s="39" t="s">
        <v>636</v>
      </c>
      <c r="C1648" s="28" t="s">
        <v>1616</v>
      </c>
      <c r="D1648" s="8" t="s">
        <v>10</v>
      </c>
      <c r="E1648" s="1"/>
      <c r="F1648" s="1"/>
      <c r="G1648" s="9"/>
      <c r="H1648" s="9"/>
    </row>
    <row r="1649" hidden="1">
      <c r="A1649" s="5" t="s">
        <v>2294</v>
      </c>
      <c r="B1649" s="39" t="s">
        <v>636</v>
      </c>
      <c r="C1649" s="28" t="s">
        <v>1617</v>
      </c>
      <c r="D1649" s="8" t="s">
        <v>10</v>
      </c>
      <c r="E1649" s="1"/>
      <c r="F1649" s="1"/>
      <c r="G1649" s="9"/>
      <c r="H1649" s="9"/>
    </row>
    <row r="1650" hidden="1">
      <c r="A1650" s="5" t="s">
        <v>2294</v>
      </c>
      <c r="B1650" s="39" t="s">
        <v>636</v>
      </c>
      <c r="C1650" s="28" t="s">
        <v>1618</v>
      </c>
      <c r="D1650" s="8" t="s">
        <v>10</v>
      </c>
      <c r="E1650" s="1"/>
      <c r="F1650" s="1"/>
      <c r="G1650" s="9"/>
      <c r="H1650" s="9"/>
    </row>
    <row r="1651" hidden="1">
      <c r="A1651" s="5" t="s">
        <v>2294</v>
      </c>
      <c r="B1651" s="39" t="s">
        <v>636</v>
      </c>
      <c r="C1651" s="28" t="s">
        <v>1619</v>
      </c>
      <c r="D1651" s="8"/>
      <c r="E1651" s="8" t="s">
        <v>10</v>
      </c>
      <c r="F1651" s="1"/>
      <c r="G1651" s="9"/>
      <c r="H1651" s="9"/>
    </row>
    <row r="1652" hidden="1">
      <c r="A1652" s="5" t="s">
        <v>2294</v>
      </c>
      <c r="B1652" s="39" t="s">
        <v>636</v>
      </c>
      <c r="C1652" s="28" t="s">
        <v>1620</v>
      </c>
      <c r="D1652" s="1"/>
      <c r="E1652" s="8" t="s">
        <v>10</v>
      </c>
      <c r="F1652" s="1"/>
      <c r="G1652" s="9"/>
      <c r="H1652" s="9"/>
    </row>
    <row r="1653" hidden="1">
      <c r="A1653" s="5" t="s">
        <v>2294</v>
      </c>
      <c r="B1653" s="39" t="s">
        <v>636</v>
      </c>
      <c r="C1653" s="28" t="s">
        <v>1621</v>
      </c>
      <c r="D1653" s="8" t="s">
        <v>10</v>
      </c>
      <c r="E1653" s="1"/>
      <c r="F1653" s="1"/>
      <c r="G1653" s="9"/>
      <c r="H1653" s="9"/>
    </row>
    <row r="1654" hidden="1">
      <c r="A1654" s="5" t="s">
        <v>2294</v>
      </c>
      <c r="B1654" s="39" t="s">
        <v>636</v>
      </c>
      <c r="C1654" s="28" t="s">
        <v>1622</v>
      </c>
      <c r="D1654" s="8" t="s">
        <v>10</v>
      </c>
      <c r="E1654" s="1"/>
      <c r="F1654" s="1"/>
      <c r="G1654" s="9"/>
      <c r="H1654" s="9"/>
    </row>
    <row r="1655" hidden="1">
      <c r="A1655" s="5" t="s">
        <v>2294</v>
      </c>
      <c r="B1655" s="39" t="s">
        <v>636</v>
      </c>
      <c r="C1655" s="28" t="s">
        <v>1623</v>
      </c>
      <c r="D1655" s="1"/>
      <c r="E1655" s="8" t="s">
        <v>10</v>
      </c>
      <c r="F1655" s="1"/>
      <c r="G1655" s="9"/>
      <c r="H1655" s="9"/>
    </row>
    <row r="1656" hidden="1">
      <c r="A1656" s="5" t="s">
        <v>2294</v>
      </c>
      <c r="B1656" s="39" t="s">
        <v>636</v>
      </c>
      <c r="C1656" s="28" t="s">
        <v>1624</v>
      </c>
      <c r="D1656" s="1"/>
      <c r="E1656" s="8" t="s">
        <v>10</v>
      </c>
      <c r="F1656" s="8"/>
      <c r="G1656" s="9"/>
      <c r="H1656" s="9"/>
    </row>
    <row r="1657" hidden="1">
      <c r="A1657" s="5" t="s">
        <v>2294</v>
      </c>
      <c r="B1657" s="39" t="s">
        <v>636</v>
      </c>
      <c r="C1657" s="28" t="s">
        <v>1625</v>
      </c>
      <c r="D1657" s="8"/>
      <c r="E1657" s="8" t="s">
        <v>10</v>
      </c>
      <c r="F1657" s="1"/>
      <c r="G1657" s="9"/>
      <c r="H1657" s="9"/>
    </row>
    <row r="1658" hidden="1">
      <c r="A1658" s="5" t="s">
        <v>2294</v>
      </c>
      <c r="B1658" s="39" t="s">
        <v>636</v>
      </c>
      <c r="C1658" s="28" t="s">
        <v>1626</v>
      </c>
      <c r="D1658" s="8"/>
      <c r="E1658" s="8" t="s">
        <v>10</v>
      </c>
      <c r="F1658" s="1"/>
      <c r="G1658" s="9"/>
      <c r="H1658" s="9"/>
    </row>
    <row r="1659" hidden="1">
      <c r="A1659" s="5" t="s">
        <v>2294</v>
      </c>
      <c r="B1659" s="39" t="s">
        <v>636</v>
      </c>
      <c r="C1659" s="28" t="s">
        <v>1627</v>
      </c>
      <c r="D1659" s="8"/>
      <c r="E1659" s="8" t="s">
        <v>10</v>
      </c>
      <c r="F1659" s="1"/>
      <c r="G1659" s="9"/>
      <c r="H1659" s="9"/>
    </row>
    <row r="1660" hidden="1">
      <c r="A1660" s="5" t="s">
        <v>2294</v>
      </c>
      <c r="B1660" s="39" t="s">
        <v>636</v>
      </c>
      <c r="C1660" s="28" t="s">
        <v>1628</v>
      </c>
      <c r="D1660" s="8" t="s">
        <v>10</v>
      </c>
      <c r="E1660" s="1"/>
      <c r="F1660" s="1"/>
      <c r="G1660" s="9"/>
      <c r="H1660" s="9"/>
    </row>
    <row r="1661" hidden="1">
      <c r="A1661" s="5" t="s">
        <v>2294</v>
      </c>
      <c r="B1661" s="39" t="s">
        <v>636</v>
      </c>
      <c r="C1661" s="28" t="s">
        <v>1629</v>
      </c>
      <c r="D1661" s="8" t="s">
        <v>10</v>
      </c>
      <c r="E1661" s="1"/>
      <c r="F1661" s="1"/>
      <c r="G1661" s="9"/>
      <c r="H1661" s="9"/>
    </row>
    <row r="1662" hidden="1">
      <c r="A1662" s="5" t="s">
        <v>2294</v>
      </c>
      <c r="B1662" s="39" t="s">
        <v>636</v>
      </c>
      <c r="C1662" s="28" t="s">
        <v>1630</v>
      </c>
      <c r="D1662" s="8" t="s">
        <v>10</v>
      </c>
      <c r="E1662" s="1"/>
      <c r="F1662" s="1"/>
      <c r="G1662" s="9"/>
      <c r="H1662" s="9"/>
    </row>
    <row r="1663" hidden="1">
      <c r="A1663" s="5" t="s">
        <v>2294</v>
      </c>
      <c r="B1663" s="39" t="s">
        <v>636</v>
      </c>
      <c r="C1663" s="28" t="s">
        <v>1631</v>
      </c>
      <c r="D1663" s="8" t="s">
        <v>10</v>
      </c>
      <c r="E1663" s="1"/>
      <c r="F1663" s="1"/>
      <c r="G1663" s="9"/>
      <c r="H1663" s="9"/>
    </row>
    <row r="1664" hidden="1">
      <c r="A1664" s="5" t="s">
        <v>2294</v>
      </c>
      <c r="B1664" s="39" t="s">
        <v>636</v>
      </c>
      <c r="C1664" s="28" t="s">
        <v>1632</v>
      </c>
      <c r="D1664" s="8" t="s">
        <v>10</v>
      </c>
      <c r="E1664" s="1"/>
      <c r="F1664" s="1"/>
      <c r="G1664" s="9"/>
      <c r="H1664" s="9"/>
    </row>
    <row r="1665" hidden="1">
      <c r="A1665" s="5" t="s">
        <v>2294</v>
      </c>
      <c r="B1665" s="39" t="s">
        <v>636</v>
      </c>
      <c r="C1665" s="28" t="s">
        <v>1633</v>
      </c>
      <c r="D1665" s="8" t="s">
        <v>10</v>
      </c>
      <c r="E1665" s="1"/>
      <c r="F1665" s="1"/>
      <c r="G1665" s="9"/>
      <c r="H1665" s="9"/>
    </row>
    <row r="1666" hidden="1">
      <c r="A1666" s="5" t="s">
        <v>2294</v>
      </c>
      <c r="B1666" s="39" t="s">
        <v>636</v>
      </c>
      <c r="C1666" s="28" t="s">
        <v>1634</v>
      </c>
      <c r="D1666" s="8"/>
      <c r="E1666" s="8" t="s">
        <v>10</v>
      </c>
      <c r="F1666" s="1"/>
      <c r="G1666" s="9"/>
      <c r="H1666" s="9"/>
    </row>
    <row r="1667" hidden="1">
      <c r="A1667" s="5" t="s">
        <v>2294</v>
      </c>
      <c r="B1667" s="39" t="s">
        <v>636</v>
      </c>
      <c r="C1667" s="28" t="s">
        <v>1635</v>
      </c>
      <c r="D1667" s="8"/>
      <c r="E1667" s="8" t="s">
        <v>10</v>
      </c>
      <c r="F1667" s="1"/>
      <c r="G1667" s="9"/>
      <c r="H1667" s="9"/>
    </row>
    <row r="1668" hidden="1">
      <c r="A1668" s="5" t="s">
        <v>2294</v>
      </c>
      <c r="B1668" s="39" t="s">
        <v>636</v>
      </c>
      <c r="C1668" s="28" t="s">
        <v>1636</v>
      </c>
      <c r="D1668" s="8"/>
      <c r="E1668" s="8" t="s">
        <v>10</v>
      </c>
      <c r="F1668" s="1"/>
      <c r="G1668" s="9"/>
      <c r="H1668" s="9"/>
    </row>
    <row r="1669" hidden="1">
      <c r="A1669" s="5" t="s">
        <v>2294</v>
      </c>
      <c r="B1669" s="39" t="s">
        <v>636</v>
      </c>
      <c r="C1669" s="28" t="s">
        <v>1637</v>
      </c>
      <c r="D1669" s="8" t="s">
        <v>10</v>
      </c>
      <c r="E1669" s="1"/>
      <c r="F1669" s="1"/>
      <c r="G1669" s="9"/>
      <c r="H1669" s="9"/>
    </row>
    <row r="1670" hidden="1">
      <c r="A1670" s="5" t="s">
        <v>2294</v>
      </c>
      <c r="B1670" s="39" t="s">
        <v>636</v>
      </c>
      <c r="C1670" s="28" t="s">
        <v>1638</v>
      </c>
      <c r="D1670" s="8" t="s">
        <v>10</v>
      </c>
      <c r="E1670" s="1"/>
      <c r="F1670" s="1"/>
      <c r="G1670" s="9"/>
      <c r="H1670" s="9"/>
    </row>
    <row r="1671" hidden="1">
      <c r="A1671" s="5" t="s">
        <v>2294</v>
      </c>
      <c r="B1671" s="39" t="s">
        <v>636</v>
      </c>
      <c r="C1671" s="28" t="s">
        <v>1639</v>
      </c>
      <c r="D1671" s="1"/>
      <c r="E1671" s="1"/>
      <c r="F1671" s="8" t="s">
        <v>10</v>
      </c>
      <c r="G1671" s="9"/>
      <c r="H1671" s="9"/>
    </row>
    <row r="1672" hidden="1">
      <c r="A1672" s="5" t="s">
        <v>2294</v>
      </c>
      <c r="B1672" s="39" t="s">
        <v>636</v>
      </c>
      <c r="C1672" s="28" t="s">
        <v>1640</v>
      </c>
      <c r="D1672" s="8" t="s">
        <v>10</v>
      </c>
      <c r="E1672" s="1"/>
      <c r="F1672" s="1"/>
      <c r="G1672" s="9"/>
      <c r="H1672" s="9"/>
    </row>
    <row r="1673" hidden="1">
      <c r="A1673" s="5" t="s">
        <v>2294</v>
      </c>
      <c r="B1673" s="39" t="s">
        <v>636</v>
      </c>
      <c r="C1673" s="28" t="s">
        <v>1641</v>
      </c>
      <c r="D1673" s="8"/>
      <c r="E1673" s="8" t="s">
        <v>10</v>
      </c>
      <c r="F1673" s="1"/>
      <c r="G1673" s="9"/>
      <c r="H1673" s="9"/>
    </row>
    <row r="1674" hidden="1">
      <c r="A1674" s="5" t="s">
        <v>2294</v>
      </c>
      <c r="B1674" s="39" t="s">
        <v>636</v>
      </c>
      <c r="C1674" s="48" t="s">
        <v>1642</v>
      </c>
      <c r="D1674" s="8" t="s">
        <v>10</v>
      </c>
      <c r="E1674" s="1"/>
      <c r="F1674" s="1"/>
      <c r="G1674" s="9"/>
      <c r="H1674" s="9"/>
    </row>
    <row r="1675" hidden="1">
      <c r="A1675" s="5" t="s">
        <v>2294</v>
      </c>
      <c r="B1675" s="39" t="s">
        <v>636</v>
      </c>
      <c r="C1675" s="49" t="s">
        <v>1643</v>
      </c>
      <c r="D1675" s="8" t="s">
        <v>10</v>
      </c>
      <c r="E1675" s="1"/>
      <c r="F1675" s="1"/>
      <c r="G1675" s="9"/>
      <c r="H1675" s="9"/>
    </row>
    <row r="1676" hidden="1">
      <c r="A1676" s="5" t="s">
        <v>2294</v>
      </c>
      <c r="B1676" s="50" t="s">
        <v>1644</v>
      </c>
      <c r="C1676" s="28" t="s">
        <v>1645</v>
      </c>
      <c r="D1676" s="1"/>
      <c r="E1676" s="8" t="s">
        <v>10</v>
      </c>
      <c r="F1676" s="1"/>
      <c r="G1676" s="9"/>
      <c r="H1676" s="9"/>
    </row>
    <row r="1677" hidden="1">
      <c r="A1677" s="5" t="s">
        <v>2294</v>
      </c>
      <c r="B1677" s="50" t="s">
        <v>1644</v>
      </c>
      <c r="C1677" s="28" t="s">
        <v>1646</v>
      </c>
      <c r="D1677" s="1"/>
      <c r="E1677" s="8" t="s">
        <v>10</v>
      </c>
      <c r="F1677" s="1"/>
      <c r="G1677" s="9"/>
      <c r="H1677" s="9"/>
    </row>
    <row r="1678" hidden="1">
      <c r="A1678" s="5" t="s">
        <v>2294</v>
      </c>
      <c r="B1678" s="50" t="s">
        <v>1644</v>
      </c>
      <c r="C1678" s="28" t="s">
        <v>1647</v>
      </c>
      <c r="D1678" s="8" t="s">
        <v>10</v>
      </c>
      <c r="E1678" s="1"/>
      <c r="F1678" s="1"/>
      <c r="G1678" s="9"/>
      <c r="H1678" s="9"/>
    </row>
    <row r="1679" hidden="1">
      <c r="A1679" s="5" t="s">
        <v>2294</v>
      </c>
      <c r="B1679" s="50" t="s">
        <v>1644</v>
      </c>
      <c r="C1679" s="28" t="s">
        <v>1648</v>
      </c>
      <c r="D1679" s="8" t="s">
        <v>10</v>
      </c>
      <c r="E1679" s="1"/>
      <c r="F1679" s="1"/>
      <c r="G1679" s="9"/>
      <c r="H1679" s="9"/>
    </row>
    <row r="1680" hidden="1">
      <c r="A1680" s="5" t="s">
        <v>2294</v>
      </c>
      <c r="B1680" s="50" t="s">
        <v>1644</v>
      </c>
      <c r="C1680" s="28" t="s">
        <v>1649</v>
      </c>
      <c r="D1680" s="1"/>
      <c r="E1680" s="8" t="s">
        <v>10</v>
      </c>
      <c r="F1680" s="1"/>
      <c r="G1680" s="9"/>
      <c r="H1680" s="9"/>
    </row>
    <row r="1681" hidden="1">
      <c r="A1681" s="5" t="s">
        <v>2294</v>
      </c>
      <c r="B1681" s="50" t="s">
        <v>1644</v>
      </c>
      <c r="C1681" s="28" t="s">
        <v>1650</v>
      </c>
      <c r="D1681" s="8" t="s">
        <v>10</v>
      </c>
      <c r="E1681" s="1"/>
      <c r="F1681" s="1"/>
      <c r="G1681" s="9"/>
      <c r="H1681" s="9"/>
    </row>
    <row r="1682" hidden="1">
      <c r="A1682" s="5" t="s">
        <v>2294</v>
      </c>
      <c r="B1682" s="50" t="s">
        <v>1644</v>
      </c>
      <c r="C1682" s="28" t="s">
        <v>1651</v>
      </c>
      <c r="D1682" s="1"/>
      <c r="E1682" s="8" t="s">
        <v>10</v>
      </c>
      <c r="F1682" s="1"/>
      <c r="G1682" s="9"/>
      <c r="H1682" s="9"/>
    </row>
    <row r="1683" hidden="1">
      <c r="A1683" s="5" t="s">
        <v>2294</v>
      </c>
      <c r="B1683" s="50" t="s">
        <v>1644</v>
      </c>
      <c r="C1683" s="28" t="s">
        <v>1652</v>
      </c>
      <c r="D1683" s="1"/>
      <c r="E1683" s="8" t="s">
        <v>10</v>
      </c>
      <c r="F1683" s="1"/>
      <c r="G1683" s="9"/>
      <c r="H1683" s="9"/>
    </row>
    <row r="1684" hidden="1">
      <c r="A1684" s="5" t="s">
        <v>2294</v>
      </c>
      <c r="B1684" s="50" t="s">
        <v>1644</v>
      </c>
      <c r="C1684" s="28" t="s">
        <v>1653</v>
      </c>
      <c r="D1684" s="8" t="s">
        <v>10</v>
      </c>
      <c r="E1684" s="1"/>
      <c r="F1684" s="1"/>
      <c r="G1684" s="9"/>
      <c r="H1684" s="9"/>
    </row>
    <row r="1685" hidden="1">
      <c r="A1685" s="5" t="s">
        <v>2294</v>
      </c>
      <c r="B1685" s="50" t="s">
        <v>1644</v>
      </c>
      <c r="C1685" s="28" t="s">
        <v>1654</v>
      </c>
      <c r="D1685" s="1"/>
      <c r="E1685" s="8" t="s">
        <v>10</v>
      </c>
      <c r="F1685" s="1"/>
      <c r="G1685" s="9"/>
      <c r="H1685" s="9"/>
    </row>
    <row r="1686" hidden="1">
      <c r="A1686" s="5" t="s">
        <v>2294</v>
      </c>
      <c r="B1686" s="50" t="s">
        <v>1644</v>
      </c>
      <c r="C1686" s="28" t="s">
        <v>1655</v>
      </c>
      <c r="D1686" s="1"/>
      <c r="E1686" s="8" t="s">
        <v>10</v>
      </c>
      <c r="F1686" s="1"/>
      <c r="G1686" s="9"/>
      <c r="H1686" s="9"/>
    </row>
    <row r="1687" hidden="1">
      <c r="A1687" s="5" t="s">
        <v>2294</v>
      </c>
      <c r="B1687" s="50" t="s">
        <v>1644</v>
      </c>
      <c r="C1687" s="28" t="s">
        <v>1656</v>
      </c>
      <c r="D1687" s="1"/>
      <c r="E1687" s="8" t="s">
        <v>10</v>
      </c>
      <c r="F1687" s="1"/>
      <c r="G1687" s="9"/>
      <c r="H1687" s="9"/>
    </row>
    <row r="1688" hidden="1">
      <c r="A1688" s="5" t="s">
        <v>2294</v>
      </c>
      <c r="B1688" s="50" t="s">
        <v>1644</v>
      </c>
      <c r="C1688" s="28" t="s">
        <v>1657</v>
      </c>
      <c r="D1688" s="1"/>
      <c r="E1688" s="8" t="s">
        <v>10</v>
      </c>
      <c r="F1688" s="1"/>
      <c r="G1688" s="9"/>
      <c r="H1688" s="9"/>
    </row>
    <row r="1689" hidden="1">
      <c r="A1689" s="5" t="s">
        <v>2294</v>
      </c>
      <c r="B1689" s="50" t="s">
        <v>1644</v>
      </c>
      <c r="C1689" s="28" t="s">
        <v>1658</v>
      </c>
      <c r="D1689" s="8" t="s">
        <v>10</v>
      </c>
      <c r="E1689" s="1"/>
      <c r="F1689" s="1"/>
      <c r="G1689" s="9"/>
      <c r="H1689" s="9"/>
    </row>
    <row r="1690" hidden="1">
      <c r="A1690" s="5" t="s">
        <v>2294</v>
      </c>
      <c r="B1690" s="50" t="s">
        <v>1644</v>
      </c>
      <c r="C1690" s="28" t="s">
        <v>1659</v>
      </c>
      <c r="D1690" s="1"/>
      <c r="E1690" s="8" t="s">
        <v>10</v>
      </c>
      <c r="F1690" s="1"/>
      <c r="G1690" s="9"/>
      <c r="H1690" s="9"/>
    </row>
    <row r="1691" hidden="1">
      <c r="A1691" s="5" t="s">
        <v>2294</v>
      </c>
      <c r="B1691" s="50" t="s">
        <v>1644</v>
      </c>
      <c r="C1691" s="28" t="s">
        <v>1660</v>
      </c>
      <c r="D1691" s="1"/>
      <c r="E1691" s="8" t="s">
        <v>10</v>
      </c>
      <c r="F1691" s="1"/>
      <c r="G1691" s="9"/>
      <c r="H1691" s="9"/>
    </row>
    <row r="1692" hidden="1">
      <c r="A1692" s="5" t="s">
        <v>2294</v>
      </c>
      <c r="B1692" s="50" t="s">
        <v>1644</v>
      </c>
      <c r="C1692" s="28" t="s">
        <v>1661</v>
      </c>
      <c r="D1692" s="1"/>
      <c r="E1692" s="8" t="s">
        <v>10</v>
      </c>
      <c r="F1692" s="1"/>
      <c r="G1692" s="9"/>
      <c r="H1692" s="9"/>
    </row>
    <row r="1693" hidden="1">
      <c r="A1693" s="5" t="s">
        <v>2294</v>
      </c>
      <c r="B1693" s="50" t="s">
        <v>1644</v>
      </c>
      <c r="C1693" s="28" t="s">
        <v>1662</v>
      </c>
      <c r="D1693" s="1"/>
      <c r="E1693" s="8" t="s">
        <v>10</v>
      </c>
      <c r="F1693" s="1"/>
      <c r="G1693" s="9"/>
      <c r="H1693" s="9"/>
    </row>
    <row r="1694" hidden="1">
      <c r="A1694" s="5" t="s">
        <v>2294</v>
      </c>
      <c r="B1694" s="50" t="s">
        <v>1644</v>
      </c>
      <c r="C1694" s="45" t="s">
        <v>1663</v>
      </c>
      <c r="D1694" s="1"/>
      <c r="E1694" s="8" t="s">
        <v>10</v>
      </c>
      <c r="F1694" s="8"/>
      <c r="G1694" s="9"/>
      <c r="H1694" s="9"/>
    </row>
    <row r="1695" hidden="1">
      <c r="A1695" s="5" t="s">
        <v>2294</v>
      </c>
      <c r="B1695" s="50" t="s">
        <v>1644</v>
      </c>
      <c r="C1695" s="28" t="s">
        <v>1664</v>
      </c>
      <c r="D1695" s="1"/>
      <c r="E1695" s="8" t="s">
        <v>10</v>
      </c>
      <c r="F1695" s="8"/>
      <c r="G1695" s="9"/>
      <c r="H1695" s="9"/>
    </row>
    <row r="1696" hidden="1">
      <c r="A1696" s="5" t="s">
        <v>2294</v>
      </c>
      <c r="B1696" s="50" t="s">
        <v>1644</v>
      </c>
      <c r="C1696" s="28" t="s">
        <v>1665</v>
      </c>
      <c r="D1696" s="8" t="s">
        <v>10</v>
      </c>
      <c r="E1696" s="1"/>
      <c r="F1696" s="1"/>
      <c r="G1696" s="9"/>
      <c r="H1696" s="9"/>
    </row>
    <row r="1697" hidden="1">
      <c r="A1697" s="5" t="s">
        <v>2294</v>
      </c>
      <c r="B1697" s="50" t="s">
        <v>1644</v>
      </c>
      <c r="C1697" s="40" t="s">
        <v>1666</v>
      </c>
      <c r="D1697" s="1"/>
      <c r="E1697" s="1"/>
      <c r="F1697" s="1"/>
      <c r="G1697" s="5" t="s">
        <v>10</v>
      </c>
      <c r="H1697" s="9"/>
    </row>
    <row r="1698" hidden="1">
      <c r="A1698" s="5" t="s">
        <v>2294</v>
      </c>
      <c r="B1698" s="50" t="s">
        <v>1644</v>
      </c>
      <c r="C1698" s="28" t="s">
        <v>1667</v>
      </c>
      <c r="D1698" s="8" t="s">
        <v>10</v>
      </c>
      <c r="E1698" s="1"/>
      <c r="F1698" s="1"/>
      <c r="G1698" s="9"/>
      <c r="H1698" s="9"/>
    </row>
    <row r="1699" hidden="1">
      <c r="A1699" s="5" t="s">
        <v>2294</v>
      </c>
      <c r="B1699" s="50" t="s">
        <v>1644</v>
      </c>
      <c r="C1699" s="28" t="s">
        <v>1668</v>
      </c>
      <c r="D1699" s="8" t="s">
        <v>10</v>
      </c>
      <c r="E1699" s="1"/>
      <c r="F1699" s="1"/>
      <c r="G1699" s="9"/>
      <c r="H1699" s="9"/>
    </row>
    <row r="1700" hidden="1">
      <c r="A1700" s="5" t="s">
        <v>2294</v>
      </c>
      <c r="B1700" s="50" t="s">
        <v>1644</v>
      </c>
      <c r="C1700" s="28" t="s">
        <v>1669</v>
      </c>
      <c r="D1700" s="8" t="s">
        <v>10</v>
      </c>
      <c r="E1700" s="1"/>
      <c r="F1700" s="1"/>
      <c r="G1700" s="9"/>
      <c r="H1700" s="9"/>
    </row>
    <row r="1701" hidden="1">
      <c r="A1701" s="5" t="s">
        <v>2294</v>
      </c>
      <c r="B1701" s="50" t="s">
        <v>1644</v>
      </c>
      <c r="C1701" s="28" t="s">
        <v>1670</v>
      </c>
      <c r="D1701" s="1"/>
      <c r="E1701" s="8" t="s">
        <v>10</v>
      </c>
      <c r="F1701" s="1"/>
      <c r="G1701" s="9"/>
      <c r="H1701" s="9"/>
    </row>
    <row r="1702" hidden="1">
      <c r="A1702" s="5" t="s">
        <v>2294</v>
      </c>
      <c r="B1702" s="50" t="s">
        <v>1644</v>
      </c>
      <c r="C1702" s="28" t="s">
        <v>1671</v>
      </c>
      <c r="D1702" s="1"/>
      <c r="E1702" s="8" t="s">
        <v>10</v>
      </c>
      <c r="F1702" s="1"/>
      <c r="G1702" s="9"/>
      <c r="H1702" s="9"/>
    </row>
    <row r="1703" hidden="1">
      <c r="A1703" s="5" t="s">
        <v>2294</v>
      </c>
      <c r="B1703" s="50" t="s">
        <v>1644</v>
      </c>
      <c r="C1703" s="28" t="s">
        <v>1672</v>
      </c>
      <c r="D1703" s="1"/>
      <c r="E1703" s="8" t="s">
        <v>10</v>
      </c>
      <c r="F1703" s="1"/>
      <c r="G1703" s="9"/>
      <c r="H1703" s="9"/>
    </row>
    <row r="1704" hidden="1">
      <c r="A1704" s="5" t="s">
        <v>2294</v>
      </c>
      <c r="B1704" s="50" t="s">
        <v>1644</v>
      </c>
      <c r="C1704" s="28" t="s">
        <v>1673</v>
      </c>
      <c r="D1704" s="8" t="s">
        <v>10</v>
      </c>
      <c r="E1704" s="1"/>
      <c r="F1704" s="1"/>
      <c r="G1704" s="9"/>
      <c r="H1704" s="9"/>
    </row>
    <row r="1705" hidden="1">
      <c r="A1705" s="5" t="s">
        <v>2294</v>
      </c>
      <c r="B1705" s="50" t="s">
        <v>1644</v>
      </c>
      <c r="C1705" s="28" t="s">
        <v>1674</v>
      </c>
      <c r="D1705" s="1"/>
      <c r="E1705" s="8" t="s">
        <v>10</v>
      </c>
      <c r="F1705" s="1"/>
      <c r="G1705" s="9"/>
      <c r="H1705" s="9"/>
    </row>
    <row r="1706" hidden="1">
      <c r="A1706" s="5" t="s">
        <v>2294</v>
      </c>
      <c r="B1706" s="50" t="s">
        <v>1644</v>
      </c>
      <c r="C1706" s="28" t="s">
        <v>1675</v>
      </c>
      <c r="D1706" s="8" t="s">
        <v>10</v>
      </c>
      <c r="E1706" s="1"/>
      <c r="F1706" s="1"/>
      <c r="G1706" s="9"/>
      <c r="H1706" s="9"/>
    </row>
    <row r="1707" hidden="1">
      <c r="A1707" s="5" t="s">
        <v>2294</v>
      </c>
      <c r="B1707" s="50" t="s">
        <v>1644</v>
      </c>
      <c r="C1707" s="28" t="s">
        <v>1676</v>
      </c>
      <c r="D1707" s="8" t="s">
        <v>10</v>
      </c>
      <c r="E1707" s="1"/>
      <c r="F1707" s="1"/>
      <c r="G1707" s="9"/>
      <c r="H1707" s="9"/>
    </row>
    <row r="1708" hidden="1">
      <c r="A1708" s="5" t="s">
        <v>2294</v>
      </c>
      <c r="B1708" s="50" t="s">
        <v>1644</v>
      </c>
      <c r="C1708" s="28" t="s">
        <v>1677</v>
      </c>
      <c r="D1708" s="8" t="s">
        <v>10</v>
      </c>
      <c r="E1708" s="1"/>
      <c r="F1708" s="1"/>
      <c r="G1708" s="9"/>
      <c r="H1708" s="9"/>
    </row>
    <row r="1709" hidden="1">
      <c r="A1709" s="5" t="s">
        <v>2294</v>
      </c>
      <c r="B1709" s="50" t="s">
        <v>1644</v>
      </c>
      <c r="C1709" s="28" t="s">
        <v>1678</v>
      </c>
      <c r="D1709" s="1"/>
      <c r="E1709" s="8" t="s">
        <v>10</v>
      </c>
      <c r="F1709" s="1"/>
      <c r="G1709" s="9"/>
      <c r="H1709" s="9"/>
    </row>
    <row r="1710" hidden="1">
      <c r="A1710" s="5" t="s">
        <v>2294</v>
      </c>
      <c r="B1710" s="50" t="s">
        <v>1644</v>
      </c>
      <c r="C1710" s="45" t="s">
        <v>1679</v>
      </c>
      <c r="D1710" s="1"/>
      <c r="E1710" s="8" t="s">
        <v>10</v>
      </c>
      <c r="F1710" s="1"/>
      <c r="G1710" s="9"/>
      <c r="H1710" s="9"/>
    </row>
    <row r="1711" hidden="1">
      <c r="A1711" s="5" t="s">
        <v>2294</v>
      </c>
      <c r="B1711" s="50" t="s">
        <v>1644</v>
      </c>
      <c r="C1711" s="28" t="s">
        <v>1680</v>
      </c>
      <c r="D1711" s="8" t="s">
        <v>10</v>
      </c>
      <c r="E1711" s="1"/>
      <c r="F1711" s="1"/>
      <c r="G1711" s="9"/>
      <c r="H1711" s="9"/>
    </row>
    <row r="1712" hidden="1">
      <c r="A1712" s="5" t="s">
        <v>2294</v>
      </c>
      <c r="B1712" s="50" t="s">
        <v>1644</v>
      </c>
      <c r="C1712" s="28" t="s">
        <v>1681</v>
      </c>
      <c r="D1712" s="1"/>
      <c r="E1712" s="8" t="s">
        <v>10</v>
      </c>
      <c r="F1712" s="1"/>
      <c r="G1712" s="9"/>
      <c r="H1712" s="9"/>
    </row>
    <row r="1713" hidden="1">
      <c r="A1713" s="5" t="s">
        <v>2294</v>
      </c>
      <c r="B1713" s="50" t="s">
        <v>1644</v>
      </c>
      <c r="C1713" s="28" t="s">
        <v>1682</v>
      </c>
      <c r="D1713" s="1"/>
      <c r="E1713" s="8" t="s">
        <v>10</v>
      </c>
      <c r="F1713" s="1"/>
      <c r="G1713" s="9"/>
      <c r="H1713" s="9"/>
    </row>
    <row r="1714" hidden="1">
      <c r="A1714" s="5" t="s">
        <v>2294</v>
      </c>
      <c r="B1714" s="50" t="s">
        <v>1644</v>
      </c>
      <c r="C1714" s="28" t="s">
        <v>1683</v>
      </c>
      <c r="D1714" s="8" t="s">
        <v>10</v>
      </c>
      <c r="E1714" s="1"/>
      <c r="F1714" s="1"/>
      <c r="G1714" s="9"/>
      <c r="H1714" s="9"/>
    </row>
    <row r="1715" hidden="1">
      <c r="A1715" s="5" t="s">
        <v>2294</v>
      </c>
      <c r="B1715" s="50" t="s">
        <v>1644</v>
      </c>
      <c r="C1715" s="28" t="s">
        <v>1684</v>
      </c>
      <c r="D1715" s="1"/>
      <c r="E1715" s="8" t="s">
        <v>10</v>
      </c>
      <c r="F1715" s="1"/>
      <c r="G1715" s="9"/>
      <c r="H1715" s="9"/>
    </row>
    <row r="1716" hidden="1">
      <c r="A1716" s="5" t="s">
        <v>2294</v>
      </c>
      <c r="B1716" s="50" t="s">
        <v>1644</v>
      </c>
      <c r="C1716" s="28" t="s">
        <v>1685</v>
      </c>
      <c r="D1716" s="1"/>
      <c r="E1716" s="8"/>
      <c r="F1716" s="1"/>
      <c r="G1716" s="5" t="s">
        <v>10</v>
      </c>
      <c r="H1716" s="9"/>
    </row>
    <row r="1717" hidden="1">
      <c r="A1717" s="5" t="s">
        <v>2294</v>
      </c>
      <c r="B1717" s="50" t="s">
        <v>1644</v>
      </c>
      <c r="C1717" s="28" t="s">
        <v>1686</v>
      </c>
      <c r="D1717" s="1"/>
      <c r="E1717" s="1"/>
      <c r="F1717" s="1"/>
      <c r="G1717" s="9"/>
      <c r="H1717" s="5" t="s">
        <v>10</v>
      </c>
    </row>
    <row r="1718" hidden="1">
      <c r="A1718" s="5" t="s">
        <v>2294</v>
      </c>
      <c r="B1718" s="50" t="s">
        <v>1644</v>
      </c>
      <c r="C1718" s="28" t="s">
        <v>1687</v>
      </c>
      <c r="D1718" s="1"/>
      <c r="E1718" s="8" t="s">
        <v>10</v>
      </c>
      <c r="F1718" s="1"/>
      <c r="G1718" s="9"/>
      <c r="H1718" s="9"/>
    </row>
    <row r="1719" hidden="1">
      <c r="A1719" s="5" t="s">
        <v>2294</v>
      </c>
      <c r="B1719" s="50" t="s">
        <v>1644</v>
      </c>
      <c r="C1719" s="40" t="s">
        <v>1688</v>
      </c>
      <c r="D1719" s="1"/>
      <c r="E1719" s="8" t="s">
        <v>10</v>
      </c>
      <c r="F1719" s="1"/>
      <c r="G1719" s="9"/>
      <c r="H1719" s="9"/>
    </row>
    <row r="1720" hidden="1">
      <c r="A1720" s="5" t="s">
        <v>2294</v>
      </c>
      <c r="B1720" s="50" t="s">
        <v>1644</v>
      </c>
      <c r="C1720" s="28" t="s">
        <v>1689</v>
      </c>
      <c r="D1720" s="1"/>
      <c r="E1720" s="8" t="s">
        <v>10</v>
      </c>
      <c r="F1720" s="1"/>
      <c r="G1720" s="9"/>
      <c r="H1720" s="9"/>
    </row>
    <row r="1721" hidden="1">
      <c r="A1721" s="5" t="s">
        <v>2294</v>
      </c>
      <c r="B1721" s="50" t="s">
        <v>1644</v>
      </c>
      <c r="C1721" s="28" t="s">
        <v>1690</v>
      </c>
      <c r="D1721" s="8" t="s">
        <v>10</v>
      </c>
      <c r="E1721" s="1"/>
      <c r="F1721" s="1"/>
      <c r="G1721" s="9"/>
      <c r="H1721" s="9"/>
    </row>
    <row r="1722" hidden="1">
      <c r="A1722" s="5" t="s">
        <v>2294</v>
      </c>
      <c r="B1722" s="50" t="s">
        <v>1644</v>
      </c>
      <c r="C1722" s="40" t="s">
        <v>1691</v>
      </c>
      <c r="D1722" s="8" t="s">
        <v>10</v>
      </c>
      <c r="E1722" s="1"/>
      <c r="F1722" s="1"/>
      <c r="G1722" s="9"/>
      <c r="H1722" s="9"/>
    </row>
    <row r="1723" hidden="1">
      <c r="A1723" s="5" t="s">
        <v>2294</v>
      </c>
      <c r="B1723" s="50" t="s">
        <v>1644</v>
      </c>
      <c r="C1723" s="28" t="s">
        <v>1692</v>
      </c>
      <c r="D1723" s="1"/>
      <c r="E1723" s="8" t="s">
        <v>10</v>
      </c>
      <c r="F1723" s="1"/>
      <c r="G1723" s="9"/>
      <c r="H1723" s="9"/>
    </row>
    <row r="1724" hidden="1">
      <c r="A1724" s="5" t="s">
        <v>2294</v>
      </c>
      <c r="B1724" s="50" t="s">
        <v>1644</v>
      </c>
      <c r="C1724" s="28" t="s">
        <v>1693</v>
      </c>
      <c r="D1724" s="1"/>
      <c r="E1724" s="8" t="s">
        <v>10</v>
      </c>
      <c r="F1724" s="1"/>
      <c r="G1724" s="9"/>
      <c r="H1724" s="9"/>
    </row>
    <row r="1725" hidden="1">
      <c r="A1725" s="5" t="s">
        <v>2294</v>
      </c>
      <c r="B1725" s="50" t="s">
        <v>1644</v>
      </c>
      <c r="C1725" s="28" t="s">
        <v>1694</v>
      </c>
      <c r="D1725" s="8" t="s">
        <v>10</v>
      </c>
      <c r="E1725" s="1"/>
      <c r="F1725" s="1"/>
      <c r="G1725" s="9"/>
      <c r="H1725" s="9"/>
    </row>
    <row r="1726" hidden="1">
      <c r="A1726" s="5" t="s">
        <v>2294</v>
      </c>
      <c r="B1726" s="50" t="s">
        <v>1644</v>
      </c>
      <c r="C1726" s="28" t="s">
        <v>1695</v>
      </c>
      <c r="D1726" s="1"/>
      <c r="E1726" s="8" t="s">
        <v>10</v>
      </c>
      <c r="F1726" s="1"/>
      <c r="G1726" s="9"/>
      <c r="H1726" s="9"/>
    </row>
    <row r="1727" hidden="1">
      <c r="A1727" s="5" t="s">
        <v>2294</v>
      </c>
      <c r="B1727" s="50" t="s">
        <v>1644</v>
      </c>
      <c r="C1727" s="28" t="s">
        <v>1696</v>
      </c>
      <c r="D1727" s="8" t="s">
        <v>10</v>
      </c>
      <c r="E1727" s="1"/>
      <c r="F1727" s="1"/>
      <c r="G1727" s="9"/>
      <c r="H1727" s="9"/>
    </row>
    <row r="1728" hidden="1">
      <c r="A1728" s="5" t="s">
        <v>2294</v>
      </c>
      <c r="B1728" s="50" t="s">
        <v>1644</v>
      </c>
      <c r="C1728" s="28" t="s">
        <v>1697</v>
      </c>
      <c r="D1728" s="1"/>
      <c r="E1728" s="8" t="s">
        <v>10</v>
      </c>
      <c r="F1728" s="1"/>
      <c r="G1728" s="9"/>
      <c r="H1728" s="9"/>
    </row>
    <row r="1729" hidden="1">
      <c r="A1729" s="5" t="s">
        <v>2294</v>
      </c>
      <c r="B1729" s="50" t="s">
        <v>1644</v>
      </c>
      <c r="C1729" s="28" t="s">
        <v>1698</v>
      </c>
      <c r="D1729" s="1"/>
      <c r="E1729" s="8" t="s">
        <v>10</v>
      </c>
      <c r="F1729" s="1"/>
      <c r="G1729" s="9"/>
      <c r="H1729" s="9"/>
    </row>
    <row r="1730" hidden="1">
      <c r="A1730" s="5" t="s">
        <v>2294</v>
      </c>
      <c r="B1730" s="50" t="s">
        <v>1644</v>
      </c>
      <c r="C1730" s="28" t="s">
        <v>1699</v>
      </c>
      <c r="D1730" s="8" t="s">
        <v>10</v>
      </c>
      <c r="E1730" s="1"/>
      <c r="F1730" s="1"/>
      <c r="G1730" s="9"/>
      <c r="H1730" s="9"/>
    </row>
    <row r="1731" hidden="1">
      <c r="A1731" s="5" t="s">
        <v>2294</v>
      </c>
      <c r="B1731" s="50" t="s">
        <v>1644</v>
      </c>
      <c r="C1731" s="28" t="s">
        <v>1700</v>
      </c>
      <c r="D1731" s="1"/>
      <c r="E1731" s="8" t="s">
        <v>10</v>
      </c>
      <c r="F1731" s="1"/>
      <c r="G1731" s="9"/>
      <c r="H1731" s="9"/>
    </row>
    <row r="1732" hidden="1">
      <c r="A1732" s="5" t="s">
        <v>2294</v>
      </c>
      <c r="B1732" s="50" t="s">
        <v>1644</v>
      </c>
      <c r="C1732" s="28" t="s">
        <v>1701</v>
      </c>
      <c r="D1732" s="8" t="s">
        <v>10</v>
      </c>
      <c r="E1732" s="1"/>
      <c r="F1732" s="1"/>
      <c r="G1732" s="9"/>
      <c r="H1732" s="9"/>
    </row>
    <row r="1733" hidden="1">
      <c r="A1733" s="5" t="s">
        <v>2294</v>
      </c>
      <c r="B1733" s="50" t="s">
        <v>1644</v>
      </c>
      <c r="C1733" s="28" t="s">
        <v>1702</v>
      </c>
      <c r="D1733" s="1"/>
      <c r="E1733" s="1"/>
      <c r="F1733" s="8" t="s">
        <v>10</v>
      </c>
      <c r="G1733" s="9"/>
      <c r="H1733" s="9"/>
    </row>
    <row r="1734" hidden="1">
      <c r="A1734" s="5" t="s">
        <v>2294</v>
      </c>
      <c r="B1734" s="50" t="s">
        <v>1644</v>
      </c>
      <c r="C1734" s="28" t="s">
        <v>1703</v>
      </c>
      <c r="D1734" s="1"/>
      <c r="E1734" s="8" t="s">
        <v>10</v>
      </c>
      <c r="F1734" s="1"/>
      <c r="G1734" s="9"/>
      <c r="H1734" s="9"/>
    </row>
    <row r="1735" hidden="1">
      <c r="A1735" s="5" t="s">
        <v>2294</v>
      </c>
      <c r="B1735" s="50" t="s">
        <v>1644</v>
      </c>
      <c r="C1735" s="28" t="s">
        <v>1704</v>
      </c>
      <c r="D1735" s="8" t="s">
        <v>10</v>
      </c>
      <c r="E1735" s="1"/>
      <c r="F1735" s="1"/>
      <c r="G1735" s="9"/>
      <c r="H1735" s="9"/>
    </row>
    <row r="1736" hidden="1">
      <c r="A1736" s="5" t="s">
        <v>2294</v>
      </c>
      <c r="B1736" s="50" t="s">
        <v>1644</v>
      </c>
      <c r="C1736" s="28" t="s">
        <v>1705</v>
      </c>
      <c r="D1736" s="8" t="s">
        <v>10</v>
      </c>
      <c r="E1736" s="1"/>
      <c r="F1736" s="1"/>
      <c r="G1736" s="9"/>
      <c r="H1736" s="9"/>
    </row>
    <row r="1737" hidden="1">
      <c r="A1737" s="5" t="s">
        <v>2294</v>
      </c>
      <c r="B1737" s="50" t="s">
        <v>1644</v>
      </c>
      <c r="C1737" s="45" t="s">
        <v>1706</v>
      </c>
      <c r="D1737" s="1"/>
      <c r="E1737" s="1"/>
      <c r="F1737" s="1"/>
      <c r="G1737" s="5" t="s">
        <v>10</v>
      </c>
      <c r="H1737" s="9"/>
    </row>
    <row r="1738" hidden="1">
      <c r="A1738" s="5" t="s">
        <v>2290</v>
      </c>
      <c r="B1738" s="50" t="s">
        <v>1644</v>
      </c>
      <c r="C1738" s="28" t="s">
        <v>1707</v>
      </c>
      <c r="D1738" s="1"/>
      <c r="E1738" s="8" t="s">
        <v>10</v>
      </c>
      <c r="F1738" s="1"/>
      <c r="G1738" s="9"/>
      <c r="H1738" s="9"/>
    </row>
    <row r="1739" hidden="1">
      <c r="A1739" s="5" t="s">
        <v>2290</v>
      </c>
      <c r="B1739" s="50" t="s">
        <v>1644</v>
      </c>
      <c r="C1739" s="28" t="s">
        <v>1708</v>
      </c>
      <c r="D1739" s="1"/>
      <c r="E1739" s="8" t="s">
        <v>10</v>
      </c>
      <c r="F1739" s="1"/>
      <c r="G1739" s="9"/>
      <c r="H1739" s="9"/>
    </row>
    <row r="1740" hidden="1">
      <c r="A1740" s="5" t="s">
        <v>2290</v>
      </c>
      <c r="B1740" s="50" t="s">
        <v>1644</v>
      </c>
      <c r="C1740" s="28" t="s">
        <v>1709</v>
      </c>
      <c r="D1740" s="1"/>
      <c r="E1740" s="8" t="s">
        <v>10</v>
      </c>
      <c r="F1740" s="1"/>
      <c r="G1740" s="9"/>
      <c r="H1740" s="9"/>
    </row>
    <row r="1741" hidden="1">
      <c r="A1741" s="5" t="s">
        <v>2290</v>
      </c>
      <c r="B1741" s="50" t="s">
        <v>1644</v>
      </c>
      <c r="C1741" s="28" t="s">
        <v>1710</v>
      </c>
      <c r="D1741" s="1"/>
      <c r="E1741" s="8" t="s">
        <v>10</v>
      </c>
      <c r="F1741" s="1"/>
      <c r="G1741" s="9"/>
      <c r="H1741" s="9"/>
    </row>
    <row r="1742" hidden="1">
      <c r="A1742" s="5" t="s">
        <v>2290</v>
      </c>
      <c r="B1742" s="50" t="s">
        <v>1644</v>
      </c>
      <c r="C1742" s="28" t="s">
        <v>1711</v>
      </c>
      <c r="D1742" s="1"/>
      <c r="E1742" s="8" t="s">
        <v>10</v>
      </c>
      <c r="F1742" s="1"/>
      <c r="G1742" s="9"/>
      <c r="H1742" s="9"/>
    </row>
    <row r="1743" hidden="1">
      <c r="A1743" s="5" t="s">
        <v>2290</v>
      </c>
      <c r="B1743" s="50" t="s">
        <v>1644</v>
      </c>
      <c r="C1743" s="28" t="s">
        <v>1712</v>
      </c>
      <c r="D1743" s="1"/>
      <c r="E1743" s="8" t="s">
        <v>10</v>
      </c>
      <c r="F1743" s="1"/>
      <c r="G1743" s="9"/>
      <c r="H1743" s="9"/>
    </row>
    <row r="1744" hidden="1">
      <c r="A1744" s="5" t="s">
        <v>2290</v>
      </c>
      <c r="B1744" s="50" t="s">
        <v>1644</v>
      </c>
      <c r="C1744" s="28" t="s">
        <v>1713</v>
      </c>
      <c r="D1744" s="1"/>
      <c r="E1744" s="8" t="s">
        <v>10</v>
      </c>
      <c r="F1744" s="1"/>
      <c r="G1744" s="9"/>
      <c r="H1744" s="9"/>
    </row>
    <row r="1745" hidden="1">
      <c r="A1745" s="5" t="s">
        <v>2290</v>
      </c>
      <c r="B1745" s="50" t="s">
        <v>1644</v>
      </c>
      <c r="C1745" s="28" t="s">
        <v>1714</v>
      </c>
      <c r="D1745" s="1"/>
      <c r="E1745" s="8" t="s">
        <v>10</v>
      </c>
      <c r="F1745" s="1"/>
      <c r="G1745" s="9"/>
      <c r="H1745" s="9"/>
    </row>
    <row r="1746" hidden="1">
      <c r="A1746" s="5" t="s">
        <v>2290</v>
      </c>
      <c r="B1746" s="50" t="s">
        <v>1644</v>
      </c>
      <c r="C1746" s="28" t="s">
        <v>1715</v>
      </c>
      <c r="D1746" s="1"/>
      <c r="E1746" s="8" t="s">
        <v>10</v>
      </c>
      <c r="F1746" s="1"/>
      <c r="G1746" s="9"/>
      <c r="H1746" s="9"/>
    </row>
    <row r="1747" hidden="1">
      <c r="A1747" s="5" t="s">
        <v>2290</v>
      </c>
      <c r="B1747" s="50" t="s">
        <v>1644</v>
      </c>
      <c r="C1747" s="28" t="s">
        <v>1716</v>
      </c>
      <c r="D1747" s="1"/>
      <c r="E1747" s="8" t="s">
        <v>10</v>
      </c>
      <c r="F1747" s="1"/>
      <c r="G1747" s="9"/>
      <c r="H1747" s="9"/>
    </row>
    <row r="1748" hidden="1">
      <c r="A1748" s="5" t="s">
        <v>2290</v>
      </c>
      <c r="B1748" s="50" t="s">
        <v>1644</v>
      </c>
      <c r="C1748" s="28" t="s">
        <v>1717</v>
      </c>
      <c r="D1748" s="1"/>
      <c r="E1748" s="8" t="s">
        <v>10</v>
      </c>
      <c r="F1748" s="1"/>
      <c r="G1748" s="9"/>
      <c r="H1748" s="9"/>
    </row>
    <row r="1749" hidden="1">
      <c r="A1749" s="5" t="s">
        <v>2290</v>
      </c>
      <c r="B1749" s="50" t="s">
        <v>1644</v>
      </c>
      <c r="C1749" s="45" t="s">
        <v>1718</v>
      </c>
      <c r="D1749" s="1"/>
      <c r="E1749" s="8" t="s">
        <v>10</v>
      </c>
      <c r="F1749" s="1"/>
      <c r="G1749" s="9"/>
      <c r="H1749" s="9"/>
    </row>
    <row r="1750" hidden="1">
      <c r="A1750" s="5" t="s">
        <v>2290</v>
      </c>
      <c r="B1750" s="50" t="s">
        <v>1644</v>
      </c>
      <c r="C1750" s="28" t="s">
        <v>1719</v>
      </c>
      <c r="D1750" s="1"/>
      <c r="E1750" s="8" t="s">
        <v>10</v>
      </c>
      <c r="F1750" s="1"/>
      <c r="G1750" s="9"/>
      <c r="H1750" s="9"/>
    </row>
    <row r="1751" hidden="1">
      <c r="A1751" s="5" t="s">
        <v>2290</v>
      </c>
      <c r="B1751" s="50" t="s">
        <v>1644</v>
      </c>
      <c r="C1751" s="28" t="s">
        <v>1720</v>
      </c>
      <c r="D1751" s="8" t="s">
        <v>10</v>
      </c>
      <c r="E1751" s="1"/>
      <c r="F1751" s="1"/>
      <c r="G1751" s="9"/>
      <c r="H1751" s="9"/>
    </row>
    <row r="1752" hidden="1">
      <c r="A1752" s="5" t="s">
        <v>2290</v>
      </c>
      <c r="B1752" s="50" t="s">
        <v>1644</v>
      </c>
      <c r="C1752" s="28" t="s">
        <v>1721</v>
      </c>
      <c r="D1752" s="1"/>
      <c r="E1752" s="8" t="s">
        <v>10</v>
      </c>
      <c r="F1752" s="1"/>
      <c r="G1752" s="9"/>
      <c r="H1752" s="9"/>
    </row>
    <row r="1753" hidden="1">
      <c r="A1753" s="5" t="s">
        <v>2290</v>
      </c>
      <c r="B1753" s="50" t="s">
        <v>1644</v>
      </c>
      <c r="C1753" s="28" t="s">
        <v>1722</v>
      </c>
      <c r="D1753" s="1"/>
      <c r="E1753" s="8" t="s">
        <v>10</v>
      </c>
      <c r="F1753" s="1"/>
      <c r="G1753" s="9"/>
      <c r="H1753" s="9"/>
    </row>
    <row r="1754" hidden="1">
      <c r="A1754" s="5" t="s">
        <v>2290</v>
      </c>
      <c r="B1754" s="50" t="s">
        <v>1644</v>
      </c>
      <c r="C1754" s="28" t="s">
        <v>1723</v>
      </c>
      <c r="D1754" s="1"/>
      <c r="E1754" s="8" t="s">
        <v>10</v>
      </c>
      <c r="F1754" s="1"/>
      <c r="G1754" s="9"/>
      <c r="H1754" s="9"/>
    </row>
    <row r="1755" hidden="1">
      <c r="A1755" s="5" t="s">
        <v>2290</v>
      </c>
      <c r="B1755" s="50" t="s">
        <v>1644</v>
      </c>
      <c r="C1755" s="28" t="s">
        <v>1724</v>
      </c>
      <c r="D1755" s="1"/>
      <c r="E1755" s="8" t="s">
        <v>10</v>
      </c>
      <c r="F1755" s="1"/>
      <c r="G1755" s="9"/>
      <c r="H1755" s="9"/>
    </row>
    <row r="1756" hidden="1">
      <c r="A1756" s="5" t="s">
        <v>2290</v>
      </c>
      <c r="B1756" s="50" t="s">
        <v>1644</v>
      </c>
      <c r="C1756" s="28" t="s">
        <v>1725</v>
      </c>
      <c r="D1756" s="1"/>
      <c r="E1756" s="8" t="s">
        <v>10</v>
      </c>
      <c r="F1756" s="1"/>
      <c r="G1756" s="9"/>
      <c r="H1756" s="9"/>
    </row>
    <row r="1757" hidden="1">
      <c r="A1757" s="5" t="s">
        <v>2290</v>
      </c>
      <c r="B1757" s="50" t="s">
        <v>1644</v>
      </c>
      <c r="C1757" s="45" t="s">
        <v>1726</v>
      </c>
      <c r="D1757" s="1"/>
      <c r="E1757" s="8" t="s">
        <v>10</v>
      </c>
      <c r="F1757" s="1"/>
      <c r="G1757" s="9"/>
      <c r="H1757" s="9"/>
    </row>
    <row r="1758" hidden="1">
      <c r="A1758" s="5" t="s">
        <v>2290</v>
      </c>
      <c r="B1758" s="50" t="s">
        <v>1644</v>
      </c>
      <c r="C1758" s="28" t="s">
        <v>1727</v>
      </c>
      <c r="D1758" s="1"/>
      <c r="E1758" s="8" t="s">
        <v>10</v>
      </c>
      <c r="F1758" s="1"/>
      <c r="G1758" s="9"/>
      <c r="H1758" s="9"/>
    </row>
    <row r="1759" hidden="1">
      <c r="A1759" s="5" t="s">
        <v>2290</v>
      </c>
      <c r="B1759" s="50" t="s">
        <v>1644</v>
      </c>
      <c r="C1759" s="28" t="s">
        <v>1728</v>
      </c>
      <c r="D1759" s="1"/>
      <c r="E1759" s="8" t="s">
        <v>10</v>
      </c>
      <c r="F1759" s="1"/>
      <c r="G1759" s="9"/>
      <c r="H1759" s="9"/>
    </row>
    <row r="1760" hidden="1">
      <c r="A1760" s="5" t="s">
        <v>2290</v>
      </c>
      <c r="B1760" s="50" t="s">
        <v>1644</v>
      </c>
      <c r="C1760" s="28" t="s">
        <v>1729</v>
      </c>
      <c r="D1760" s="1"/>
      <c r="E1760" s="8" t="s">
        <v>10</v>
      </c>
      <c r="F1760" s="1"/>
      <c r="G1760" s="9"/>
      <c r="H1760" s="9"/>
    </row>
    <row r="1761" hidden="1">
      <c r="A1761" s="5" t="s">
        <v>2290</v>
      </c>
      <c r="B1761" s="50" t="s">
        <v>1644</v>
      </c>
      <c r="C1761" s="28" t="s">
        <v>1730</v>
      </c>
      <c r="D1761" s="1"/>
      <c r="E1761" s="8"/>
      <c r="F1761" s="1"/>
      <c r="G1761" s="5" t="s">
        <v>10</v>
      </c>
      <c r="H1761" s="9"/>
    </row>
    <row r="1762" hidden="1">
      <c r="A1762" s="5" t="s">
        <v>2290</v>
      </c>
      <c r="B1762" s="50" t="s">
        <v>1644</v>
      </c>
      <c r="C1762" s="28" t="s">
        <v>1731</v>
      </c>
      <c r="D1762" s="1"/>
      <c r="E1762" s="8" t="s">
        <v>10</v>
      </c>
      <c r="F1762" s="1"/>
      <c r="G1762" s="9"/>
      <c r="H1762" s="9"/>
    </row>
    <row r="1763" hidden="1">
      <c r="A1763" s="5" t="s">
        <v>2290</v>
      </c>
      <c r="B1763" s="50" t="s">
        <v>1644</v>
      </c>
      <c r="C1763" s="28" t="s">
        <v>1732</v>
      </c>
      <c r="D1763" s="1"/>
      <c r="E1763" s="8" t="s">
        <v>10</v>
      </c>
      <c r="F1763" s="1"/>
      <c r="G1763" s="9"/>
      <c r="H1763" s="9"/>
    </row>
    <row r="1764" hidden="1">
      <c r="A1764" s="5" t="s">
        <v>2290</v>
      </c>
      <c r="B1764" s="50" t="s">
        <v>1644</v>
      </c>
      <c r="C1764" s="28" t="s">
        <v>1733</v>
      </c>
      <c r="D1764" s="1"/>
      <c r="E1764" s="8" t="s">
        <v>10</v>
      </c>
      <c r="F1764" s="1"/>
      <c r="G1764" s="9"/>
      <c r="H1764" s="9"/>
    </row>
    <row r="1765" hidden="1">
      <c r="A1765" s="5" t="s">
        <v>2290</v>
      </c>
      <c r="B1765" s="50" t="s">
        <v>1644</v>
      </c>
      <c r="C1765" s="28" t="s">
        <v>1734</v>
      </c>
      <c r="D1765" s="8" t="s">
        <v>10</v>
      </c>
      <c r="E1765" s="1"/>
      <c r="F1765" s="1"/>
      <c r="G1765" s="9"/>
      <c r="H1765" s="9"/>
    </row>
    <row r="1766" hidden="1">
      <c r="A1766" s="5" t="s">
        <v>2290</v>
      </c>
      <c r="B1766" s="50" t="s">
        <v>1644</v>
      </c>
      <c r="C1766" s="28" t="s">
        <v>1735</v>
      </c>
      <c r="D1766" s="1"/>
      <c r="E1766" s="8" t="s">
        <v>10</v>
      </c>
      <c r="F1766" s="1"/>
      <c r="G1766" s="9"/>
      <c r="H1766" s="9"/>
    </row>
    <row r="1767" hidden="1">
      <c r="A1767" s="5" t="s">
        <v>2290</v>
      </c>
      <c r="B1767" s="50" t="s">
        <v>1644</v>
      </c>
      <c r="C1767" s="28" t="s">
        <v>1736</v>
      </c>
      <c r="D1767" s="1"/>
      <c r="E1767" s="8" t="s">
        <v>10</v>
      </c>
      <c r="F1767" s="1"/>
      <c r="G1767" s="9"/>
      <c r="H1767" s="9"/>
    </row>
    <row r="1768" hidden="1">
      <c r="A1768" s="5" t="s">
        <v>2290</v>
      </c>
      <c r="B1768" s="50" t="s">
        <v>1644</v>
      </c>
      <c r="C1768" s="28" t="s">
        <v>1737</v>
      </c>
      <c r="D1768" s="1"/>
      <c r="E1768" s="8" t="s">
        <v>10</v>
      </c>
      <c r="F1768" s="1"/>
      <c r="G1768" s="9"/>
      <c r="H1768" s="9"/>
    </row>
    <row r="1769" hidden="1">
      <c r="A1769" s="5" t="s">
        <v>2290</v>
      </c>
      <c r="B1769" s="50" t="s">
        <v>1644</v>
      </c>
      <c r="C1769" s="28" t="s">
        <v>1738</v>
      </c>
      <c r="D1769" s="1"/>
      <c r="E1769" s="8" t="s">
        <v>10</v>
      </c>
      <c r="F1769" s="1"/>
      <c r="G1769" s="9"/>
      <c r="H1769" s="9"/>
    </row>
    <row r="1770" hidden="1">
      <c r="A1770" s="5" t="s">
        <v>2290</v>
      </c>
      <c r="B1770" s="50" t="s">
        <v>1644</v>
      </c>
      <c r="C1770" s="28" t="s">
        <v>1739</v>
      </c>
      <c r="D1770" s="1"/>
      <c r="E1770" s="8" t="s">
        <v>10</v>
      </c>
      <c r="F1770" s="1"/>
      <c r="G1770" s="9"/>
      <c r="H1770" s="9"/>
    </row>
    <row r="1771" hidden="1">
      <c r="A1771" s="5" t="s">
        <v>2290</v>
      </c>
      <c r="B1771" s="50" t="s">
        <v>1644</v>
      </c>
      <c r="C1771" s="28" t="s">
        <v>1740</v>
      </c>
      <c r="D1771" s="1"/>
      <c r="E1771" s="8" t="s">
        <v>10</v>
      </c>
      <c r="F1771" s="1"/>
      <c r="G1771" s="9"/>
      <c r="H1771" s="9"/>
    </row>
    <row r="1772" hidden="1">
      <c r="A1772" s="5" t="s">
        <v>2290</v>
      </c>
      <c r="B1772" s="50" t="s">
        <v>1644</v>
      </c>
      <c r="C1772" s="28" t="s">
        <v>1741</v>
      </c>
      <c r="D1772" s="1"/>
      <c r="E1772" s="8" t="s">
        <v>10</v>
      </c>
      <c r="F1772" s="1"/>
      <c r="G1772" s="9"/>
      <c r="H1772" s="9"/>
    </row>
    <row r="1773" hidden="1">
      <c r="A1773" s="5" t="s">
        <v>2290</v>
      </c>
      <c r="B1773" s="50" t="s">
        <v>1644</v>
      </c>
      <c r="C1773" s="28" t="s">
        <v>1742</v>
      </c>
      <c r="D1773" s="8" t="s">
        <v>10</v>
      </c>
      <c r="E1773" s="8"/>
      <c r="F1773" s="1"/>
      <c r="G1773" s="9"/>
      <c r="H1773" s="9"/>
    </row>
    <row r="1774" hidden="1">
      <c r="A1774" s="5" t="s">
        <v>2290</v>
      </c>
      <c r="B1774" s="50" t="s">
        <v>1644</v>
      </c>
      <c r="C1774" s="28" t="s">
        <v>1743</v>
      </c>
      <c r="D1774" s="1"/>
      <c r="E1774" s="8" t="s">
        <v>10</v>
      </c>
      <c r="F1774" s="1"/>
      <c r="G1774" s="9"/>
      <c r="H1774" s="9"/>
    </row>
    <row r="1775" hidden="1">
      <c r="A1775" s="5" t="s">
        <v>2290</v>
      </c>
      <c r="B1775" s="50" t="s">
        <v>1644</v>
      </c>
      <c r="C1775" s="28" t="s">
        <v>1744</v>
      </c>
      <c r="D1775" s="8" t="s">
        <v>10</v>
      </c>
      <c r="E1775" s="1"/>
      <c r="F1775" s="1"/>
      <c r="G1775" s="9"/>
      <c r="H1775" s="9"/>
    </row>
    <row r="1776" hidden="1">
      <c r="A1776" s="5" t="s">
        <v>2290</v>
      </c>
      <c r="B1776" s="50" t="s">
        <v>1644</v>
      </c>
      <c r="C1776" s="28" t="s">
        <v>1745</v>
      </c>
      <c r="D1776" s="1"/>
      <c r="E1776" s="8" t="s">
        <v>10</v>
      </c>
      <c r="F1776" s="1"/>
      <c r="G1776" s="9"/>
      <c r="H1776" s="9"/>
    </row>
    <row r="1777" hidden="1">
      <c r="A1777" s="5" t="s">
        <v>2290</v>
      </c>
      <c r="B1777" s="50" t="s">
        <v>1644</v>
      </c>
      <c r="C1777" s="28" t="s">
        <v>1746</v>
      </c>
      <c r="D1777" s="1"/>
      <c r="E1777" s="8" t="s">
        <v>10</v>
      </c>
      <c r="F1777" s="1"/>
      <c r="G1777" s="9"/>
      <c r="H1777" s="9"/>
    </row>
    <row r="1778" hidden="1">
      <c r="A1778" s="5" t="s">
        <v>2290</v>
      </c>
      <c r="B1778" s="50" t="s">
        <v>1644</v>
      </c>
      <c r="C1778" s="28" t="s">
        <v>1747</v>
      </c>
      <c r="D1778" s="1"/>
      <c r="E1778" s="8" t="s">
        <v>10</v>
      </c>
      <c r="F1778" s="1"/>
      <c r="G1778" s="9"/>
      <c r="H1778" s="9"/>
    </row>
    <row r="1779" hidden="1">
      <c r="A1779" s="5" t="s">
        <v>2290</v>
      </c>
      <c r="B1779" s="50" t="s">
        <v>1644</v>
      </c>
      <c r="C1779" s="28" t="s">
        <v>1748</v>
      </c>
      <c r="D1779" s="8" t="s">
        <v>10</v>
      </c>
      <c r="E1779" s="1"/>
      <c r="F1779" s="1"/>
      <c r="G1779" s="9"/>
      <c r="H1779" s="9"/>
    </row>
    <row r="1780" hidden="1">
      <c r="A1780" s="5" t="s">
        <v>2290</v>
      </c>
      <c r="B1780" s="50" t="s">
        <v>1644</v>
      </c>
      <c r="C1780" s="28" t="s">
        <v>1749</v>
      </c>
      <c r="D1780" s="8" t="s">
        <v>10</v>
      </c>
      <c r="E1780" s="1"/>
      <c r="F1780" s="1"/>
      <c r="G1780" s="9"/>
      <c r="H1780" s="9"/>
    </row>
    <row r="1781" hidden="1">
      <c r="A1781" s="5" t="s">
        <v>2290</v>
      </c>
      <c r="B1781" s="50" t="s">
        <v>1644</v>
      </c>
      <c r="C1781" s="28" t="s">
        <v>1750</v>
      </c>
      <c r="D1781" s="1"/>
      <c r="E1781" s="8" t="s">
        <v>10</v>
      </c>
      <c r="F1781" s="1"/>
      <c r="G1781" s="9"/>
      <c r="H1781" s="9"/>
    </row>
    <row r="1782" hidden="1">
      <c r="A1782" s="5" t="s">
        <v>2290</v>
      </c>
      <c r="B1782" s="50" t="s">
        <v>1644</v>
      </c>
      <c r="C1782" s="45" t="s">
        <v>1751</v>
      </c>
      <c r="D1782" s="1"/>
      <c r="E1782" s="1"/>
      <c r="F1782" s="1"/>
      <c r="G1782" s="5" t="s">
        <v>10</v>
      </c>
      <c r="H1782" s="9"/>
    </row>
    <row r="1783" hidden="1">
      <c r="A1783" s="5" t="s">
        <v>2290</v>
      </c>
      <c r="B1783" s="50" t="s">
        <v>1644</v>
      </c>
      <c r="C1783" s="28" t="s">
        <v>1752</v>
      </c>
      <c r="D1783" s="8" t="s">
        <v>10</v>
      </c>
      <c r="E1783" s="1"/>
      <c r="F1783" s="1"/>
      <c r="G1783" s="9"/>
      <c r="H1783" s="9"/>
    </row>
    <row r="1784" hidden="1">
      <c r="A1784" s="5" t="s">
        <v>2290</v>
      </c>
      <c r="B1784" s="50" t="s">
        <v>1644</v>
      </c>
      <c r="C1784" s="28" t="s">
        <v>1753</v>
      </c>
      <c r="D1784" s="1"/>
      <c r="E1784" s="8" t="s">
        <v>10</v>
      </c>
      <c r="F1784" s="1"/>
      <c r="G1784" s="9"/>
      <c r="H1784" s="9"/>
    </row>
    <row r="1785" hidden="1">
      <c r="A1785" s="5" t="s">
        <v>2290</v>
      </c>
      <c r="B1785" s="50" t="s">
        <v>1644</v>
      </c>
      <c r="C1785" s="28" t="s">
        <v>1754</v>
      </c>
      <c r="D1785" s="1"/>
      <c r="E1785" s="8" t="s">
        <v>10</v>
      </c>
      <c r="F1785" s="1"/>
      <c r="G1785" s="9"/>
      <c r="H1785" s="9"/>
    </row>
    <row r="1786" hidden="1">
      <c r="A1786" s="5" t="s">
        <v>2290</v>
      </c>
      <c r="B1786" s="50" t="s">
        <v>1644</v>
      </c>
      <c r="C1786" s="28" t="s">
        <v>1755</v>
      </c>
      <c r="D1786" s="1"/>
      <c r="E1786" s="8" t="s">
        <v>10</v>
      </c>
      <c r="F1786" s="1"/>
      <c r="G1786" s="9"/>
      <c r="H1786" s="9"/>
    </row>
    <row r="1787" hidden="1">
      <c r="A1787" s="5" t="s">
        <v>2290</v>
      </c>
      <c r="B1787" s="50" t="s">
        <v>1644</v>
      </c>
      <c r="C1787" s="28" t="s">
        <v>1756</v>
      </c>
      <c r="D1787" s="1"/>
      <c r="E1787" s="8" t="s">
        <v>10</v>
      </c>
      <c r="F1787" s="1"/>
      <c r="G1787" s="9"/>
      <c r="H1787" s="9"/>
    </row>
    <row r="1788" hidden="1">
      <c r="A1788" s="5" t="s">
        <v>2290</v>
      </c>
      <c r="B1788" s="50" t="s">
        <v>1644</v>
      </c>
      <c r="C1788" s="28" t="s">
        <v>1757</v>
      </c>
      <c r="D1788" s="1"/>
      <c r="E1788" s="8" t="s">
        <v>10</v>
      </c>
      <c r="F1788" s="1"/>
      <c r="G1788" s="9"/>
      <c r="H1788" s="9"/>
    </row>
    <row r="1789" hidden="1">
      <c r="A1789" s="5" t="s">
        <v>2290</v>
      </c>
      <c r="B1789" s="50" t="s">
        <v>1644</v>
      </c>
      <c r="C1789" s="28" t="s">
        <v>1758</v>
      </c>
      <c r="D1789" s="1"/>
      <c r="E1789" s="8" t="s">
        <v>10</v>
      </c>
      <c r="F1789" s="1"/>
      <c r="G1789" s="9"/>
      <c r="H1789" s="9"/>
    </row>
    <row r="1790" hidden="1">
      <c r="A1790" s="5" t="s">
        <v>2290</v>
      </c>
      <c r="B1790" s="50" t="s">
        <v>1644</v>
      </c>
      <c r="C1790" s="28" t="s">
        <v>1759</v>
      </c>
      <c r="D1790" s="1"/>
      <c r="E1790" s="8" t="s">
        <v>10</v>
      </c>
      <c r="F1790" s="1"/>
      <c r="G1790" s="9"/>
      <c r="H1790" s="9"/>
    </row>
    <row r="1791" hidden="1">
      <c r="A1791" s="5" t="s">
        <v>2290</v>
      </c>
      <c r="B1791" s="50" t="s">
        <v>1644</v>
      </c>
      <c r="C1791" s="28" t="s">
        <v>1760</v>
      </c>
      <c r="D1791" s="1"/>
      <c r="E1791" s="8" t="s">
        <v>10</v>
      </c>
      <c r="F1791" s="1"/>
      <c r="G1791" s="9"/>
      <c r="H1791" s="9"/>
    </row>
    <row r="1792" hidden="1">
      <c r="A1792" s="5" t="s">
        <v>2290</v>
      </c>
      <c r="B1792" s="50" t="s">
        <v>1644</v>
      </c>
      <c r="C1792" s="28" t="s">
        <v>1761</v>
      </c>
      <c r="D1792" s="8" t="s">
        <v>10</v>
      </c>
      <c r="E1792" s="8"/>
      <c r="F1792" s="1"/>
      <c r="G1792" s="9"/>
      <c r="H1792" s="9"/>
    </row>
    <row r="1793" hidden="1">
      <c r="A1793" s="5" t="s">
        <v>2290</v>
      </c>
      <c r="B1793" s="50" t="s">
        <v>1644</v>
      </c>
      <c r="C1793" s="28" t="s">
        <v>1762</v>
      </c>
      <c r="D1793" s="8" t="s">
        <v>10</v>
      </c>
      <c r="E1793" s="1"/>
      <c r="F1793" s="1"/>
      <c r="G1793" s="9"/>
      <c r="H1793" s="9"/>
    </row>
    <row r="1794" hidden="1">
      <c r="A1794" s="5" t="s">
        <v>2290</v>
      </c>
      <c r="B1794" s="50" t="s">
        <v>1644</v>
      </c>
      <c r="C1794" s="28" t="s">
        <v>1763</v>
      </c>
      <c r="D1794" s="1"/>
      <c r="E1794" s="8" t="s">
        <v>10</v>
      </c>
      <c r="F1794" s="1"/>
      <c r="G1794" s="9"/>
      <c r="H1794" s="9"/>
    </row>
    <row r="1795" hidden="1">
      <c r="A1795" s="5" t="s">
        <v>2290</v>
      </c>
      <c r="B1795" s="50" t="s">
        <v>1644</v>
      </c>
      <c r="C1795" s="28" t="s">
        <v>1764</v>
      </c>
      <c r="D1795" s="1"/>
      <c r="E1795" s="8" t="s">
        <v>10</v>
      </c>
      <c r="F1795" s="1"/>
      <c r="G1795" s="9"/>
      <c r="H1795" s="9"/>
    </row>
    <row r="1796" hidden="1">
      <c r="A1796" s="5" t="s">
        <v>2290</v>
      </c>
      <c r="B1796" s="50" t="s">
        <v>1644</v>
      </c>
      <c r="C1796" s="28" t="s">
        <v>1765</v>
      </c>
      <c r="D1796" s="1"/>
      <c r="E1796" s="8"/>
      <c r="F1796" s="1"/>
      <c r="G1796" s="5" t="s">
        <v>10</v>
      </c>
      <c r="H1796" s="9"/>
    </row>
    <row r="1797" hidden="1">
      <c r="A1797" s="5" t="s">
        <v>2290</v>
      </c>
      <c r="B1797" s="50" t="s">
        <v>1644</v>
      </c>
      <c r="C1797" s="28" t="s">
        <v>1766</v>
      </c>
      <c r="D1797" s="1"/>
      <c r="E1797" s="8" t="s">
        <v>10</v>
      </c>
      <c r="F1797" s="1"/>
      <c r="G1797" s="9"/>
      <c r="H1797" s="9"/>
    </row>
    <row r="1798" hidden="1">
      <c r="A1798" s="5" t="s">
        <v>2290</v>
      </c>
      <c r="B1798" s="50" t="s">
        <v>1644</v>
      </c>
      <c r="C1798" s="28" t="s">
        <v>1767</v>
      </c>
      <c r="D1798" s="1"/>
      <c r="E1798" s="8" t="s">
        <v>10</v>
      </c>
      <c r="F1798" s="1"/>
      <c r="G1798" s="9"/>
      <c r="H1798" s="9"/>
    </row>
    <row r="1799" hidden="1">
      <c r="A1799" s="5" t="s">
        <v>2290</v>
      </c>
      <c r="B1799" s="50" t="s">
        <v>1644</v>
      </c>
      <c r="C1799" s="28" t="s">
        <v>1768</v>
      </c>
      <c r="D1799" s="1"/>
      <c r="E1799" s="8" t="s">
        <v>10</v>
      </c>
      <c r="F1799" s="1"/>
      <c r="G1799" s="9"/>
      <c r="H1799" s="9"/>
    </row>
    <row r="1800" hidden="1">
      <c r="A1800" s="5" t="s">
        <v>2290</v>
      </c>
      <c r="B1800" s="50" t="s">
        <v>1644</v>
      </c>
      <c r="C1800" s="28" t="s">
        <v>1769</v>
      </c>
      <c r="D1800" s="1"/>
      <c r="E1800" s="8" t="s">
        <v>10</v>
      </c>
      <c r="F1800" s="1"/>
      <c r="G1800" s="9"/>
      <c r="H1800" s="9"/>
    </row>
    <row r="1801" hidden="1">
      <c r="A1801" s="5" t="s">
        <v>2290</v>
      </c>
      <c r="B1801" s="50" t="s">
        <v>1644</v>
      </c>
      <c r="C1801" s="28" t="s">
        <v>1770</v>
      </c>
      <c r="D1801" s="1"/>
      <c r="E1801" s="8" t="s">
        <v>10</v>
      </c>
      <c r="F1801" s="1"/>
      <c r="G1801" s="9"/>
      <c r="H1801" s="9"/>
    </row>
    <row r="1802" hidden="1">
      <c r="A1802" s="5" t="s">
        <v>2290</v>
      </c>
      <c r="B1802" s="50" t="s">
        <v>1644</v>
      </c>
      <c r="C1802" s="28" t="s">
        <v>1771</v>
      </c>
      <c r="D1802" s="1"/>
      <c r="E1802" s="8" t="s">
        <v>10</v>
      </c>
      <c r="F1802" s="1"/>
      <c r="G1802" s="9"/>
      <c r="H1802" s="9"/>
    </row>
    <row r="1803" hidden="1">
      <c r="A1803" s="5" t="s">
        <v>2290</v>
      </c>
      <c r="B1803" s="50" t="s">
        <v>1644</v>
      </c>
      <c r="C1803" s="28" t="s">
        <v>1772</v>
      </c>
      <c r="D1803" s="1"/>
      <c r="E1803" s="8" t="s">
        <v>10</v>
      </c>
      <c r="F1803" s="1"/>
      <c r="G1803" s="9"/>
      <c r="H1803" s="9"/>
    </row>
    <row r="1804" hidden="1">
      <c r="A1804" s="5" t="s">
        <v>2290</v>
      </c>
      <c r="B1804" s="50" t="s">
        <v>1644</v>
      </c>
      <c r="C1804" s="28" t="s">
        <v>1773</v>
      </c>
      <c r="D1804" s="1"/>
      <c r="E1804" s="8" t="s">
        <v>10</v>
      </c>
      <c r="F1804" s="1"/>
      <c r="G1804" s="9"/>
      <c r="H1804" s="9"/>
    </row>
    <row r="1805" hidden="1">
      <c r="A1805" s="5" t="s">
        <v>2290</v>
      </c>
      <c r="B1805" s="50" t="s">
        <v>1644</v>
      </c>
      <c r="C1805" s="28" t="s">
        <v>1774</v>
      </c>
      <c r="D1805" s="1"/>
      <c r="E1805" s="8" t="s">
        <v>10</v>
      </c>
      <c r="F1805" s="1"/>
      <c r="G1805" s="9"/>
      <c r="H1805" s="9"/>
    </row>
    <row r="1806" hidden="1">
      <c r="A1806" s="5" t="s">
        <v>2290</v>
      </c>
      <c r="B1806" s="50" t="s">
        <v>1644</v>
      </c>
      <c r="C1806" s="28" t="s">
        <v>1775</v>
      </c>
      <c r="D1806" s="1"/>
      <c r="E1806" s="1"/>
      <c r="F1806" s="8" t="s">
        <v>10</v>
      </c>
      <c r="G1806" s="9"/>
      <c r="H1806" s="9"/>
    </row>
    <row r="1807" hidden="1">
      <c r="A1807" s="5" t="s">
        <v>2290</v>
      </c>
      <c r="B1807" s="50" t="s">
        <v>1644</v>
      </c>
      <c r="C1807" s="28" t="s">
        <v>1776</v>
      </c>
      <c r="D1807" s="1"/>
      <c r="E1807" s="8" t="s">
        <v>10</v>
      </c>
      <c r="F1807" s="1"/>
      <c r="G1807" s="9"/>
      <c r="H1807" s="9"/>
    </row>
    <row r="1808" hidden="1">
      <c r="A1808" s="5" t="s">
        <v>2290</v>
      </c>
      <c r="B1808" s="50" t="s">
        <v>1644</v>
      </c>
      <c r="C1808" s="28" t="s">
        <v>1777</v>
      </c>
      <c r="D1808" s="1"/>
      <c r="E1808" s="8" t="s">
        <v>10</v>
      </c>
      <c r="F1808" s="1"/>
      <c r="G1808" s="9"/>
      <c r="H1808" s="9"/>
    </row>
    <row r="1809" hidden="1">
      <c r="A1809" s="5" t="s">
        <v>2290</v>
      </c>
      <c r="B1809" s="50" t="s">
        <v>1644</v>
      </c>
      <c r="C1809" s="28" t="s">
        <v>1778</v>
      </c>
      <c r="D1809" s="1"/>
      <c r="E1809" s="8" t="s">
        <v>10</v>
      </c>
      <c r="F1809" s="1"/>
      <c r="G1809" s="9"/>
      <c r="H1809" s="9"/>
    </row>
    <row r="1810" hidden="1">
      <c r="A1810" s="5" t="s">
        <v>2290</v>
      </c>
      <c r="B1810" s="50" t="s">
        <v>1644</v>
      </c>
      <c r="C1810" s="28" t="s">
        <v>1779</v>
      </c>
      <c r="D1810" s="1"/>
      <c r="E1810" s="8" t="s">
        <v>10</v>
      </c>
      <c r="F1810" s="1"/>
      <c r="G1810" s="9"/>
      <c r="H1810" s="9"/>
    </row>
    <row r="1811" hidden="1">
      <c r="A1811" s="5" t="s">
        <v>2290</v>
      </c>
      <c r="B1811" s="50" t="s">
        <v>1644</v>
      </c>
      <c r="C1811" s="28" t="s">
        <v>1780</v>
      </c>
      <c r="D1811" s="1"/>
      <c r="E1811" s="8"/>
      <c r="F1811" s="1"/>
      <c r="G1811" s="5" t="s">
        <v>10</v>
      </c>
      <c r="H1811" s="9"/>
    </row>
    <row r="1812" hidden="1">
      <c r="A1812" s="5" t="s">
        <v>2290</v>
      </c>
      <c r="B1812" s="50" t="s">
        <v>1644</v>
      </c>
      <c r="C1812" s="28" t="s">
        <v>1781</v>
      </c>
      <c r="D1812" s="1"/>
      <c r="E1812" s="8" t="s">
        <v>10</v>
      </c>
      <c r="F1812" s="1"/>
      <c r="G1812" s="9"/>
      <c r="H1812" s="9"/>
    </row>
    <row r="1813" hidden="1">
      <c r="A1813" s="5" t="s">
        <v>2290</v>
      </c>
      <c r="B1813" s="50" t="s">
        <v>1644</v>
      </c>
      <c r="C1813" s="28" t="s">
        <v>1782</v>
      </c>
      <c r="D1813" s="1"/>
      <c r="E1813" s="8" t="s">
        <v>10</v>
      </c>
      <c r="F1813" s="1"/>
      <c r="G1813" s="9"/>
      <c r="H1813" s="9"/>
    </row>
    <row r="1814" hidden="1">
      <c r="A1814" s="5" t="s">
        <v>2290</v>
      </c>
      <c r="B1814" s="50" t="s">
        <v>1644</v>
      </c>
      <c r="C1814" s="28" t="s">
        <v>1783</v>
      </c>
      <c r="D1814" s="1"/>
      <c r="E1814" s="8" t="s">
        <v>10</v>
      </c>
      <c r="F1814" s="1"/>
      <c r="G1814" s="9"/>
      <c r="H1814" s="9"/>
    </row>
    <row r="1815" hidden="1">
      <c r="A1815" s="5" t="s">
        <v>2290</v>
      </c>
      <c r="B1815" s="50" t="s">
        <v>1644</v>
      </c>
      <c r="C1815" s="28" t="s">
        <v>1784</v>
      </c>
      <c r="D1815" s="8" t="s">
        <v>10</v>
      </c>
      <c r="E1815" s="1"/>
      <c r="F1815" s="1"/>
      <c r="G1815" s="9"/>
      <c r="H1815" s="9"/>
    </row>
    <row r="1816" hidden="1">
      <c r="A1816" s="5" t="s">
        <v>2290</v>
      </c>
      <c r="B1816" s="50" t="s">
        <v>1644</v>
      </c>
      <c r="C1816" s="28" t="s">
        <v>1785</v>
      </c>
      <c r="D1816" s="1"/>
      <c r="E1816" s="8" t="s">
        <v>10</v>
      </c>
      <c r="F1816" s="1"/>
      <c r="G1816" s="9"/>
      <c r="H1816" s="9"/>
    </row>
    <row r="1817" hidden="1">
      <c r="A1817" s="5" t="s">
        <v>2290</v>
      </c>
      <c r="B1817" s="50" t="s">
        <v>1644</v>
      </c>
      <c r="C1817" s="28" t="s">
        <v>1786</v>
      </c>
      <c r="D1817" s="1"/>
      <c r="E1817" s="8" t="s">
        <v>10</v>
      </c>
      <c r="F1817" s="1"/>
      <c r="G1817" s="9"/>
      <c r="H1817" s="9"/>
    </row>
    <row r="1818" hidden="1">
      <c r="A1818" s="5" t="s">
        <v>2290</v>
      </c>
      <c r="B1818" s="50" t="s">
        <v>1644</v>
      </c>
      <c r="C1818" s="28" t="s">
        <v>1787</v>
      </c>
      <c r="D1818" s="1"/>
      <c r="E1818" s="8" t="s">
        <v>10</v>
      </c>
      <c r="F1818" s="1"/>
      <c r="G1818" s="9"/>
      <c r="H1818" s="9"/>
    </row>
    <row r="1819" hidden="1">
      <c r="A1819" s="5" t="s">
        <v>2290</v>
      </c>
      <c r="B1819" s="50" t="s">
        <v>1644</v>
      </c>
      <c r="C1819" s="28" t="s">
        <v>1788</v>
      </c>
      <c r="D1819" s="1"/>
      <c r="E1819" s="8" t="s">
        <v>10</v>
      </c>
      <c r="F1819" s="1"/>
      <c r="G1819" s="9"/>
      <c r="H1819" s="9"/>
    </row>
    <row r="1820" hidden="1">
      <c r="A1820" s="5" t="s">
        <v>2290</v>
      </c>
      <c r="B1820" s="50" t="s">
        <v>1644</v>
      </c>
      <c r="C1820" s="28" t="s">
        <v>1789</v>
      </c>
      <c r="D1820" s="1"/>
      <c r="E1820" s="8" t="s">
        <v>10</v>
      </c>
      <c r="F1820" s="1"/>
      <c r="G1820" s="9"/>
      <c r="H1820" s="9"/>
    </row>
    <row r="1821" hidden="1">
      <c r="A1821" s="5" t="s">
        <v>2290</v>
      </c>
      <c r="B1821" s="50" t="s">
        <v>1644</v>
      </c>
      <c r="C1821" s="28" t="s">
        <v>1790</v>
      </c>
      <c r="D1821" s="1"/>
      <c r="E1821" s="8" t="s">
        <v>10</v>
      </c>
      <c r="F1821" s="1"/>
      <c r="G1821" s="9"/>
      <c r="H1821" s="9"/>
    </row>
    <row r="1822" hidden="1">
      <c r="A1822" s="5" t="s">
        <v>2290</v>
      </c>
      <c r="B1822" s="50" t="s">
        <v>1644</v>
      </c>
      <c r="C1822" s="28" t="s">
        <v>1791</v>
      </c>
      <c r="D1822" s="1"/>
      <c r="E1822" s="8" t="s">
        <v>10</v>
      </c>
      <c r="F1822" s="1"/>
      <c r="G1822" s="9"/>
      <c r="H1822" s="9"/>
    </row>
    <row r="1823" hidden="1">
      <c r="A1823" s="20" t="s">
        <v>2290</v>
      </c>
      <c r="B1823" s="50" t="s">
        <v>1644</v>
      </c>
      <c r="C1823" s="40" t="s">
        <v>1792</v>
      </c>
      <c r="D1823" s="19"/>
      <c r="E1823" s="23"/>
      <c r="F1823" s="19"/>
      <c r="G1823" s="20" t="s">
        <v>10</v>
      </c>
      <c r="H1823" s="21"/>
      <c r="I1823" s="21"/>
      <c r="J1823" s="21"/>
      <c r="K1823" s="21"/>
      <c r="L1823" s="21"/>
      <c r="M1823" s="21"/>
      <c r="N1823" s="21"/>
      <c r="O1823" s="21"/>
      <c r="P1823" s="21"/>
      <c r="Q1823" s="21"/>
      <c r="R1823" s="21"/>
      <c r="S1823" s="21"/>
      <c r="T1823" s="21"/>
      <c r="U1823" s="21"/>
      <c r="V1823" s="21"/>
      <c r="W1823" s="21"/>
      <c r="X1823" s="21"/>
    </row>
    <row r="1824" hidden="1">
      <c r="A1824" s="5" t="s">
        <v>2290</v>
      </c>
      <c r="B1824" s="50" t="s">
        <v>1644</v>
      </c>
      <c r="C1824" s="28" t="s">
        <v>1793</v>
      </c>
      <c r="D1824" s="1"/>
      <c r="E1824" s="8" t="s">
        <v>10</v>
      </c>
      <c r="F1824" s="1"/>
      <c r="G1824" s="9"/>
      <c r="H1824" s="9"/>
    </row>
    <row r="1825" hidden="1">
      <c r="A1825" s="5" t="s">
        <v>2290</v>
      </c>
      <c r="B1825" s="50" t="s">
        <v>1644</v>
      </c>
      <c r="C1825" s="28" t="s">
        <v>1794</v>
      </c>
      <c r="D1825" s="1"/>
      <c r="E1825" s="8" t="s">
        <v>10</v>
      </c>
      <c r="F1825" s="1"/>
      <c r="G1825" s="9"/>
      <c r="H1825" s="9"/>
    </row>
    <row r="1826" hidden="1">
      <c r="A1826" s="5" t="s">
        <v>2290</v>
      </c>
      <c r="B1826" s="50" t="s">
        <v>1644</v>
      </c>
      <c r="C1826" s="28" t="s">
        <v>1795</v>
      </c>
      <c r="D1826" s="1"/>
      <c r="E1826" s="8" t="s">
        <v>10</v>
      </c>
      <c r="F1826" s="1"/>
      <c r="G1826" s="9"/>
      <c r="H1826" s="9"/>
    </row>
    <row r="1827" hidden="1">
      <c r="A1827" s="5" t="s">
        <v>2290</v>
      </c>
      <c r="B1827" s="50" t="s">
        <v>1644</v>
      </c>
      <c r="C1827" s="28" t="s">
        <v>1796</v>
      </c>
      <c r="D1827" s="1"/>
      <c r="E1827" s="8" t="s">
        <v>10</v>
      </c>
      <c r="F1827" s="1"/>
      <c r="G1827" s="9"/>
      <c r="H1827" s="9"/>
    </row>
    <row r="1828" hidden="1">
      <c r="A1828" s="5" t="s">
        <v>2290</v>
      </c>
      <c r="B1828" s="50" t="s">
        <v>1644</v>
      </c>
      <c r="C1828" s="28" t="s">
        <v>1797</v>
      </c>
      <c r="D1828" s="1"/>
      <c r="E1828" s="8" t="s">
        <v>10</v>
      </c>
      <c r="F1828" s="1"/>
      <c r="G1828" s="9"/>
      <c r="H1828" s="9"/>
    </row>
    <row r="1829" hidden="1">
      <c r="A1829" s="5" t="s">
        <v>2290</v>
      </c>
      <c r="B1829" s="50" t="s">
        <v>1644</v>
      </c>
      <c r="C1829" s="28" t="s">
        <v>1798</v>
      </c>
      <c r="D1829" s="1"/>
      <c r="E1829" s="8" t="s">
        <v>10</v>
      </c>
      <c r="F1829" s="1"/>
      <c r="G1829" s="9"/>
      <c r="H1829" s="9"/>
    </row>
    <row r="1830" hidden="1">
      <c r="A1830" s="5" t="s">
        <v>2290</v>
      </c>
      <c r="B1830" s="50" t="s">
        <v>1644</v>
      </c>
      <c r="C1830" s="28" t="s">
        <v>1799</v>
      </c>
      <c r="D1830" s="1"/>
      <c r="E1830" s="8" t="s">
        <v>10</v>
      </c>
      <c r="F1830" s="1"/>
      <c r="G1830" s="9"/>
      <c r="H1830" s="9"/>
    </row>
    <row r="1831" hidden="1">
      <c r="A1831" s="5" t="s">
        <v>2290</v>
      </c>
      <c r="B1831" s="50" t="s">
        <v>1644</v>
      </c>
      <c r="C1831" s="28" t="s">
        <v>1800</v>
      </c>
      <c r="D1831" s="1"/>
      <c r="E1831" s="8" t="s">
        <v>10</v>
      </c>
      <c r="F1831" s="1"/>
      <c r="G1831" s="9"/>
      <c r="H1831" s="9"/>
    </row>
    <row r="1832" hidden="1">
      <c r="A1832" s="5" t="s">
        <v>2290</v>
      </c>
      <c r="B1832" s="50" t="s">
        <v>1644</v>
      </c>
      <c r="C1832" s="28" t="s">
        <v>1801</v>
      </c>
      <c r="D1832" s="8" t="s">
        <v>10</v>
      </c>
      <c r="E1832" s="8"/>
      <c r="F1832" s="1"/>
      <c r="G1832" s="9"/>
      <c r="H1832" s="9"/>
    </row>
    <row r="1833" hidden="1">
      <c r="A1833" s="5" t="s">
        <v>2290</v>
      </c>
      <c r="B1833" s="50" t="s">
        <v>1644</v>
      </c>
      <c r="C1833" s="28" t="s">
        <v>1802</v>
      </c>
      <c r="D1833" s="1"/>
      <c r="E1833" s="8" t="s">
        <v>10</v>
      </c>
      <c r="F1833" s="1"/>
      <c r="G1833" s="9"/>
      <c r="H1833" s="9"/>
    </row>
    <row r="1834" hidden="1">
      <c r="A1834" s="5" t="s">
        <v>2290</v>
      </c>
      <c r="B1834" s="50" t="s">
        <v>1644</v>
      </c>
      <c r="C1834" s="28" t="s">
        <v>1803</v>
      </c>
      <c r="D1834" s="1"/>
      <c r="E1834" s="8" t="s">
        <v>10</v>
      </c>
      <c r="F1834" s="1"/>
      <c r="G1834" s="9"/>
      <c r="H1834" s="9"/>
    </row>
    <row r="1835" hidden="1">
      <c r="A1835" s="5" t="s">
        <v>2290</v>
      </c>
      <c r="B1835" s="50" t="s">
        <v>1644</v>
      </c>
      <c r="C1835" s="28" t="s">
        <v>1804</v>
      </c>
      <c r="D1835" s="1"/>
      <c r="E1835" s="8" t="s">
        <v>10</v>
      </c>
      <c r="F1835" s="1"/>
      <c r="G1835" s="9"/>
      <c r="H1835" s="9"/>
    </row>
    <row r="1836" hidden="1">
      <c r="A1836" s="5" t="s">
        <v>2290</v>
      </c>
      <c r="B1836" s="50" t="s">
        <v>1644</v>
      </c>
      <c r="C1836" s="28" t="s">
        <v>1805</v>
      </c>
      <c r="D1836" s="1"/>
      <c r="E1836" s="8" t="s">
        <v>10</v>
      </c>
      <c r="F1836" s="1"/>
      <c r="G1836" s="9"/>
      <c r="H1836" s="9"/>
    </row>
    <row r="1837" hidden="1">
      <c r="A1837" s="5" t="s">
        <v>2290</v>
      </c>
      <c r="B1837" s="50" t="s">
        <v>1644</v>
      </c>
      <c r="C1837" s="28" t="s">
        <v>1806</v>
      </c>
      <c r="D1837" s="1"/>
      <c r="E1837" s="8" t="s">
        <v>10</v>
      </c>
      <c r="F1837" s="1"/>
      <c r="G1837" s="9"/>
      <c r="H1837" s="9"/>
    </row>
    <row r="1838" hidden="1">
      <c r="A1838" s="5" t="s">
        <v>2290</v>
      </c>
      <c r="B1838" s="50" t="s">
        <v>1644</v>
      </c>
      <c r="C1838" s="28" t="s">
        <v>1807</v>
      </c>
      <c r="D1838" s="8" t="s">
        <v>10</v>
      </c>
      <c r="E1838" s="1"/>
      <c r="F1838" s="1"/>
      <c r="G1838" s="9"/>
      <c r="H1838" s="9"/>
    </row>
    <row r="1839" hidden="1">
      <c r="A1839" s="5" t="s">
        <v>2290</v>
      </c>
      <c r="B1839" s="50" t="s">
        <v>1644</v>
      </c>
      <c r="C1839" s="28" t="s">
        <v>1808</v>
      </c>
      <c r="D1839" s="8" t="s">
        <v>10</v>
      </c>
      <c r="E1839" s="1"/>
      <c r="F1839" s="1"/>
      <c r="G1839" s="9"/>
      <c r="H1839" s="9"/>
    </row>
    <row r="1840" hidden="1">
      <c r="A1840" s="5" t="s">
        <v>2290</v>
      </c>
      <c r="B1840" s="50" t="s">
        <v>1644</v>
      </c>
      <c r="C1840" s="28" t="s">
        <v>1809</v>
      </c>
      <c r="D1840" s="8" t="s">
        <v>10</v>
      </c>
      <c r="E1840" s="1"/>
      <c r="F1840" s="1"/>
      <c r="G1840" s="9"/>
      <c r="H1840" s="9"/>
    </row>
    <row r="1841" hidden="1">
      <c r="A1841" s="5" t="s">
        <v>2290</v>
      </c>
      <c r="B1841" s="50" t="s">
        <v>1644</v>
      </c>
      <c r="C1841" s="28" t="s">
        <v>1810</v>
      </c>
      <c r="D1841" s="1"/>
      <c r="E1841" s="1"/>
      <c r="F1841" s="1"/>
      <c r="G1841" s="5" t="s">
        <v>10</v>
      </c>
      <c r="H1841" s="9"/>
    </row>
    <row r="1842" hidden="1">
      <c r="A1842" s="5" t="s">
        <v>2290</v>
      </c>
      <c r="B1842" s="50" t="s">
        <v>1644</v>
      </c>
      <c r="C1842" s="28" t="s">
        <v>1811</v>
      </c>
      <c r="D1842" s="1"/>
      <c r="E1842" s="8" t="s">
        <v>10</v>
      </c>
      <c r="F1842" s="1"/>
      <c r="G1842" s="9"/>
      <c r="H1842" s="9"/>
    </row>
    <row r="1843" hidden="1">
      <c r="A1843" s="5" t="s">
        <v>2290</v>
      </c>
      <c r="B1843" s="50" t="s">
        <v>1644</v>
      </c>
      <c r="C1843" s="28" t="s">
        <v>1812</v>
      </c>
      <c r="D1843" s="1"/>
      <c r="E1843" s="8" t="s">
        <v>10</v>
      </c>
      <c r="F1843" s="1"/>
      <c r="G1843" s="9"/>
      <c r="H1843" s="9"/>
    </row>
    <row r="1844" hidden="1">
      <c r="A1844" s="5" t="s">
        <v>2290</v>
      </c>
      <c r="B1844" s="50" t="s">
        <v>1644</v>
      </c>
      <c r="C1844" s="28" t="s">
        <v>1813</v>
      </c>
      <c r="D1844" s="1"/>
      <c r="E1844" s="1"/>
      <c r="F1844" s="1"/>
      <c r="G1844" s="5" t="s">
        <v>10</v>
      </c>
      <c r="H1844" s="9"/>
    </row>
    <row r="1845" hidden="1">
      <c r="A1845" s="5" t="s">
        <v>2290</v>
      </c>
      <c r="B1845" s="50" t="s">
        <v>1644</v>
      </c>
      <c r="C1845" s="28" t="s">
        <v>1814</v>
      </c>
      <c r="D1845" s="1"/>
      <c r="E1845" s="8" t="s">
        <v>10</v>
      </c>
      <c r="F1845" s="1"/>
      <c r="G1845" s="9"/>
      <c r="H1845" s="9"/>
    </row>
    <row r="1846" hidden="1">
      <c r="A1846" s="5" t="s">
        <v>2290</v>
      </c>
      <c r="B1846" s="50" t="s">
        <v>1644</v>
      </c>
      <c r="C1846" s="28" t="s">
        <v>1815</v>
      </c>
      <c r="D1846" s="1"/>
      <c r="E1846" s="8" t="s">
        <v>10</v>
      </c>
      <c r="F1846" s="1"/>
      <c r="G1846" s="9"/>
      <c r="H1846" s="9"/>
    </row>
    <row r="1847" hidden="1">
      <c r="A1847" s="5" t="s">
        <v>2290</v>
      </c>
      <c r="B1847" s="50" t="s">
        <v>1644</v>
      </c>
      <c r="C1847" s="28" t="s">
        <v>1816</v>
      </c>
      <c r="D1847" s="1"/>
      <c r="E1847" s="8"/>
      <c r="F1847" s="1"/>
      <c r="G1847" s="5" t="s">
        <v>10</v>
      </c>
      <c r="H1847" s="9"/>
    </row>
    <row r="1848" hidden="1">
      <c r="A1848" s="5" t="s">
        <v>2290</v>
      </c>
      <c r="B1848" s="50" t="s">
        <v>1644</v>
      </c>
      <c r="C1848" s="28" t="s">
        <v>1817</v>
      </c>
      <c r="D1848" s="8" t="s">
        <v>10</v>
      </c>
      <c r="E1848" s="1"/>
      <c r="F1848" s="1"/>
      <c r="G1848" s="9"/>
      <c r="H1848" s="9"/>
    </row>
    <row r="1849" hidden="1">
      <c r="A1849" s="5" t="s">
        <v>2290</v>
      </c>
      <c r="B1849" s="50" t="s">
        <v>1644</v>
      </c>
      <c r="C1849" s="28" t="s">
        <v>1818</v>
      </c>
      <c r="D1849" s="1"/>
      <c r="E1849" s="8" t="s">
        <v>10</v>
      </c>
      <c r="F1849" s="1"/>
      <c r="G1849" s="9"/>
      <c r="H1849" s="9"/>
    </row>
    <row r="1850" hidden="1">
      <c r="A1850" s="5" t="s">
        <v>2290</v>
      </c>
      <c r="B1850" s="50" t="s">
        <v>1644</v>
      </c>
      <c r="C1850" s="28" t="s">
        <v>1819</v>
      </c>
      <c r="D1850" s="1"/>
      <c r="E1850" s="8" t="s">
        <v>10</v>
      </c>
      <c r="F1850" s="1"/>
      <c r="G1850" s="9"/>
      <c r="H1850" s="9"/>
    </row>
    <row r="1851" hidden="1">
      <c r="A1851" s="5" t="s">
        <v>2290</v>
      </c>
      <c r="B1851" s="50" t="s">
        <v>1644</v>
      </c>
      <c r="C1851" s="28" t="s">
        <v>1820</v>
      </c>
      <c r="D1851" s="8" t="s">
        <v>10</v>
      </c>
      <c r="E1851" s="1"/>
      <c r="F1851" s="1"/>
      <c r="G1851" s="9"/>
      <c r="H1851" s="9"/>
    </row>
    <row r="1852" hidden="1">
      <c r="A1852" s="5" t="s">
        <v>2290</v>
      </c>
      <c r="B1852" s="50" t="s">
        <v>1644</v>
      </c>
      <c r="C1852" s="28" t="s">
        <v>1821</v>
      </c>
      <c r="D1852" s="1"/>
      <c r="E1852" s="8" t="s">
        <v>10</v>
      </c>
      <c r="F1852" s="1"/>
      <c r="G1852" s="9"/>
      <c r="H1852" s="9"/>
    </row>
    <row r="1853" hidden="1">
      <c r="A1853" s="5" t="s">
        <v>2290</v>
      </c>
      <c r="B1853" s="50" t="s">
        <v>1644</v>
      </c>
      <c r="C1853" s="28" t="s">
        <v>1822</v>
      </c>
      <c r="D1853" s="1"/>
      <c r="E1853" s="8" t="s">
        <v>10</v>
      </c>
      <c r="F1853" s="1"/>
      <c r="G1853" s="9"/>
      <c r="H1853" s="9"/>
    </row>
    <row r="1854" hidden="1">
      <c r="A1854" s="5" t="s">
        <v>2290</v>
      </c>
      <c r="B1854" s="50" t="s">
        <v>1644</v>
      </c>
      <c r="C1854" s="28" t="s">
        <v>1823</v>
      </c>
      <c r="D1854" s="1"/>
      <c r="E1854" s="8" t="s">
        <v>10</v>
      </c>
      <c r="F1854" s="1"/>
      <c r="G1854" s="9"/>
      <c r="H1854" s="9"/>
    </row>
    <row r="1855" hidden="1">
      <c r="A1855" s="5" t="s">
        <v>2290</v>
      </c>
      <c r="B1855" s="50" t="s">
        <v>1644</v>
      </c>
      <c r="C1855" s="28" t="s">
        <v>1824</v>
      </c>
      <c r="D1855" s="1"/>
      <c r="E1855" s="8" t="s">
        <v>10</v>
      </c>
      <c r="F1855" s="1"/>
      <c r="G1855" s="9"/>
      <c r="H1855" s="9"/>
    </row>
    <row r="1856" hidden="1">
      <c r="A1856" s="5" t="s">
        <v>2290</v>
      </c>
      <c r="B1856" s="50" t="s">
        <v>1644</v>
      </c>
      <c r="C1856" s="28" t="s">
        <v>1825</v>
      </c>
      <c r="D1856" s="8" t="s">
        <v>10</v>
      </c>
      <c r="E1856" s="1"/>
      <c r="F1856" s="1"/>
      <c r="G1856" s="9"/>
      <c r="H1856" s="9"/>
    </row>
    <row r="1857" hidden="1">
      <c r="A1857" s="5" t="s">
        <v>2290</v>
      </c>
      <c r="B1857" s="50" t="s">
        <v>1644</v>
      </c>
      <c r="C1857" s="28" t="s">
        <v>1826</v>
      </c>
      <c r="D1857" s="1"/>
      <c r="E1857" s="8" t="s">
        <v>10</v>
      </c>
      <c r="F1857" s="1"/>
      <c r="G1857" s="9"/>
      <c r="H1857" s="9"/>
    </row>
    <row r="1858" hidden="1">
      <c r="A1858" s="5" t="s">
        <v>2290</v>
      </c>
      <c r="B1858" s="50" t="s">
        <v>1644</v>
      </c>
      <c r="C1858" s="28" t="s">
        <v>1827</v>
      </c>
      <c r="D1858" s="8" t="s">
        <v>10</v>
      </c>
      <c r="E1858" s="1"/>
      <c r="F1858" s="1"/>
      <c r="G1858" s="9"/>
      <c r="H1858" s="9"/>
    </row>
    <row r="1859" hidden="1">
      <c r="A1859" s="5" t="s">
        <v>2290</v>
      </c>
      <c r="B1859" s="50" t="s">
        <v>1644</v>
      </c>
      <c r="C1859" s="28" t="s">
        <v>1828</v>
      </c>
      <c r="D1859" s="8" t="s">
        <v>10</v>
      </c>
      <c r="E1859" s="1"/>
      <c r="F1859" s="1"/>
      <c r="G1859" s="9"/>
      <c r="H1859" s="9"/>
    </row>
    <row r="1860" hidden="1">
      <c r="A1860" s="5" t="s">
        <v>2290</v>
      </c>
      <c r="B1860" s="50" t="s">
        <v>1644</v>
      </c>
      <c r="C1860" s="28" t="s">
        <v>1829</v>
      </c>
      <c r="D1860" s="8" t="s">
        <v>10</v>
      </c>
      <c r="E1860" s="1"/>
      <c r="F1860" s="1"/>
      <c r="G1860" s="9"/>
      <c r="H1860" s="9"/>
    </row>
    <row r="1861" hidden="1">
      <c r="A1861" s="5" t="s">
        <v>2290</v>
      </c>
      <c r="B1861" s="50" t="s">
        <v>1644</v>
      </c>
      <c r="C1861" s="28" t="s">
        <v>1830</v>
      </c>
      <c r="D1861" s="1"/>
      <c r="E1861" s="8" t="s">
        <v>10</v>
      </c>
      <c r="F1861" s="1"/>
      <c r="G1861" s="9"/>
      <c r="H1861" s="9"/>
    </row>
    <row r="1862" hidden="1">
      <c r="A1862" s="5" t="s">
        <v>2290</v>
      </c>
      <c r="B1862" s="50" t="s">
        <v>1644</v>
      </c>
      <c r="C1862" s="28" t="s">
        <v>1831</v>
      </c>
      <c r="D1862" s="1"/>
      <c r="E1862" s="1"/>
      <c r="F1862" s="1"/>
      <c r="G1862" s="5" t="s">
        <v>10</v>
      </c>
      <c r="H1862" s="9"/>
    </row>
    <row r="1863" hidden="1">
      <c r="A1863" s="5" t="s">
        <v>2290</v>
      </c>
      <c r="B1863" s="50" t="s">
        <v>1644</v>
      </c>
      <c r="C1863" s="28" t="s">
        <v>1832</v>
      </c>
      <c r="D1863" s="8" t="s">
        <v>10</v>
      </c>
      <c r="E1863" s="1"/>
      <c r="F1863" s="1"/>
      <c r="G1863" s="9"/>
      <c r="H1863" s="9"/>
    </row>
    <row r="1864" hidden="1">
      <c r="A1864" s="5" t="s">
        <v>2290</v>
      </c>
      <c r="B1864" s="50" t="s">
        <v>1644</v>
      </c>
      <c r="C1864" s="28" t="s">
        <v>1833</v>
      </c>
      <c r="D1864" s="1"/>
      <c r="E1864" s="1"/>
      <c r="F1864" s="1"/>
      <c r="G1864" s="9"/>
      <c r="H1864" s="9"/>
    </row>
    <row r="1865" hidden="1">
      <c r="A1865" s="5" t="s">
        <v>2290</v>
      </c>
      <c r="B1865" s="50" t="s">
        <v>1644</v>
      </c>
      <c r="C1865" s="28" t="s">
        <v>1834</v>
      </c>
      <c r="D1865" s="1"/>
      <c r="E1865" s="1"/>
      <c r="F1865" s="1"/>
      <c r="G1865" s="9"/>
      <c r="H1865" s="9"/>
    </row>
    <row r="1866" hidden="1">
      <c r="A1866" s="5" t="s">
        <v>2290</v>
      </c>
      <c r="B1866" s="50" t="s">
        <v>1644</v>
      </c>
      <c r="C1866" s="28" t="s">
        <v>1835</v>
      </c>
      <c r="D1866" s="1"/>
      <c r="E1866" s="8" t="s">
        <v>10</v>
      </c>
      <c r="F1866" s="1"/>
      <c r="G1866" s="9"/>
      <c r="H1866" s="9"/>
    </row>
    <row r="1867" hidden="1">
      <c r="A1867" s="5" t="s">
        <v>2290</v>
      </c>
      <c r="B1867" s="50" t="s">
        <v>1644</v>
      </c>
      <c r="C1867" s="28" t="s">
        <v>1836</v>
      </c>
      <c r="D1867" s="1"/>
      <c r="E1867" s="8" t="s">
        <v>10</v>
      </c>
      <c r="F1867" s="1"/>
      <c r="G1867" s="9"/>
      <c r="H1867" s="9"/>
    </row>
    <row r="1868" hidden="1">
      <c r="A1868" s="5" t="s">
        <v>2290</v>
      </c>
      <c r="B1868" s="50" t="s">
        <v>1644</v>
      </c>
      <c r="C1868" s="28" t="s">
        <v>1837</v>
      </c>
      <c r="D1868" s="1"/>
      <c r="E1868" s="8" t="s">
        <v>10</v>
      </c>
      <c r="F1868" s="1"/>
      <c r="G1868" s="9"/>
      <c r="H1868" s="9"/>
    </row>
    <row r="1869" hidden="1">
      <c r="A1869" s="5" t="s">
        <v>2290</v>
      </c>
      <c r="B1869" s="50" t="s">
        <v>1644</v>
      </c>
      <c r="C1869" s="28" t="s">
        <v>1838</v>
      </c>
      <c r="D1869" s="1"/>
      <c r="E1869" s="1"/>
      <c r="F1869" s="1"/>
      <c r="G1869" s="5" t="s">
        <v>10</v>
      </c>
      <c r="H1869" s="9"/>
    </row>
    <row r="1870" hidden="1">
      <c r="A1870" s="5" t="s">
        <v>2290</v>
      </c>
      <c r="B1870" s="50" t="s">
        <v>1644</v>
      </c>
      <c r="C1870" s="28" t="s">
        <v>1839</v>
      </c>
      <c r="D1870" s="1"/>
      <c r="E1870" s="8" t="s">
        <v>10</v>
      </c>
      <c r="F1870" s="1"/>
      <c r="G1870" s="9"/>
      <c r="H1870" s="9"/>
    </row>
    <row r="1871" hidden="1">
      <c r="A1871" s="5" t="s">
        <v>2290</v>
      </c>
      <c r="B1871" s="50" t="s">
        <v>1644</v>
      </c>
      <c r="C1871" s="28" t="s">
        <v>1840</v>
      </c>
      <c r="D1871" s="1"/>
      <c r="E1871" s="1"/>
      <c r="F1871" s="1"/>
      <c r="G1871" s="5" t="s">
        <v>10</v>
      </c>
      <c r="H1871" s="9"/>
    </row>
    <row r="1872" hidden="1">
      <c r="A1872" s="5" t="s">
        <v>2290</v>
      </c>
      <c r="B1872" s="50" t="s">
        <v>1644</v>
      </c>
      <c r="C1872" s="28" t="s">
        <v>1841</v>
      </c>
      <c r="D1872" s="1"/>
      <c r="E1872" s="1"/>
      <c r="F1872" s="1"/>
      <c r="G1872" s="9"/>
      <c r="H1872" s="9"/>
    </row>
    <row r="1873" hidden="1">
      <c r="A1873" s="5" t="s">
        <v>2290</v>
      </c>
      <c r="B1873" s="50" t="s">
        <v>1644</v>
      </c>
      <c r="C1873" s="28" t="s">
        <v>1842</v>
      </c>
      <c r="D1873" s="1"/>
      <c r="E1873" s="8" t="s">
        <v>10</v>
      </c>
      <c r="F1873" s="1"/>
      <c r="G1873" s="9"/>
      <c r="H1873" s="9"/>
    </row>
    <row r="1874" hidden="1">
      <c r="A1874" s="5" t="s">
        <v>2290</v>
      </c>
      <c r="B1874" s="50" t="s">
        <v>1644</v>
      </c>
      <c r="C1874" s="28" t="s">
        <v>1843</v>
      </c>
      <c r="D1874" s="1"/>
      <c r="E1874" s="8" t="s">
        <v>10</v>
      </c>
      <c r="F1874" s="1"/>
      <c r="G1874" s="9"/>
      <c r="H1874" s="9"/>
    </row>
    <row r="1875" hidden="1">
      <c r="A1875" s="5" t="s">
        <v>2290</v>
      </c>
      <c r="B1875" s="50" t="s">
        <v>1644</v>
      </c>
      <c r="C1875" s="28" t="s">
        <v>1844</v>
      </c>
      <c r="D1875" s="1"/>
      <c r="E1875" s="8" t="s">
        <v>10</v>
      </c>
      <c r="F1875" s="1"/>
      <c r="G1875" s="9"/>
      <c r="H1875" s="9"/>
    </row>
    <row r="1876" hidden="1">
      <c r="A1876" s="5" t="s">
        <v>2290</v>
      </c>
      <c r="B1876" s="50" t="s">
        <v>1644</v>
      </c>
      <c r="C1876" s="28" t="s">
        <v>1845</v>
      </c>
      <c r="D1876" s="8" t="s">
        <v>10</v>
      </c>
      <c r="E1876" s="1"/>
      <c r="F1876" s="1"/>
      <c r="G1876" s="9"/>
      <c r="H1876" s="9"/>
    </row>
    <row r="1877" hidden="1">
      <c r="A1877" s="5" t="s">
        <v>2290</v>
      </c>
      <c r="B1877" s="50" t="s">
        <v>1644</v>
      </c>
      <c r="C1877" s="28" t="s">
        <v>1846</v>
      </c>
      <c r="D1877" s="8" t="s">
        <v>10</v>
      </c>
      <c r="E1877" s="8"/>
      <c r="F1877" s="1"/>
      <c r="G1877" s="9"/>
      <c r="H1877" s="9"/>
    </row>
    <row r="1878" hidden="1">
      <c r="A1878" s="5" t="s">
        <v>2290</v>
      </c>
      <c r="B1878" s="50" t="s">
        <v>1644</v>
      </c>
      <c r="C1878" s="28" t="s">
        <v>1847</v>
      </c>
      <c r="D1878" s="8" t="s">
        <v>10</v>
      </c>
      <c r="E1878" s="1"/>
      <c r="F1878" s="1"/>
      <c r="G1878" s="9"/>
      <c r="H1878" s="9"/>
    </row>
    <row r="1879" hidden="1">
      <c r="A1879" s="5" t="s">
        <v>2290</v>
      </c>
      <c r="B1879" s="50" t="s">
        <v>1644</v>
      </c>
      <c r="C1879" s="28" t="s">
        <v>1848</v>
      </c>
      <c r="D1879" s="1"/>
      <c r="E1879" s="8" t="s">
        <v>10</v>
      </c>
      <c r="F1879" s="1"/>
      <c r="G1879" s="9"/>
      <c r="H1879" s="9"/>
    </row>
    <row r="1880" hidden="1">
      <c r="A1880" s="5" t="s">
        <v>2290</v>
      </c>
      <c r="B1880" s="50" t="s">
        <v>1644</v>
      </c>
      <c r="C1880" s="28" t="s">
        <v>1849</v>
      </c>
      <c r="D1880" s="8"/>
      <c r="E1880" s="8" t="s">
        <v>10</v>
      </c>
      <c r="F1880" s="1"/>
      <c r="G1880" s="9"/>
      <c r="H1880" s="9"/>
    </row>
    <row r="1881" hidden="1">
      <c r="A1881" s="5" t="s">
        <v>2290</v>
      </c>
      <c r="B1881" s="50" t="s">
        <v>1644</v>
      </c>
      <c r="C1881" s="28" t="s">
        <v>1850</v>
      </c>
      <c r="D1881" s="1"/>
      <c r="E1881" s="8" t="s">
        <v>10</v>
      </c>
      <c r="F1881" s="1"/>
      <c r="G1881" s="9"/>
      <c r="H1881" s="9"/>
    </row>
    <row r="1882" hidden="1">
      <c r="A1882" s="5" t="s">
        <v>2290</v>
      </c>
      <c r="B1882" s="50" t="s">
        <v>1644</v>
      </c>
      <c r="C1882" s="28" t="s">
        <v>1851</v>
      </c>
      <c r="D1882" s="8" t="s">
        <v>10</v>
      </c>
      <c r="E1882" s="1"/>
      <c r="F1882" s="1"/>
      <c r="G1882" s="9"/>
      <c r="H1882" s="9"/>
    </row>
    <row r="1883" hidden="1">
      <c r="A1883" s="5" t="s">
        <v>2290</v>
      </c>
      <c r="B1883" s="50" t="s">
        <v>1644</v>
      </c>
      <c r="C1883" s="28" t="s">
        <v>1852</v>
      </c>
      <c r="D1883" s="8" t="s">
        <v>10</v>
      </c>
      <c r="E1883" s="1"/>
      <c r="F1883" s="1"/>
      <c r="G1883" s="9"/>
      <c r="H1883" s="9"/>
    </row>
    <row r="1884" hidden="1">
      <c r="A1884" s="5" t="s">
        <v>2290</v>
      </c>
      <c r="B1884" s="50" t="s">
        <v>1644</v>
      </c>
      <c r="C1884" s="28" t="s">
        <v>1853</v>
      </c>
      <c r="D1884" s="8" t="s">
        <v>10</v>
      </c>
      <c r="E1884" s="1"/>
      <c r="F1884" s="1"/>
      <c r="G1884" s="9"/>
      <c r="H1884" s="9"/>
    </row>
    <row r="1885" hidden="1">
      <c r="A1885" s="5" t="s">
        <v>2290</v>
      </c>
      <c r="B1885" s="50" t="s">
        <v>1644</v>
      </c>
      <c r="C1885" s="28" t="s">
        <v>1854</v>
      </c>
      <c r="D1885" s="8" t="s">
        <v>10</v>
      </c>
      <c r="E1885" s="1"/>
      <c r="F1885" s="1"/>
      <c r="G1885" s="9"/>
      <c r="H1885" s="9"/>
    </row>
    <row r="1886" hidden="1">
      <c r="A1886" s="5" t="s">
        <v>2290</v>
      </c>
      <c r="B1886" s="50" t="s">
        <v>1644</v>
      </c>
      <c r="C1886" s="28" t="s">
        <v>1855</v>
      </c>
      <c r="D1886" s="8" t="s">
        <v>10</v>
      </c>
      <c r="E1886" s="1"/>
      <c r="F1886" s="1"/>
      <c r="G1886" s="9"/>
      <c r="H1886" s="9"/>
    </row>
    <row r="1887" hidden="1">
      <c r="A1887" s="5" t="s">
        <v>2290</v>
      </c>
      <c r="B1887" s="50" t="s">
        <v>1644</v>
      </c>
      <c r="C1887" s="28" t="s">
        <v>1856</v>
      </c>
      <c r="D1887" s="8" t="s">
        <v>10</v>
      </c>
      <c r="E1887" s="1"/>
      <c r="F1887" s="1"/>
      <c r="G1887" s="9"/>
      <c r="H1887" s="9"/>
    </row>
    <row r="1888" hidden="1">
      <c r="A1888" s="5" t="s">
        <v>2290</v>
      </c>
      <c r="B1888" s="50" t="s">
        <v>1644</v>
      </c>
      <c r="C1888" s="28" t="s">
        <v>1857</v>
      </c>
      <c r="D1888" s="8" t="s">
        <v>10</v>
      </c>
      <c r="E1888" s="1"/>
      <c r="F1888" s="1"/>
      <c r="G1888" s="9"/>
      <c r="H1888" s="9"/>
    </row>
    <row r="1889" hidden="1">
      <c r="A1889" s="5" t="s">
        <v>2290</v>
      </c>
      <c r="B1889" s="50" t="s">
        <v>1644</v>
      </c>
      <c r="C1889" s="28" t="s">
        <v>1858</v>
      </c>
      <c r="D1889" s="8" t="s">
        <v>10</v>
      </c>
      <c r="E1889" s="1"/>
      <c r="F1889" s="1"/>
      <c r="G1889" s="9"/>
      <c r="H1889" s="9"/>
    </row>
    <row r="1890" hidden="1">
      <c r="A1890" s="5" t="s">
        <v>2290</v>
      </c>
      <c r="B1890" s="50" t="s">
        <v>1644</v>
      </c>
      <c r="C1890" s="28" t="s">
        <v>1859</v>
      </c>
      <c r="D1890" s="8" t="s">
        <v>10</v>
      </c>
      <c r="E1890" s="1"/>
      <c r="F1890" s="1"/>
      <c r="G1890" s="9"/>
      <c r="H1890" s="9"/>
    </row>
    <row r="1891" hidden="1">
      <c r="A1891" s="5" t="s">
        <v>2290</v>
      </c>
      <c r="B1891" s="50" t="s">
        <v>1644</v>
      </c>
      <c r="C1891" s="28" t="s">
        <v>1860</v>
      </c>
      <c r="D1891" s="8" t="s">
        <v>10</v>
      </c>
      <c r="E1891" s="1"/>
      <c r="F1891" s="1"/>
      <c r="G1891" s="9"/>
      <c r="H1891" s="9"/>
    </row>
    <row r="1892" hidden="1">
      <c r="A1892" s="5" t="s">
        <v>2290</v>
      </c>
      <c r="B1892" s="50" t="s">
        <v>1644</v>
      </c>
      <c r="C1892" s="28" t="s">
        <v>1861</v>
      </c>
      <c r="D1892" s="8" t="s">
        <v>10</v>
      </c>
      <c r="E1892" s="1"/>
      <c r="F1892" s="1"/>
      <c r="G1892" s="9"/>
      <c r="H1892" s="9"/>
    </row>
    <row r="1893" hidden="1">
      <c r="A1893" s="5" t="s">
        <v>2290</v>
      </c>
      <c r="B1893" s="50" t="s">
        <v>1644</v>
      </c>
      <c r="C1893" s="28" t="s">
        <v>1862</v>
      </c>
      <c r="D1893" s="1"/>
      <c r="E1893" s="8" t="s">
        <v>10</v>
      </c>
      <c r="F1893" s="1"/>
      <c r="G1893" s="9"/>
      <c r="H1893" s="9"/>
    </row>
    <row r="1894" hidden="1">
      <c r="A1894" s="5" t="s">
        <v>2290</v>
      </c>
      <c r="B1894" s="50" t="s">
        <v>1644</v>
      </c>
      <c r="C1894" s="28" t="s">
        <v>1863</v>
      </c>
      <c r="D1894" s="8" t="s">
        <v>10</v>
      </c>
      <c r="E1894" s="1"/>
      <c r="F1894" s="1"/>
      <c r="G1894" s="9"/>
      <c r="H1894" s="9"/>
    </row>
    <row r="1895" hidden="1">
      <c r="A1895" s="5" t="s">
        <v>2290</v>
      </c>
      <c r="B1895" s="50" t="s">
        <v>1644</v>
      </c>
      <c r="C1895" s="28" t="s">
        <v>1864</v>
      </c>
      <c r="D1895" s="1"/>
      <c r="E1895" s="8" t="s">
        <v>10</v>
      </c>
      <c r="F1895" s="1"/>
      <c r="G1895" s="9"/>
      <c r="H1895" s="9"/>
    </row>
    <row r="1896" hidden="1">
      <c r="A1896" s="5" t="s">
        <v>2290</v>
      </c>
      <c r="B1896" s="50" t="s">
        <v>1644</v>
      </c>
      <c r="C1896" s="28" t="s">
        <v>1865</v>
      </c>
      <c r="D1896" s="1"/>
      <c r="E1896" s="8" t="s">
        <v>10</v>
      </c>
      <c r="F1896" s="1"/>
      <c r="G1896" s="9"/>
      <c r="H1896" s="9"/>
    </row>
    <row r="1897" hidden="1">
      <c r="A1897" s="5" t="s">
        <v>2290</v>
      </c>
      <c r="B1897" s="50" t="s">
        <v>1644</v>
      </c>
      <c r="C1897" s="28" t="s">
        <v>1866</v>
      </c>
      <c r="D1897" s="8" t="s">
        <v>10</v>
      </c>
      <c r="E1897" s="1"/>
      <c r="F1897" s="1"/>
      <c r="G1897" s="9"/>
      <c r="H1897" s="9"/>
    </row>
    <row r="1898" hidden="1">
      <c r="A1898" s="5" t="s">
        <v>2290</v>
      </c>
      <c r="B1898" s="50" t="s">
        <v>1644</v>
      </c>
      <c r="C1898" s="28" t="s">
        <v>1867</v>
      </c>
      <c r="D1898" s="8" t="s">
        <v>10</v>
      </c>
      <c r="E1898" s="1"/>
      <c r="F1898" s="1"/>
      <c r="G1898" s="9"/>
      <c r="H1898" s="9"/>
    </row>
    <row r="1899" hidden="1">
      <c r="A1899" s="5" t="s">
        <v>2290</v>
      </c>
      <c r="B1899" s="50" t="s">
        <v>1644</v>
      </c>
      <c r="C1899" s="28" t="s">
        <v>1868</v>
      </c>
      <c r="D1899" s="8" t="s">
        <v>10</v>
      </c>
      <c r="E1899" s="1"/>
      <c r="F1899" s="1"/>
      <c r="G1899" s="9"/>
      <c r="H1899" s="9"/>
    </row>
    <row r="1900" hidden="1">
      <c r="A1900" s="5" t="s">
        <v>2290</v>
      </c>
      <c r="B1900" s="50" t="s">
        <v>1644</v>
      </c>
      <c r="C1900" s="28" t="s">
        <v>1869</v>
      </c>
      <c r="D1900" s="8"/>
      <c r="E1900" s="8" t="s">
        <v>10</v>
      </c>
      <c r="F1900" s="1"/>
      <c r="G1900" s="9"/>
      <c r="H1900" s="9"/>
    </row>
    <row r="1901" hidden="1">
      <c r="A1901" s="5" t="s">
        <v>2290</v>
      </c>
      <c r="B1901" s="50" t="s">
        <v>1644</v>
      </c>
      <c r="C1901" s="28" t="s">
        <v>1870</v>
      </c>
      <c r="D1901" s="8" t="s">
        <v>10</v>
      </c>
      <c r="E1901" s="1"/>
      <c r="F1901" s="1"/>
      <c r="G1901" s="9"/>
      <c r="H1901" s="9"/>
    </row>
    <row r="1902" hidden="1">
      <c r="A1902" s="5" t="s">
        <v>2290</v>
      </c>
      <c r="B1902" s="50" t="s">
        <v>1644</v>
      </c>
      <c r="C1902" s="28" t="s">
        <v>1871</v>
      </c>
      <c r="D1902" s="8" t="s">
        <v>10</v>
      </c>
      <c r="E1902" s="1"/>
      <c r="F1902" s="1"/>
      <c r="G1902" s="9"/>
      <c r="H1902" s="9"/>
    </row>
    <row r="1903" hidden="1">
      <c r="A1903" s="5" t="s">
        <v>2290</v>
      </c>
      <c r="B1903" s="50" t="s">
        <v>1644</v>
      </c>
      <c r="C1903" s="28" t="s">
        <v>1872</v>
      </c>
      <c r="D1903" s="1"/>
      <c r="E1903" s="8" t="s">
        <v>10</v>
      </c>
      <c r="F1903" s="1"/>
      <c r="G1903" s="9"/>
      <c r="H1903" s="9"/>
    </row>
    <row r="1904" hidden="1">
      <c r="A1904" s="5" t="s">
        <v>2290</v>
      </c>
      <c r="B1904" s="50" t="s">
        <v>1644</v>
      </c>
      <c r="C1904" s="28" t="s">
        <v>1873</v>
      </c>
      <c r="D1904" s="8" t="s">
        <v>10</v>
      </c>
      <c r="E1904" s="8"/>
      <c r="F1904" s="1"/>
      <c r="G1904" s="9"/>
      <c r="H1904" s="9"/>
    </row>
    <row r="1905" hidden="1">
      <c r="A1905" s="5" t="s">
        <v>2290</v>
      </c>
      <c r="B1905" s="50" t="s">
        <v>1644</v>
      </c>
      <c r="C1905" s="28" t="s">
        <v>1874</v>
      </c>
      <c r="D1905" s="1"/>
      <c r="E1905" s="8" t="s">
        <v>10</v>
      </c>
      <c r="F1905" s="1"/>
      <c r="G1905" s="9"/>
      <c r="H1905" s="9"/>
    </row>
    <row r="1906" hidden="1">
      <c r="A1906" s="5" t="s">
        <v>2290</v>
      </c>
      <c r="B1906" s="50" t="s">
        <v>1644</v>
      </c>
      <c r="C1906" s="28" t="s">
        <v>1875</v>
      </c>
      <c r="D1906" s="8" t="s">
        <v>10</v>
      </c>
      <c r="E1906" s="8"/>
      <c r="F1906" s="1"/>
      <c r="G1906" s="9"/>
      <c r="H1906" s="9"/>
    </row>
    <row r="1907" hidden="1">
      <c r="A1907" s="5" t="s">
        <v>2290</v>
      </c>
      <c r="B1907" s="50" t="s">
        <v>1644</v>
      </c>
      <c r="C1907" s="28" t="s">
        <v>1876</v>
      </c>
      <c r="D1907" s="8" t="s">
        <v>10</v>
      </c>
      <c r="E1907" s="1"/>
      <c r="F1907" s="1"/>
      <c r="G1907" s="9"/>
      <c r="H1907" s="9"/>
    </row>
    <row r="1908" hidden="1">
      <c r="A1908" s="5" t="s">
        <v>2290</v>
      </c>
      <c r="B1908" s="50" t="s">
        <v>1644</v>
      </c>
      <c r="C1908" s="28" t="s">
        <v>1877</v>
      </c>
      <c r="D1908" s="1"/>
      <c r="E1908" s="8" t="s">
        <v>10</v>
      </c>
      <c r="F1908" s="1"/>
      <c r="G1908" s="9"/>
      <c r="H1908" s="9"/>
    </row>
    <row r="1909" hidden="1">
      <c r="A1909" s="5" t="s">
        <v>2290</v>
      </c>
      <c r="B1909" s="50" t="s">
        <v>1644</v>
      </c>
      <c r="C1909" s="28" t="s">
        <v>1878</v>
      </c>
      <c r="D1909" s="1"/>
      <c r="E1909" s="8" t="s">
        <v>10</v>
      </c>
      <c r="F1909" s="1"/>
      <c r="G1909" s="9"/>
      <c r="H1909" s="9"/>
    </row>
    <row r="1910" hidden="1">
      <c r="A1910" s="5" t="s">
        <v>2290</v>
      </c>
      <c r="B1910" s="50" t="s">
        <v>1644</v>
      </c>
      <c r="C1910" s="28" t="s">
        <v>1879</v>
      </c>
      <c r="D1910" s="8" t="s">
        <v>10</v>
      </c>
      <c r="E1910" s="1"/>
      <c r="F1910" s="1"/>
      <c r="G1910" s="9"/>
      <c r="H1910" s="9"/>
    </row>
    <row r="1911" hidden="1">
      <c r="A1911" s="5" t="s">
        <v>2290</v>
      </c>
      <c r="B1911" s="50" t="s">
        <v>1644</v>
      </c>
      <c r="C1911" s="28" t="s">
        <v>1880</v>
      </c>
      <c r="D1911" s="8" t="s">
        <v>10</v>
      </c>
      <c r="E1911" s="1"/>
      <c r="F1911" s="1"/>
      <c r="G1911" s="9"/>
      <c r="H1911" s="9"/>
    </row>
    <row r="1912" hidden="1">
      <c r="A1912" s="5" t="s">
        <v>2290</v>
      </c>
      <c r="B1912" s="50" t="s">
        <v>1644</v>
      </c>
      <c r="C1912" s="28" t="s">
        <v>1881</v>
      </c>
      <c r="D1912" s="1"/>
      <c r="E1912" s="8" t="s">
        <v>10</v>
      </c>
      <c r="F1912" s="1"/>
      <c r="G1912" s="9"/>
      <c r="H1912" s="9"/>
    </row>
    <row r="1913" hidden="1">
      <c r="A1913" s="5" t="s">
        <v>2290</v>
      </c>
      <c r="B1913" s="50" t="s">
        <v>1644</v>
      </c>
      <c r="C1913" s="28" t="s">
        <v>1882</v>
      </c>
      <c r="D1913" s="1"/>
      <c r="E1913" s="8"/>
      <c r="F1913" s="1"/>
      <c r="G1913" s="5" t="s">
        <v>10</v>
      </c>
      <c r="H1913" s="9"/>
    </row>
    <row r="1914" hidden="1">
      <c r="A1914" s="5" t="s">
        <v>2290</v>
      </c>
      <c r="B1914" s="50" t="s">
        <v>1644</v>
      </c>
      <c r="C1914" s="28" t="s">
        <v>1883</v>
      </c>
      <c r="D1914" s="1"/>
      <c r="E1914" s="8" t="s">
        <v>10</v>
      </c>
      <c r="F1914" s="1"/>
      <c r="G1914" s="9"/>
      <c r="H1914" s="9"/>
    </row>
    <row r="1915" hidden="1">
      <c r="A1915" s="5" t="s">
        <v>2290</v>
      </c>
      <c r="B1915" s="50" t="s">
        <v>1644</v>
      </c>
      <c r="C1915" s="28" t="s">
        <v>1884</v>
      </c>
      <c r="D1915" s="8" t="s">
        <v>10</v>
      </c>
      <c r="E1915" s="1"/>
      <c r="F1915" s="1"/>
      <c r="G1915" s="9"/>
      <c r="H1915" s="9"/>
    </row>
    <row r="1916" hidden="1">
      <c r="A1916" s="5" t="s">
        <v>2290</v>
      </c>
      <c r="B1916" s="50" t="s">
        <v>1644</v>
      </c>
      <c r="C1916" s="28" t="s">
        <v>1885</v>
      </c>
      <c r="D1916" s="1"/>
      <c r="E1916" s="1"/>
      <c r="F1916" s="1"/>
      <c r="G1916" s="9"/>
      <c r="H1916" s="9"/>
    </row>
    <row r="1917" hidden="1">
      <c r="A1917" s="5" t="s">
        <v>2290</v>
      </c>
      <c r="B1917" s="50" t="s">
        <v>1644</v>
      </c>
      <c r="C1917" s="28" t="s">
        <v>1886</v>
      </c>
      <c r="D1917" s="1"/>
      <c r="E1917" s="8" t="s">
        <v>10</v>
      </c>
      <c r="F1917" s="1"/>
      <c r="G1917" s="9"/>
      <c r="H1917" s="9"/>
    </row>
    <row r="1918" hidden="1">
      <c r="A1918" s="5" t="s">
        <v>2290</v>
      </c>
      <c r="B1918" s="50" t="s">
        <v>1644</v>
      </c>
      <c r="C1918" s="28" t="s">
        <v>1887</v>
      </c>
      <c r="D1918" s="1"/>
      <c r="E1918" s="8" t="s">
        <v>10</v>
      </c>
      <c r="F1918" s="1"/>
      <c r="G1918" s="9"/>
      <c r="H1918" s="9"/>
    </row>
    <row r="1919" hidden="1">
      <c r="A1919" s="5" t="s">
        <v>2290</v>
      </c>
      <c r="B1919" s="50" t="s">
        <v>1644</v>
      </c>
      <c r="C1919" s="28" t="s">
        <v>1888</v>
      </c>
      <c r="D1919" s="8" t="s">
        <v>10</v>
      </c>
      <c r="E1919" s="1"/>
      <c r="F1919" s="1"/>
      <c r="G1919" s="9"/>
      <c r="H1919" s="9"/>
    </row>
    <row r="1920" hidden="1">
      <c r="A1920" s="5" t="s">
        <v>2290</v>
      </c>
      <c r="B1920" s="50" t="s">
        <v>1644</v>
      </c>
      <c r="C1920" s="28" t="s">
        <v>1889</v>
      </c>
      <c r="D1920" s="8" t="s">
        <v>10</v>
      </c>
      <c r="E1920" s="1"/>
      <c r="F1920" s="1"/>
      <c r="G1920" s="9"/>
      <c r="H1920" s="9"/>
    </row>
    <row r="1921" hidden="1">
      <c r="A1921" s="5" t="s">
        <v>2290</v>
      </c>
      <c r="B1921" s="50" t="s">
        <v>1644</v>
      </c>
      <c r="C1921" s="28" t="s">
        <v>1890</v>
      </c>
      <c r="D1921" s="8" t="s">
        <v>10</v>
      </c>
      <c r="E1921" s="1"/>
      <c r="F1921" s="1"/>
      <c r="G1921" s="9"/>
      <c r="H1921" s="9"/>
    </row>
    <row r="1922" hidden="1">
      <c r="A1922" s="5" t="s">
        <v>2290</v>
      </c>
      <c r="B1922" s="50" t="s">
        <v>1644</v>
      </c>
      <c r="C1922" s="28" t="s">
        <v>1891</v>
      </c>
      <c r="D1922" s="8"/>
      <c r="E1922" s="8" t="s">
        <v>10</v>
      </c>
      <c r="F1922" s="1"/>
      <c r="G1922" s="9"/>
      <c r="H1922" s="9"/>
    </row>
    <row r="1923" hidden="1">
      <c r="A1923" s="5" t="s">
        <v>2290</v>
      </c>
      <c r="B1923" s="50" t="s">
        <v>1644</v>
      </c>
      <c r="C1923" s="28" t="s">
        <v>1892</v>
      </c>
      <c r="D1923" s="1"/>
      <c r="E1923" s="8" t="s">
        <v>10</v>
      </c>
      <c r="F1923" s="1"/>
      <c r="G1923" s="9"/>
      <c r="H1923" s="9"/>
    </row>
    <row r="1924" hidden="1">
      <c r="A1924" s="5" t="s">
        <v>2290</v>
      </c>
      <c r="B1924" s="50" t="s">
        <v>1644</v>
      </c>
      <c r="C1924" s="28" t="s">
        <v>1893</v>
      </c>
      <c r="D1924" s="8" t="s">
        <v>10</v>
      </c>
      <c r="E1924" s="8"/>
      <c r="F1924" s="1"/>
      <c r="G1924" s="9"/>
      <c r="H1924" s="9"/>
    </row>
    <row r="1925" hidden="1">
      <c r="A1925" s="5" t="s">
        <v>2290</v>
      </c>
      <c r="B1925" s="50" t="s">
        <v>1644</v>
      </c>
      <c r="C1925" s="28" t="s">
        <v>1894</v>
      </c>
      <c r="D1925" s="8" t="s">
        <v>10</v>
      </c>
      <c r="E1925" s="1"/>
      <c r="F1925" s="1"/>
      <c r="G1925" s="9"/>
      <c r="H1925" s="9"/>
    </row>
    <row r="1926" hidden="1">
      <c r="A1926" s="5" t="s">
        <v>2290</v>
      </c>
      <c r="B1926" s="50" t="s">
        <v>1644</v>
      </c>
      <c r="C1926" s="28" t="s">
        <v>1895</v>
      </c>
      <c r="D1926" s="8" t="s">
        <v>10</v>
      </c>
      <c r="E1926" s="1"/>
      <c r="F1926" s="1"/>
      <c r="G1926" s="9"/>
      <c r="H1926" s="9"/>
    </row>
    <row r="1927" hidden="1">
      <c r="A1927" s="5" t="s">
        <v>2290</v>
      </c>
      <c r="B1927" s="50" t="s">
        <v>1644</v>
      </c>
      <c r="C1927" s="28" t="s">
        <v>1896</v>
      </c>
      <c r="D1927" s="1"/>
      <c r="E1927" s="8" t="s">
        <v>10</v>
      </c>
      <c r="F1927" s="1"/>
      <c r="G1927" s="9"/>
      <c r="H1927" s="9"/>
    </row>
    <row r="1928" hidden="1">
      <c r="A1928" s="5" t="s">
        <v>2290</v>
      </c>
      <c r="B1928" s="50" t="s">
        <v>1644</v>
      </c>
      <c r="C1928" s="28" t="s">
        <v>1897</v>
      </c>
      <c r="D1928" s="1"/>
      <c r="E1928" s="1"/>
      <c r="F1928" s="1"/>
      <c r="G1928" s="9"/>
      <c r="H1928" s="5" t="s">
        <v>10</v>
      </c>
    </row>
    <row r="1929" hidden="1">
      <c r="A1929" s="5" t="s">
        <v>2290</v>
      </c>
      <c r="B1929" s="50" t="s">
        <v>1644</v>
      </c>
      <c r="C1929" s="28" t="s">
        <v>1898</v>
      </c>
      <c r="D1929" s="1"/>
      <c r="E1929" s="1"/>
      <c r="F1929" s="1"/>
      <c r="G1929" s="9"/>
      <c r="H1929" s="5" t="s">
        <v>10</v>
      </c>
    </row>
    <row r="1930" hidden="1">
      <c r="A1930" s="5" t="s">
        <v>2290</v>
      </c>
      <c r="B1930" s="50" t="s">
        <v>1644</v>
      </c>
      <c r="C1930" s="28" t="s">
        <v>1899</v>
      </c>
      <c r="D1930" s="8" t="s">
        <v>10</v>
      </c>
      <c r="E1930" s="1"/>
      <c r="F1930" s="1"/>
      <c r="G1930" s="9"/>
      <c r="H1930" s="9"/>
    </row>
    <row r="1931" hidden="1">
      <c r="A1931" s="5" t="s">
        <v>2290</v>
      </c>
      <c r="B1931" s="50" t="s">
        <v>1644</v>
      </c>
      <c r="C1931" s="28" t="s">
        <v>1900</v>
      </c>
      <c r="D1931" s="8" t="s">
        <v>10</v>
      </c>
      <c r="E1931" s="1"/>
      <c r="F1931" s="1"/>
      <c r="G1931" s="9"/>
      <c r="H1931" s="9"/>
    </row>
    <row r="1932" hidden="1">
      <c r="A1932" s="5" t="s">
        <v>2290</v>
      </c>
      <c r="B1932" s="50" t="s">
        <v>1644</v>
      </c>
      <c r="C1932" s="28" t="s">
        <v>1901</v>
      </c>
      <c r="D1932" s="1"/>
      <c r="E1932" s="8" t="s">
        <v>10</v>
      </c>
      <c r="F1932" s="1"/>
      <c r="G1932" s="9"/>
      <c r="H1932" s="9"/>
    </row>
    <row r="1933" hidden="1">
      <c r="A1933" s="5" t="s">
        <v>2290</v>
      </c>
      <c r="B1933" s="50" t="s">
        <v>1644</v>
      </c>
      <c r="C1933" s="28" t="s">
        <v>1902</v>
      </c>
      <c r="D1933" s="8" t="s">
        <v>10</v>
      </c>
      <c r="E1933" s="1"/>
      <c r="F1933" s="1"/>
      <c r="G1933" s="9"/>
      <c r="H1933" s="9"/>
    </row>
    <row r="1934" hidden="1">
      <c r="A1934" s="5" t="s">
        <v>2290</v>
      </c>
      <c r="B1934" s="50" t="s">
        <v>1644</v>
      </c>
      <c r="C1934" s="28" t="s">
        <v>1903</v>
      </c>
      <c r="D1934" s="1"/>
      <c r="E1934" s="8" t="s">
        <v>10</v>
      </c>
      <c r="F1934" s="1"/>
      <c r="G1934" s="9"/>
      <c r="H1934" s="9"/>
    </row>
    <row r="1935" hidden="1">
      <c r="A1935" s="5" t="s">
        <v>2290</v>
      </c>
      <c r="B1935" s="50" t="s">
        <v>1644</v>
      </c>
      <c r="C1935" s="28" t="s">
        <v>1904</v>
      </c>
      <c r="D1935" s="1"/>
      <c r="E1935" s="1"/>
      <c r="F1935" s="1"/>
      <c r="G1935" s="5" t="s">
        <v>10</v>
      </c>
      <c r="H1935" s="9"/>
    </row>
    <row r="1936" hidden="1">
      <c r="A1936" s="5" t="s">
        <v>2290</v>
      </c>
      <c r="B1936" s="50" t="s">
        <v>1644</v>
      </c>
      <c r="C1936" s="28" t="s">
        <v>1905</v>
      </c>
      <c r="D1936" s="1"/>
      <c r="E1936" s="1"/>
      <c r="F1936" s="1"/>
      <c r="G1936" s="5" t="s">
        <v>10</v>
      </c>
      <c r="H1936" s="9"/>
    </row>
    <row r="1937" hidden="1">
      <c r="A1937" s="5" t="s">
        <v>2290</v>
      </c>
      <c r="B1937" s="50" t="s">
        <v>1644</v>
      </c>
      <c r="C1937" s="28" t="s">
        <v>1906</v>
      </c>
      <c r="D1937" s="1"/>
      <c r="E1937" s="1"/>
      <c r="F1937" s="1"/>
      <c r="G1937" s="5" t="s">
        <v>10</v>
      </c>
      <c r="H1937" s="9"/>
    </row>
    <row r="1938" hidden="1">
      <c r="A1938" s="5" t="s">
        <v>2290</v>
      </c>
      <c r="B1938" s="50" t="s">
        <v>1644</v>
      </c>
      <c r="C1938" s="28" t="s">
        <v>1907</v>
      </c>
      <c r="D1938" s="8" t="s">
        <v>10</v>
      </c>
      <c r="E1938" s="1"/>
      <c r="F1938" s="1"/>
      <c r="G1938" s="9"/>
      <c r="H1938" s="9"/>
    </row>
    <row r="1939" hidden="1">
      <c r="A1939" s="5" t="s">
        <v>2290</v>
      </c>
      <c r="B1939" s="50" t="s">
        <v>1644</v>
      </c>
      <c r="C1939" s="28" t="s">
        <v>1908</v>
      </c>
      <c r="D1939" s="8" t="s">
        <v>10</v>
      </c>
      <c r="E1939" s="1"/>
      <c r="F1939" s="1"/>
      <c r="G1939" s="9"/>
      <c r="H1939" s="9"/>
    </row>
    <row r="1940" hidden="1">
      <c r="A1940" s="5" t="s">
        <v>2290</v>
      </c>
      <c r="B1940" s="50" t="s">
        <v>1644</v>
      </c>
      <c r="C1940" s="28" t="s">
        <v>1909</v>
      </c>
      <c r="D1940" s="8" t="s">
        <v>10</v>
      </c>
      <c r="E1940" s="1"/>
      <c r="F1940" s="1"/>
      <c r="G1940" s="9"/>
      <c r="H1940" s="9"/>
    </row>
    <row r="1941" hidden="1">
      <c r="A1941" s="5" t="s">
        <v>2290</v>
      </c>
      <c r="B1941" s="50" t="s">
        <v>1644</v>
      </c>
      <c r="C1941" s="28" t="s">
        <v>1910</v>
      </c>
      <c r="D1941" s="8" t="s">
        <v>10</v>
      </c>
      <c r="E1941" s="1"/>
      <c r="F1941" s="1"/>
      <c r="G1941" s="9"/>
      <c r="H1941" s="9"/>
    </row>
    <row r="1942" hidden="1">
      <c r="A1942" s="5" t="s">
        <v>2290</v>
      </c>
      <c r="B1942" s="50" t="s">
        <v>1644</v>
      </c>
      <c r="C1942" s="28" t="s">
        <v>1911</v>
      </c>
      <c r="D1942" s="8" t="s">
        <v>10</v>
      </c>
      <c r="E1942" s="1"/>
      <c r="F1942" s="1"/>
      <c r="G1942" s="9"/>
      <c r="H1942" s="9"/>
    </row>
    <row r="1943" hidden="1">
      <c r="A1943" s="5" t="s">
        <v>2290</v>
      </c>
      <c r="B1943" s="50" t="s">
        <v>1644</v>
      </c>
      <c r="C1943" s="28" t="s">
        <v>1912</v>
      </c>
      <c r="D1943" s="1"/>
      <c r="E1943" s="8" t="s">
        <v>10</v>
      </c>
      <c r="F1943" s="1"/>
      <c r="G1943" s="9"/>
      <c r="H1943" s="9"/>
    </row>
    <row r="1944" hidden="1">
      <c r="A1944" s="5" t="s">
        <v>2290</v>
      </c>
      <c r="B1944" s="50" t="s">
        <v>1644</v>
      </c>
      <c r="C1944" s="28" t="s">
        <v>1913</v>
      </c>
      <c r="D1944" s="1"/>
      <c r="E1944" s="1"/>
      <c r="F1944" s="1"/>
      <c r="G1944" s="5" t="s">
        <v>10</v>
      </c>
      <c r="H1944" s="9"/>
    </row>
    <row r="1945" hidden="1">
      <c r="A1945" s="5" t="s">
        <v>2290</v>
      </c>
      <c r="B1945" s="50" t="s">
        <v>1644</v>
      </c>
      <c r="C1945" s="28" t="s">
        <v>1914</v>
      </c>
      <c r="D1945" s="8" t="s">
        <v>10</v>
      </c>
      <c r="E1945" s="1"/>
      <c r="F1945" s="1"/>
      <c r="G1945" s="9"/>
      <c r="H1945" s="9"/>
    </row>
    <row r="1946" hidden="1">
      <c r="A1946" s="5" t="s">
        <v>2290</v>
      </c>
      <c r="B1946" s="50" t="s">
        <v>1644</v>
      </c>
      <c r="C1946" s="28" t="s">
        <v>1915</v>
      </c>
      <c r="D1946" s="8" t="s">
        <v>10</v>
      </c>
      <c r="E1946" s="1"/>
      <c r="F1946" s="1"/>
      <c r="G1946" s="9"/>
      <c r="H1946" s="9"/>
    </row>
    <row r="1947" hidden="1">
      <c r="A1947" s="5" t="s">
        <v>2290</v>
      </c>
      <c r="B1947" s="50" t="s">
        <v>1644</v>
      </c>
      <c r="C1947" s="28" t="s">
        <v>1916</v>
      </c>
      <c r="D1947" s="8" t="s">
        <v>10</v>
      </c>
      <c r="E1947" s="1"/>
      <c r="F1947" s="1"/>
      <c r="G1947" s="9"/>
      <c r="H1947" s="9"/>
    </row>
    <row r="1948" hidden="1">
      <c r="A1948" s="5" t="s">
        <v>2290</v>
      </c>
      <c r="B1948" s="50" t="s">
        <v>1644</v>
      </c>
      <c r="C1948" s="28" t="s">
        <v>1917</v>
      </c>
      <c r="D1948" s="8" t="s">
        <v>10</v>
      </c>
      <c r="E1948" s="1"/>
      <c r="F1948" s="1"/>
      <c r="G1948" s="9"/>
      <c r="H1948" s="9"/>
    </row>
    <row r="1949" hidden="1">
      <c r="A1949" s="5" t="s">
        <v>2290</v>
      </c>
      <c r="B1949" s="50" t="s">
        <v>1644</v>
      </c>
      <c r="C1949" s="28" t="s">
        <v>1918</v>
      </c>
      <c r="D1949" s="1"/>
      <c r="E1949" s="8" t="s">
        <v>10</v>
      </c>
      <c r="F1949" s="1"/>
      <c r="G1949" s="9"/>
      <c r="H1949" s="9"/>
    </row>
    <row r="1950" hidden="1">
      <c r="A1950" s="5" t="s">
        <v>2290</v>
      </c>
      <c r="B1950" s="50" t="s">
        <v>1644</v>
      </c>
      <c r="C1950" s="28" t="s">
        <v>1919</v>
      </c>
      <c r="D1950" s="8" t="s">
        <v>10</v>
      </c>
      <c r="E1950" s="1"/>
      <c r="F1950" s="1"/>
      <c r="G1950" s="9"/>
      <c r="H1950" s="9"/>
    </row>
    <row r="1951" hidden="1">
      <c r="A1951" s="5" t="s">
        <v>2290</v>
      </c>
      <c r="B1951" s="50" t="s">
        <v>1644</v>
      </c>
      <c r="C1951" s="28" t="s">
        <v>1920</v>
      </c>
      <c r="D1951" s="1"/>
      <c r="E1951" s="8" t="s">
        <v>10</v>
      </c>
      <c r="F1951" s="1"/>
      <c r="G1951" s="9"/>
      <c r="H1951" s="9"/>
    </row>
    <row r="1952" hidden="1">
      <c r="A1952" s="5" t="s">
        <v>2290</v>
      </c>
      <c r="B1952" s="50" t="s">
        <v>1644</v>
      </c>
      <c r="C1952" s="28" t="s">
        <v>1921</v>
      </c>
      <c r="D1952" s="8" t="s">
        <v>10</v>
      </c>
      <c r="E1952" s="1"/>
      <c r="F1952" s="1"/>
      <c r="G1952" s="9"/>
      <c r="H1952" s="9"/>
    </row>
    <row r="1953" hidden="1">
      <c r="A1953" s="5" t="s">
        <v>2290</v>
      </c>
      <c r="B1953" s="50" t="s">
        <v>1644</v>
      </c>
      <c r="C1953" s="28" t="s">
        <v>1922</v>
      </c>
      <c r="D1953" s="1"/>
      <c r="E1953" s="8" t="s">
        <v>10</v>
      </c>
      <c r="F1953" s="1"/>
      <c r="G1953" s="9"/>
      <c r="H1953" s="9"/>
    </row>
    <row r="1954" hidden="1">
      <c r="A1954" s="5" t="s">
        <v>2290</v>
      </c>
      <c r="B1954" s="50" t="s">
        <v>1644</v>
      </c>
      <c r="C1954" s="28" t="s">
        <v>1923</v>
      </c>
      <c r="D1954" s="8" t="s">
        <v>10</v>
      </c>
      <c r="E1954" s="1"/>
      <c r="F1954" s="1"/>
      <c r="G1954" s="9"/>
      <c r="H1954" s="9"/>
    </row>
    <row r="1955" hidden="1">
      <c r="A1955" s="5" t="s">
        <v>2290</v>
      </c>
      <c r="B1955" s="50" t="s">
        <v>1644</v>
      </c>
      <c r="C1955" s="28" t="s">
        <v>1924</v>
      </c>
      <c r="D1955" s="8" t="s">
        <v>10</v>
      </c>
      <c r="E1955" s="1"/>
      <c r="F1955" s="1"/>
      <c r="G1955" s="9"/>
      <c r="H1955" s="9"/>
    </row>
    <row r="1956" hidden="1">
      <c r="A1956" s="5" t="s">
        <v>2290</v>
      </c>
      <c r="B1956" s="50" t="s">
        <v>1644</v>
      </c>
      <c r="C1956" s="28" t="s">
        <v>1925</v>
      </c>
      <c r="D1956" s="1"/>
      <c r="E1956" s="8" t="s">
        <v>10</v>
      </c>
      <c r="F1956" s="1"/>
      <c r="G1956" s="9"/>
      <c r="H1956" s="9"/>
    </row>
    <row r="1957" hidden="1">
      <c r="A1957" s="5" t="s">
        <v>2290</v>
      </c>
      <c r="B1957" s="50" t="s">
        <v>1644</v>
      </c>
      <c r="C1957" s="28" t="s">
        <v>1926</v>
      </c>
      <c r="D1957" s="1"/>
      <c r="E1957" s="8" t="s">
        <v>10</v>
      </c>
      <c r="F1957" s="1"/>
      <c r="G1957" s="9"/>
      <c r="H1957" s="9"/>
    </row>
    <row r="1958" hidden="1">
      <c r="A1958" s="5" t="s">
        <v>2290</v>
      </c>
      <c r="B1958" s="50" t="s">
        <v>1644</v>
      </c>
      <c r="C1958" s="28" t="s">
        <v>1927</v>
      </c>
      <c r="D1958" s="1"/>
      <c r="E1958" s="8" t="s">
        <v>10</v>
      </c>
      <c r="F1958" s="1"/>
      <c r="G1958" s="9"/>
      <c r="H1958" s="9"/>
    </row>
    <row r="1959" hidden="1">
      <c r="A1959" s="5" t="s">
        <v>2290</v>
      </c>
      <c r="B1959" s="50" t="s">
        <v>1644</v>
      </c>
      <c r="C1959" s="28" t="s">
        <v>1928</v>
      </c>
      <c r="D1959" s="1"/>
      <c r="E1959" s="8" t="s">
        <v>10</v>
      </c>
      <c r="F1959" s="1"/>
      <c r="G1959" s="9"/>
      <c r="H1959" s="9"/>
    </row>
    <row r="1960" hidden="1">
      <c r="A1960" s="5" t="s">
        <v>2290</v>
      </c>
      <c r="B1960" s="50" t="s">
        <v>1644</v>
      </c>
      <c r="C1960" s="28" t="s">
        <v>1929</v>
      </c>
      <c r="D1960" s="1"/>
      <c r="E1960" s="8" t="s">
        <v>10</v>
      </c>
      <c r="F1960" s="1"/>
      <c r="G1960" s="9"/>
      <c r="H1960" s="9"/>
    </row>
    <row r="1961" hidden="1">
      <c r="A1961" s="5" t="s">
        <v>2290</v>
      </c>
      <c r="B1961" s="50" t="s">
        <v>1644</v>
      </c>
      <c r="C1961" s="28" t="s">
        <v>1930</v>
      </c>
      <c r="D1961" s="8" t="s">
        <v>10</v>
      </c>
      <c r="E1961" s="1"/>
      <c r="F1961" s="1"/>
      <c r="G1961" s="9"/>
      <c r="H1961" s="9"/>
    </row>
    <row r="1962" hidden="1">
      <c r="A1962" s="5" t="s">
        <v>2290</v>
      </c>
      <c r="B1962" s="50" t="s">
        <v>1644</v>
      </c>
      <c r="C1962" s="28" t="s">
        <v>1931</v>
      </c>
      <c r="D1962" s="8" t="s">
        <v>10</v>
      </c>
      <c r="E1962" s="1"/>
      <c r="F1962" s="1"/>
      <c r="G1962" s="9"/>
      <c r="H1962" s="9"/>
    </row>
    <row r="1963" hidden="1">
      <c r="A1963" s="5" t="s">
        <v>2290</v>
      </c>
      <c r="B1963" s="50" t="s">
        <v>1644</v>
      </c>
      <c r="C1963" s="28" t="s">
        <v>1932</v>
      </c>
      <c r="D1963" s="1"/>
      <c r="E1963" s="8" t="s">
        <v>10</v>
      </c>
      <c r="F1963" s="1"/>
      <c r="G1963" s="9"/>
      <c r="H1963" s="9"/>
    </row>
    <row r="1964" hidden="1">
      <c r="A1964" s="5" t="s">
        <v>2290</v>
      </c>
      <c r="B1964" s="50" t="s">
        <v>1644</v>
      </c>
      <c r="C1964" s="28" t="s">
        <v>1933</v>
      </c>
      <c r="D1964" s="1"/>
      <c r="E1964" s="8" t="s">
        <v>10</v>
      </c>
      <c r="F1964" s="1"/>
      <c r="G1964" s="9"/>
      <c r="H1964" s="9"/>
    </row>
    <row r="1965" hidden="1">
      <c r="A1965" s="5" t="s">
        <v>2290</v>
      </c>
      <c r="B1965" s="50" t="s">
        <v>1644</v>
      </c>
      <c r="C1965" s="28" t="s">
        <v>1934</v>
      </c>
      <c r="D1965" s="8" t="s">
        <v>10</v>
      </c>
      <c r="E1965" s="1"/>
      <c r="F1965" s="1"/>
      <c r="G1965" s="9"/>
      <c r="H1965" s="9"/>
    </row>
    <row r="1966" hidden="1">
      <c r="A1966" s="5" t="s">
        <v>2290</v>
      </c>
      <c r="B1966" s="50" t="s">
        <v>1644</v>
      </c>
      <c r="C1966" s="28" t="s">
        <v>1935</v>
      </c>
      <c r="D1966" s="8" t="s">
        <v>10</v>
      </c>
      <c r="E1966" s="1"/>
      <c r="F1966" s="1"/>
      <c r="G1966" s="9"/>
      <c r="H1966" s="9"/>
    </row>
    <row r="1967" hidden="1">
      <c r="A1967" s="5" t="s">
        <v>2290</v>
      </c>
      <c r="B1967" s="50" t="s">
        <v>1644</v>
      </c>
      <c r="C1967" s="28" t="s">
        <v>1936</v>
      </c>
      <c r="D1967" s="8" t="s">
        <v>10</v>
      </c>
      <c r="E1967" s="1"/>
      <c r="F1967" s="1"/>
      <c r="G1967" s="9"/>
      <c r="H1967" s="9"/>
    </row>
    <row r="1968" hidden="1">
      <c r="A1968" s="5" t="s">
        <v>2290</v>
      </c>
      <c r="B1968" s="50" t="s">
        <v>1644</v>
      </c>
      <c r="C1968" s="28" t="s">
        <v>1937</v>
      </c>
      <c r="D1968" s="8" t="s">
        <v>10</v>
      </c>
      <c r="E1968" s="1"/>
      <c r="F1968" s="1"/>
      <c r="G1968" s="9"/>
      <c r="H1968" s="9"/>
    </row>
    <row r="1969" hidden="1">
      <c r="A1969" s="5" t="s">
        <v>2290</v>
      </c>
      <c r="B1969" s="50" t="s">
        <v>1644</v>
      </c>
      <c r="C1969" s="28" t="s">
        <v>1938</v>
      </c>
      <c r="D1969" s="1"/>
      <c r="E1969" s="8" t="s">
        <v>10</v>
      </c>
      <c r="F1969" s="1"/>
      <c r="G1969" s="9"/>
      <c r="H1969" s="9"/>
    </row>
    <row r="1970" hidden="1">
      <c r="A1970" s="5" t="s">
        <v>2290</v>
      </c>
      <c r="B1970" s="50" t="s">
        <v>1644</v>
      </c>
      <c r="C1970" s="28" t="s">
        <v>1939</v>
      </c>
      <c r="D1970" s="8" t="s">
        <v>10</v>
      </c>
      <c r="E1970" s="1"/>
      <c r="F1970" s="1"/>
      <c r="G1970" s="9"/>
      <c r="H1970" s="9"/>
    </row>
    <row r="1971" hidden="1">
      <c r="A1971" s="5" t="s">
        <v>2290</v>
      </c>
      <c r="B1971" s="50" t="s">
        <v>1644</v>
      </c>
      <c r="C1971" s="28" t="s">
        <v>1940</v>
      </c>
      <c r="D1971" s="8" t="s">
        <v>10</v>
      </c>
      <c r="E1971" s="1"/>
      <c r="F1971" s="1"/>
      <c r="G1971" s="9"/>
      <c r="H1971" s="9"/>
    </row>
    <row r="1972" hidden="1">
      <c r="A1972" s="5" t="s">
        <v>2290</v>
      </c>
      <c r="B1972" s="50" t="s">
        <v>1644</v>
      </c>
      <c r="C1972" s="28" t="s">
        <v>1941</v>
      </c>
      <c r="D1972" s="8"/>
      <c r="E1972" s="8" t="s">
        <v>10</v>
      </c>
      <c r="F1972" s="1"/>
      <c r="G1972" s="9"/>
      <c r="H1972" s="9"/>
    </row>
    <row r="1973" hidden="1">
      <c r="A1973" s="5" t="s">
        <v>2290</v>
      </c>
      <c r="B1973" s="50" t="s">
        <v>1644</v>
      </c>
      <c r="C1973" s="28" t="s">
        <v>1942</v>
      </c>
      <c r="D1973" s="1"/>
      <c r="E1973" s="8" t="s">
        <v>10</v>
      </c>
      <c r="F1973" s="1"/>
      <c r="G1973" s="9"/>
      <c r="H1973" s="9"/>
    </row>
    <row r="1974" hidden="1">
      <c r="A1974" s="5" t="s">
        <v>2290</v>
      </c>
      <c r="B1974" s="50" t="s">
        <v>1644</v>
      </c>
      <c r="C1974" s="28" t="s">
        <v>1943</v>
      </c>
      <c r="D1974" s="8" t="s">
        <v>10</v>
      </c>
      <c r="E1974" s="1"/>
      <c r="F1974" s="1"/>
      <c r="G1974" s="9"/>
      <c r="H1974" s="9"/>
    </row>
    <row r="1975" hidden="1">
      <c r="A1975" s="5" t="s">
        <v>2290</v>
      </c>
      <c r="B1975" s="50" t="s">
        <v>1644</v>
      </c>
      <c r="C1975" s="28" t="s">
        <v>1944</v>
      </c>
      <c r="D1975" s="1"/>
      <c r="E1975" s="8" t="s">
        <v>10</v>
      </c>
      <c r="F1975" s="1"/>
      <c r="G1975" s="9"/>
      <c r="H1975" s="9"/>
    </row>
    <row r="1976" hidden="1">
      <c r="A1976" s="5" t="s">
        <v>2290</v>
      </c>
      <c r="B1976" s="50" t="s">
        <v>1644</v>
      </c>
      <c r="C1976" s="28" t="s">
        <v>1945</v>
      </c>
      <c r="D1976" s="1"/>
      <c r="E1976" s="1"/>
      <c r="F1976" s="1"/>
      <c r="G1976" s="9"/>
      <c r="H1976" s="9"/>
    </row>
    <row r="1977" hidden="1">
      <c r="A1977" s="5" t="s">
        <v>2290</v>
      </c>
      <c r="B1977" s="50" t="s">
        <v>1644</v>
      </c>
      <c r="C1977" s="28" t="s">
        <v>1946</v>
      </c>
      <c r="D1977" s="1"/>
      <c r="E1977" s="8" t="s">
        <v>10</v>
      </c>
      <c r="F1977" s="1"/>
      <c r="G1977" s="9"/>
      <c r="H1977" s="9"/>
    </row>
    <row r="1978" hidden="1">
      <c r="A1978" s="5" t="s">
        <v>2290</v>
      </c>
      <c r="B1978" s="50" t="s">
        <v>1644</v>
      </c>
      <c r="C1978" s="28" t="s">
        <v>1947</v>
      </c>
      <c r="D1978" s="1"/>
      <c r="E1978" s="8" t="s">
        <v>10</v>
      </c>
      <c r="F1978" s="1"/>
      <c r="G1978" s="9"/>
      <c r="H1978" s="9"/>
    </row>
    <row r="1979" hidden="1">
      <c r="A1979" s="5" t="s">
        <v>2290</v>
      </c>
      <c r="B1979" s="50" t="s">
        <v>1644</v>
      </c>
      <c r="C1979" s="28" t="s">
        <v>1948</v>
      </c>
      <c r="D1979" s="8" t="s">
        <v>10</v>
      </c>
      <c r="E1979" s="1"/>
      <c r="F1979" s="1"/>
      <c r="G1979" s="9"/>
      <c r="H1979" s="9"/>
    </row>
    <row r="1980" hidden="1">
      <c r="A1980" s="5" t="s">
        <v>2290</v>
      </c>
      <c r="B1980" s="50" t="s">
        <v>1644</v>
      </c>
      <c r="C1980" s="28" t="s">
        <v>1949</v>
      </c>
      <c r="D1980" s="1"/>
      <c r="E1980" s="8" t="s">
        <v>10</v>
      </c>
      <c r="F1980" s="1"/>
      <c r="G1980" s="9"/>
      <c r="H1980" s="9"/>
    </row>
    <row r="1981" hidden="1">
      <c r="A1981" s="5" t="s">
        <v>2290</v>
      </c>
      <c r="B1981" s="50" t="s">
        <v>1644</v>
      </c>
      <c r="C1981" s="28" t="s">
        <v>1950</v>
      </c>
      <c r="D1981" s="8" t="s">
        <v>10</v>
      </c>
      <c r="E1981" s="1"/>
      <c r="F1981" s="1"/>
      <c r="G1981" s="9"/>
      <c r="H1981" s="9"/>
    </row>
    <row r="1982" hidden="1">
      <c r="A1982" s="5" t="s">
        <v>2290</v>
      </c>
      <c r="B1982" s="50" t="s">
        <v>1644</v>
      </c>
      <c r="C1982" s="28" t="s">
        <v>1951</v>
      </c>
      <c r="D1982" s="8"/>
      <c r="E1982" s="8" t="s">
        <v>10</v>
      </c>
      <c r="F1982" s="1"/>
      <c r="G1982" s="9"/>
      <c r="H1982" s="9"/>
    </row>
    <row r="1983" hidden="1">
      <c r="A1983" s="5" t="s">
        <v>2290</v>
      </c>
      <c r="B1983" s="50" t="s">
        <v>1644</v>
      </c>
      <c r="C1983" s="28" t="s">
        <v>1952</v>
      </c>
      <c r="D1983" s="8"/>
      <c r="E1983" s="8" t="s">
        <v>10</v>
      </c>
      <c r="F1983" s="1"/>
      <c r="G1983" s="9"/>
      <c r="H1983" s="9"/>
    </row>
    <row r="1984" hidden="1">
      <c r="A1984" s="5" t="s">
        <v>2290</v>
      </c>
      <c r="B1984" s="50" t="s">
        <v>1644</v>
      </c>
      <c r="C1984" s="28" t="s">
        <v>1953</v>
      </c>
      <c r="D1984" s="1"/>
      <c r="E1984" s="8" t="s">
        <v>10</v>
      </c>
      <c r="F1984" s="1"/>
      <c r="G1984" s="9"/>
      <c r="H1984" s="9"/>
    </row>
    <row r="1985" hidden="1">
      <c r="A1985" s="5" t="s">
        <v>2290</v>
      </c>
      <c r="B1985" s="50" t="s">
        <v>1644</v>
      </c>
      <c r="C1985" s="28" t="s">
        <v>1954</v>
      </c>
      <c r="D1985" s="1"/>
      <c r="E1985" s="8" t="s">
        <v>10</v>
      </c>
      <c r="F1985" s="1"/>
      <c r="G1985" s="9"/>
      <c r="H1985" s="9"/>
    </row>
    <row r="1986" hidden="1">
      <c r="A1986" s="5" t="s">
        <v>2290</v>
      </c>
      <c r="B1986" s="50" t="s">
        <v>1644</v>
      </c>
      <c r="C1986" s="28" t="s">
        <v>1955</v>
      </c>
      <c r="D1986" s="8"/>
      <c r="E1986" s="8" t="s">
        <v>10</v>
      </c>
      <c r="F1986" s="1"/>
      <c r="G1986" s="9"/>
      <c r="H1986" s="9"/>
    </row>
    <row r="1987" hidden="1">
      <c r="A1987" s="5" t="s">
        <v>2290</v>
      </c>
      <c r="B1987" s="50" t="s">
        <v>1644</v>
      </c>
      <c r="C1987" s="28" t="s">
        <v>1956</v>
      </c>
      <c r="D1987" s="1"/>
      <c r="E1987" s="8" t="s">
        <v>10</v>
      </c>
      <c r="F1987" s="1"/>
      <c r="G1987" s="9"/>
      <c r="H1987" s="9"/>
    </row>
    <row r="1988" hidden="1">
      <c r="A1988" s="5" t="s">
        <v>2290</v>
      </c>
      <c r="B1988" s="50" t="s">
        <v>1644</v>
      </c>
      <c r="C1988" s="28" t="s">
        <v>1957</v>
      </c>
      <c r="D1988" s="8" t="s">
        <v>10</v>
      </c>
      <c r="E1988" s="1"/>
      <c r="F1988" s="1"/>
      <c r="G1988" s="9"/>
      <c r="H1988" s="9"/>
    </row>
    <row r="1989" hidden="1">
      <c r="A1989" s="5" t="s">
        <v>2290</v>
      </c>
      <c r="B1989" s="50" t="s">
        <v>1644</v>
      </c>
      <c r="C1989" s="28" t="s">
        <v>1958</v>
      </c>
      <c r="D1989" s="1"/>
      <c r="E1989" s="8" t="s">
        <v>10</v>
      </c>
      <c r="F1989" s="1"/>
      <c r="G1989" s="9"/>
      <c r="H1989" s="9"/>
    </row>
    <row r="1990" hidden="1">
      <c r="A1990" s="5" t="s">
        <v>2290</v>
      </c>
      <c r="B1990" s="50" t="s">
        <v>1644</v>
      </c>
      <c r="C1990" s="45" t="s">
        <v>1959</v>
      </c>
      <c r="D1990" s="1"/>
      <c r="E1990" s="1"/>
      <c r="F1990" s="8" t="s">
        <v>10</v>
      </c>
      <c r="G1990" s="9"/>
      <c r="H1990" s="9"/>
    </row>
    <row r="1991" hidden="1">
      <c r="A1991" s="5" t="s">
        <v>2290</v>
      </c>
      <c r="B1991" s="50" t="s">
        <v>1644</v>
      </c>
      <c r="C1991" s="28" t="s">
        <v>1960</v>
      </c>
      <c r="D1991" s="1"/>
      <c r="E1991" s="8" t="s">
        <v>10</v>
      </c>
      <c r="F1991" s="1"/>
      <c r="G1991" s="9"/>
      <c r="H1991" s="9"/>
    </row>
    <row r="1992" hidden="1">
      <c r="A1992" s="5" t="s">
        <v>2290</v>
      </c>
      <c r="B1992" s="50" t="s">
        <v>1644</v>
      </c>
      <c r="C1992" s="28" t="s">
        <v>1961</v>
      </c>
      <c r="D1992" s="1"/>
      <c r="E1992" s="8" t="s">
        <v>10</v>
      </c>
      <c r="F1992" s="1"/>
      <c r="G1992" s="9"/>
      <c r="H1992" s="9"/>
    </row>
    <row r="1993" hidden="1">
      <c r="A1993" s="5" t="s">
        <v>2290</v>
      </c>
      <c r="B1993" s="50" t="s">
        <v>1644</v>
      </c>
      <c r="C1993" s="28" t="s">
        <v>1962</v>
      </c>
      <c r="D1993" s="1"/>
      <c r="E1993" s="8" t="s">
        <v>10</v>
      </c>
      <c r="F1993" s="1"/>
      <c r="G1993" s="9"/>
      <c r="H1993" s="9"/>
    </row>
    <row r="1994" hidden="1">
      <c r="A1994" s="5" t="s">
        <v>2290</v>
      </c>
      <c r="B1994" s="50" t="s">
        <v>1644</v>
      </c>
      <c r="C1994" s="28" t="s">
        <v>1963</v>
      </c>
      <c r="D1994" s="8" t="s">
        <v>10</v>
      </c>
      <c r="E1994" s="1"/>
      <c r="F1994" s="1"/>
      <c r="G1994" s="9"/>
      <c r="H1994" s="9"/>
    </row>
    <row r="1995" hidden="1">
      <c r="A1995" s="5" t="s">
        <v>2290</v>
      </c>
      <c r="B1995" s="50" t="s">
        <v>1644</v>
      </c>
      <c r="C1995" s="28" t="s">
        <v>1964</v>
      </c>
      <c r="D1995" s="1"/>
      <c r="E1995" s="8" t="s">
        <v>10</v>
      </c>
      <c r="F1995" s="1"/>
      <c r="G1995" s="9"/>
      <c r="H1995" s="9"/>
    </row>
    <row r="1996" hidden="1">
      <c r="A1996" s="5" t="s">
        <v>2290</v>
      </c>
      <c r="B1996" s="50" t="s">
        <v>1644</v>
      </c>
      <c r="C1996" s="28" t="s">
        <v>1965</v>
      </c>
      <c r="D1996" s="1"/>
      <c r="E1996" s="8" t="s">
        <v>10</v>
      </c>
      <c r="F1996" s="1"/>
      <c r="G1996" s="9"/>
      <c r="H1996" s="9"/>
    </row>
    <row r="1997" hidden="1">
      <c r="A1997" s="5" t="s">
        <v>2290</v>
      </c>
      <c r="B1997" s="50" t="s">
        <v>1644</v>
      </c>
      <c r="C1997" s="28" t="s">
        <v>1966</v>
      </c>
      <c r="D1997" s="1"/>
      <c r="E1997" s="8" t="s">
        <v>10</v>
      </c>
      <c r="F1997" s="1"/>
      <c r="G1997" s="9"/>
      <c r="H1997" s="9"/>
    </row>
    <row r="1998" hidden="1">
      <c r="A1998" s="5" t="s">
        <v>2290</v>
      </c>
      <c r="B1998" s="50" t="s">
        <v>1644</v>
      </c>
      <c r="C1998" s="28" t="s">
        <v>1967</v>
      </c>
      <c r="D1998" s="8" t="s">
        <v>10</v>
      </c>
      <c r="E1998" s="1"/>
      <c r="F1998" s="1"/>
      <c r="G1998" s="9"/>
      <c r="H1998" s="9"/>
    </row>
    <row r="1999" hidden="1">
      <c r="A1999" s="5" t="s">
        <v>2290</v>
      </c>
      <c r="B1999" s="50" t="s">
        <v>1644</v>
      </c>
      <c r="C1999" s="28" t="s">
        <v>1968</v>
      </c>
      <c r="D1999" s="8" t="s">
        <v>10</v>
      </c>
      <c r="E1999" s="1"/>
      <c r="F1999" s="1"/>
      <c r="G1999" s="9"/>
      <c r="H1999" s="9"/>
    </row>
    <row r="2000" hidden="1">
      <c r="A2000" s="5" t="s">
        <v>2290</v>
      </c>
      <c r="B2000" s="50" t="s">
        <v>1644</v>
      </c>
      <c r="C2000" s="28" t="s">
        <v>1969</v>
      </c>
      <c r="D2000" s="8" t="s">
        <v>10</v>
      </c>
      <c r="E2000" s="1"/>
      <c r="F2000" s="1"/>
      <c r="G2000" s="9"/>
      <c r="H2000" s="9"/>
    </row>
    <row r="2001" hidden="1">
      <c r="A2001" s="5" t="s">
        <v>2290</v>
      </c>
      <c r="B2001" s="50" t="s">
        <v>1644</v>
      </c>
      <c r="C2001" s="28" t="s">
        <v>1970</v>
      </c>
      <c r="D2001" s="8" t="s">
        <v>10</v>
      </c>
      <c r="E2001" s="1"/>
      <c r="F2001" s="1"/>
      <c r="G2001" s="9"/>
      <c r="H2001" s="9"/>
    </row>
    <row r="2002" hidden="1">
      <c r="A2002" s="5" t="s">
        <v>2290</v>
      </c>
      <c r="B2002" s="50" t="s">
        <v>1644</v>
      </c>
      <c r="C2002" s="45" t="s">
        <v>1971</v>
      </c>
      <c r="D2002" s="1"/>
      <c r="E2002" s="1"/>
      <c r="F2002" s="1"/>
      <c r="G2002" s="9"/>
      <c r="H2002" s="5" t="s">
        <v>10</v>
      </c>
    </row>
    <row r="2003" hidden="1">
      <c r="A2003" s="5" t="s">
        <v>2290</v>
      </c>
      <c r="B2003" s="50" t="s">
        <v>1644</v>
      </c>
      <c r="C2003" s="28" t="s">
        <v>1972</v>
      </c>
      <c r="D2003" s="8" t="s">
        <v>10</v>
      </c>
      <c r="E2003" s="1"/>
      <c r="F2003" s="1"/>
      <c r="G2003" s="9"/>
      <c r="H2003" s="9"/>
    </row>
    <row r="2004" hidden="1">
      <c r="A2004" s="5" t="s">
        <v>2290</v>
      </c>
      <c r="B2004" s="50" t="s">
        <v>1644</v>
      </c>
      <c r="C2004" s="28" t="s">
        <v>1973</v>
      </c>
      <c r="D2004" s="8" t="s">
        <v>10</v>
      </c>
      <c r="E2004" s="1"/>
      <c r="F2004" s="1"/>
      <c r="G2004" s="9"/>
      <c r="H2004" s="9"/>
    </row>
    <row r="2005" hidden="1">
      <c r="A2005" s="5" t="s">
        <v>2290</v>
      </c>
      <c r="B2005" s="50" t="s">
        <v>1644</v>
      </c>
      <c r="C2005" s="28" t="s">
        <v>1974</v>
      </c>
      <c r="D2005" s="1"/>
      <c r="E2005" s="8" t="s">
        <v>10</v>
      </c>
      <c r="F2005" s="1"/>
      <c r="G2005" s="9"/>
      <c r="H2005" s="9"/>
    </row>
    <row r="2006" hidden="1">
      <c r="A2006" s="5" t="s">
        <v>2290</v>
      </c>
      <c r="B2006" s="50" t="s">
        <v>1644</v>
      </c>
      <c r="C2006" s="28" t="s">
        <v>1975</v>
      </c>
      <c r="D2006" s="8" t="s">
        <v>10</v>
      </c>
      <c r="E2006" s="1"/>
      <c r="F2006" s="1"/>
      <c r="G2006" s="9"/>
      <c r="H2006" s="9"/>
    </row>
    <row r="2007" hidden="1">
      <c r="A2007" s="5" t="s">
        <v>2290</v>
      </c>
      <c r="B2007" s="50" t="s">
        <v>1644</v>
      </c>
      <c r="C2007" s="28" t="s">
        <v>1976</v>
      </c>
      <c r="D2007" s="1"/>
      <c r="E2007" s="8" t="s">
        <v>10</v>
      </c>
      <c r="F2007" s="1"/>
      <c r="G2007" s="9"/>
      <c r="H2007" s="9"/>
    </row>
    <row r="2008" hidden="1">
      <c r="A2008" s="5" t="s">
        <v>2290</v>
      </c>
      <c r="B2008" s="50" t="s">
        <v>1644</v>
      </c>
      <c r="C2008" s="28" t="s">
        <v>1977</v>
      </c>
      <c r="D2008" s="1"/>
      <c r="E2008" s="8" t="s">
        <v>10</v>
      </c>
      <c r="F2008" s="1"/>
      <c r="G2008" s="9"/>
      <c r="H2008" s="9"/>
    </row>
    <row r="2009" hidden="1">
      <c r="A2009" s="5" t="s">
        <v>2290</v>
      </c>
      <c r="B2009" s="50" t="s">
        <v>1644</v>
      </c>
      <c r="C2009" s="28" t="s">
        <v>1978</v>
      </c>
      <c r="D2009" s="1"/>
      <c r="E2009" s="8" t="s">
        <v>10</v>
      </c>
      <c r="F2009" s="1"/>
      <c r="G2009" s="9"/>
      <c r="H2009" s="9"/>
    </row>
    <row r="2010" hidden="1">
      <c r="A2010" s="5" t="s">
        <v>2290</v>
      </c>
      <c r="B2010" s="50" t="s">
        <v>1644</v>
      </c>
      <c r="C2010" s="28" t="s">
        <v>1979</v>
      </c>
      <c r="D2010" s="8" t="s">
        <v>10</v>
      </c>
      <c r="E2010" s="1"/>
      <c r="F2010" s="1"/>
      <c r="G2010" s="9"/>
      <c r="H2010" s="9"/>
    </row>
    <row r="2011" hidden="1">
      <c r="A2011" s="5" t="s">
        <v>2290</v>
      </c>
      <c r="B2011" s="50" t="s">
        <v>1644</v>
      </c>
      <c r="C2011" s="28" t="s">
        <v>1980</v>
      </c>
      <c r="D2011" s="8" t="s">
        <v>10</v>
      </c>
      <c r="E2011" s="1"/>
      <c r="F2011" s="1"/>
      <c r="G2011" s="9"/>
      <c r="H2011" s="9"/>
    </row>
    <row r="2012" hidden="1">
      <c r="A2012" s="5" t="s">
        <v>2290</v>
      </c>
      <c r="B2012" s="50" t="s">
        <v>1644</v>
      </c>
      <c r="C2012" s="28" t="s">
        <v>1981</v>
      </c>
      <c r="D2012" s="1"/>
      <c r="E2012" s="8" t="s">
        <v>10</v>
      </c>
      <c r="F2012" s="1"/>
      <c r="G2012" s="9"/>
      <c r="H2012" s="9"/>
    </row>
    <row r="2013" hidden="1">
      <c r="A2013" s="5" t="s">
        <v>2290</v>
      </c>
      <c r="B2013" s="50" t="s">
        <v>1644</v>
      </c>
      <c r="C2013" s="28" t="s">
        <v>1982</v>
      </c>
      <c r="D2013" s="8" t="s">
        <v>10</v>
      </c>
      <c r="E2013" s="1"/>
      <c r="F2013" s="1"/>
      <c r="G2013" s="9"/>
      <c r="H2013" s="9"/>
    </row>
    <row r="2014" hidden="1">
      <c r="A2014" s="5" t="s">
        <v>2290</v>
      </c>
      <c r="B2014" s="50" t="s">
        <v>1644</v>
      </c>
      <c r="C2014" s="28" t="s">
        <v>1983</v>
      </c>
      <c r="D2014" s="8" t="s">
        <v>10</v>
      </c>
      <c r="E2014" s="1"/>
      <c r="F2014" s="1"/>
      <c r="G2014" s="9"/>
      <c r="H2014" s="9"/>
    </row>
    <row r="2015" hidden="1">
      <c r="A2015" s="5" t="s">
        <v>2290</v>
      </c>
      <c r="B2015" s="50" t="s">
        <v>1644</v>
      </c>
      <c r="C2015" s="28" t="s">
        <v>1984</v>
      </c>
      <c r="D2015" s="8" t="s">
        <v>10</v>
      </c>
      <c r="E2015" s="1"/>
      <c r="F2015" s="1"/>
      <c r="G2015" s="9"/>
      <c r="H2015" s="9"/>
    </row>
    <row r="2016" hidden="1">
      <c r="A2016" s="5" t="s">
        <v>2290</v>
      </c>
      <c r="B2016" s="50" t="s">
        <v>1644</v>
      </c>
      <c r="C2016" s="28" t="s">
        <v>1985</v>
      </c>
      <c r="D2016" s="8" t="s">
        <v>10</v>
      </c>
      <c r="E2016" s="1"/>
      <c r="F2016" s="1"/>
      <c r="G2016" s="9"/>
      <c r="H2016" s="9"/>
    </row>
    <row r="2017" hidden="1">
      <c r="A2017" s="5" t="s">
        <v>2290</v>
      </c>
      <c r="B2017" s="50" t="s">
        <v>1644</v>
      </c>
      <c r="C2017" s="28" t="s">
        <v>1986</v>
      </c>
      <c r="D2017" s="1"/>
      <c r="E2017" s="8" t="s">
        <v>10</v>
      </c>
      <c r="F2017" s="1"/>
      <c r="G2017" s="9"/>
      <c r="H2017" s="9"/>
    </row>
    <row r="2018" hidden="1">
      <c r="A2018" s="5" t="s">
        <v>2290</v>
      </c>
      <c r="B2018" s="50" t="s">
        <v>1644</v>
      </c>
      <c r="C2018" s="28" t="s">
        <v>1987</v>
      </c>
      <c r="D2018" s="8" t="s">
        <v>10</v>
      </c>
      <c r="E2018" s="8"/>
      <c r="F2018" s="1"/>
      <c r="G2018" s="9"/>
      <c r="H2018" s="9"/>
    </row>
    <row r="2019" hidden="1">
      <c r="A2019" s="5" t="s">
        <v>2290</v>
      </c>
      <c r="B2019" s="50" t="s">
        <v>1644</v>
      </c>
      <c r="C2019" s="28" t="s">
        <v>1988</v>
      </c>
      <c r="D2019" s="1"/>
      <c r="E2019" s="8" t="s">
        <v>10</v>
      </c>
      <c r="F2019" s="1"/>
      <c r="G2019" s="9"/>
      <c r="H2019" s="9"/>
    </row>
    <row r="2020" hidden="1">
      <c r="A2020" s="5" t="s">
        <v>2290</v>
      </c>
      <c r="B2020" s="50" t="s">
        <v>1644</v>
      </c>
      <c r="C2020" s="28" t="s">
        <v>1989</v>
      </c>
      <c r="D2020" s="8" t="s">
        <v>10</v>
      </c>
      <c r="E2020" s="1"/>
      <c r="F2020" s="1"/>
      <c r="G2020" s="9"/>
      <c r="H2020" s="9"/>
    </row>
    <row r="2021" hidden="1">
      <c r="A2021" s="5" t="s">
        <v>2290</v>
      </c>
      <c r="B2021" s="50" t="s">
        <v>1644</v>
      </c>
      <c r="C2021" s="28" t="s">
        <v>1990</v>
      </c>
      <c r="D2021" s="8" t="s">
        <v>10</v>
      </c>
      <c r="E2021" s="1"/>
      <c r="F2021" s="1"/>
      <c r="G2021" s="9"/>
      <c r="H2021" s="9"/>
    </row>
    <row r="2022" hidden="1">
      <c r="A2022" s="5" t="s">
        <v>2290</v>
      </c>
      <c r="B2022" s="50" t="s">
        <v>1644</v>
      </c>
      <c r="C2022" s="28" t="s">
        <v>1991</v>
      </c>
      <c r="D2022" s="1"/>
      <c r="E2022" s="8" t="s">
        <v>10</v>
      </c>
      <c r="F2022" s="1"/>
      <c r="G2022" s="9"/>
      <c r="H2022" s="9"/>
    </row>
    <row r="2023" hidden="1">
      <c r="A2023" s="5" t="s">
        <v>2290</v>
      </c>
      <c r="B2023" s="50" t="s">
        <v>1644</v>
      </c>
      <c r="C2023" s="28" t="s">
        <v>1992</v>
      </c>
      <c r="D2023" s="8" t="s">
        <v>10</v>
      </c>
      <c r="E2023" s="1"/>
      <c r="F2023" s="1"/>
      <c r="G2023" s="9"/>
      <c r="H2023" s="9"/>
    </row>
    <row r="2024" hidden="1">
      <c r="A2024" s="5" t="s">
        <v>2290</v>
      </c>
      <c r="B2024" s="50" t="s">
        <v>1644</v>
      </c>
      <c r="C2024" s="28" t="s">
        <v>1993</v>
      </c>
      <c r="D2024" s="1"/>
      <c r="E2024" s="8" t="s">
        <v>10</v>
      </c>
      <c r="F2024" s="1"/>
      <c r="G2024" s="9"/>
      <c r="H2024" s="9"/>
    </row>
    <row r="2025" hidden="1">
      <c r="A2025" s="5" t="s">
        <v>2290</v>
      </c>
      <c r="B2025" s="50" t="s">
        <v>1644</v>
      </c>
      <c r="C2025" s="28" t="s">
        <v>1994</v>
      </c>
      <c r="D2025" s="1"/>
      <c r="E2025" s="8" t="s">
        <v>10</v>
      </c>
      <c r="F2025" s="1"/>
      <c r="G2025" s="9"/>
      <c r="H2025" s="9"/>
    </row>
    <row r="2026" hidden="1">
      <c r="A2026" s="5" t="s">
        <v>2290</v>
      </c>
      <c r="B2026" s="50" t="s">
        <v>1644</v>
      </c>
      <c r="C2026" s="28" t="s">
        <v>1995</v>
      </c>
      <c r="D2026" s="8" t="s">
        <v>10</v>
      </c>
      <c r="E2026" s="1"/>
      <c r="F2026" s="1"/>
      <c r="G2026" s="9"/>
      <c r="H2026" s="9"/>
    </row>
    <row r="2027" hidden="1">
      <c r="A2027" s="5" t="s">
        <v>2290</v>
      </c>
      <c r="B2027" s="50" t="s">
        <v>1644</v>
      </c>
      <c r="C2027" s="28" t="s">
        <v>1996</v>
      </c>
      <c r="D2027" s="8" t="s">
        <v>10</v>
      </c>
      <c r="E2027" s="1"/>
      <c r="F2027" s="1"/>
      <c r="G2027" s="9"/>
      <c r="H2027" s="9"/>
    </row>
    <row r="2028" hidden="1">
      <c r="A2028" s="5" t="s">
        <v>2290</v>
      </c>
      <c r="B2028" s="50" t="s">
        <v>1644</v>
      </c>
      <c r="C2028" s="28" t="s">
        <v>1997</v>
      </c>
      <c r="D2028" s="1"/>
      <c r="E2028" s="8" t="s">
        <v>10</v>
      </c>
      <c r="F2028" s="1"/>
      <c r="G2028" s="9"/>
      <c r="H2028" s="9"/>
    </row>
    <row r="2029" hidden="1">
      <c r="A2029" s="5" t="s">
        <v>2290</v>
      </c>
      <c r="B2029" s="50" t="s">
        <v>1644</v>
      </c>
      <c r="C2029" s="45" t="s">
        <v>1998</v>
      </c>
      <c r="D2029" s="1"/>
      <c r="E2029" s="1"/>
      <c r="F2029" s="1"/>
      <c r="G2029" s="9"/>
      <c r="H2029" s="5" t="s">
        <v>10</v>
      </c>
    </row>
    <row r="2030" hidden="1">
      <c r="A2030" s="5" t="s">
        <v>2290</v>
      </c>
      <c r="B2030" s="50" t="s">
        <v>1644</v>
      </c>
      <c r="C2030" s="28" t="s">
        <v>1999</v>
      </c>
      <c r="D2030" s="1"/>
      <c r="E2030" s="8" t="s">
        <v>10</v>
      </c>
      <c r="F2030" s="1"/>
      <c r="G2030" s="9"/>
      <c r="H2030" s="9"/>
    </row>
    <row r="2031" hidden="1">
      <c r="A2031" s="5" t="s">
        <v>2290</v>
      </c>
      <c r="B2031" s="50" t="s">
        <v>1644</v>
      </c>
      <c r="C2031" s="28" t="s">
        <v>2000</v>
      </c>
      <c r="D2031" s="8" t="s">
        <v>10</v>
      </c>
      <c r="E2031" s="1"/>
      <c r="F2031" s="1"/>
      <c r="G2031" s="9"/>
      <c r="H2031" s="9"/>
    </row>
    <row r="2032" hidden="1">
      <c r="A2032" s="5" t="s">
        <v>2290</v>
      </c>
      <c r="B2032" s="50" t="s">
        <v>1644</v>
      </c>
      <c r="C2032" s="28" t="s">
        <v>2001</v>
      </c>
      <c r="D2032" s="1"/>
      <c r="E2032" s="1"/>
      <c r="F2032" s="1"/>
      <c r="G2032" s="9"/>
      <c r="H2032" s="9"/>
    </row>
    <row r="2033" hidden="1">
      <c r="A2033" s="5" t="s">
        <v>2290</v>
      </c>
      <c r="B2033" s="50" t="s">
        <v>1644</v>
      </c>
      <c r="C2033" s="28" t="s">
        <v>2002</v>
      </c>
      <c r="D2033" s="8"/>
      <c r="E2033" s="8" t="s">
        <v>10</v>
      </c>
      <c r="F2033" s="1"/>
      <c r="G2033" s="9"/>
      <c r="H2033" s="9"/>
    </row>
    <row r="2034" hidden="1">
      <c r="A2034" s="5" t="s">
        <v>2290</v>
      </c>
      <c r="B2034" s="50" t="s">
        <v>1644</v>
      </c>
      <c r="C2034" s="28" t="s">
        <v>2003</v>
      </c>
      <c r="D2034" s="8" t="s">
        <v>10</v>
      </c>
      <c r="E2034" s="1"/>
      <c r="F2034" s="1"/>
      <c r="G2034" s="9"/>
      <c r="H2034" s="9"/>
    </row>
    <row r="2035" hidden="1">
      <c r="A2035" s="5" t="s">
        <v>2290</v>
      </c>
      <c r="B2035" s="50" t="s">
        <v>1644</v>
      </c>
      <c r="C2035" s="28" t="s">
        <v>2004</v>
      </c>
      <c r="D2035" s="8" t="s">
        <v>10</v>
      </c>
      <c r="E2035" s="1"/>
      <c r="F2035" s="1"/>
      <c r="G2035" s="9"/>
      <c r="H2035" s="9"/>
    </row>
    <row r="2036" hidden="1">
      <c r="A2036" s="5" t="s">
        <v>2290</v>
      </c>
      <c r="B2036" s="50" t="s">
        <v>1644</v>
      </c>
      <c r="C2036" s="28" t="s">
        <v>2005</v>
      </c>
      <c r="D2036" s="8" t="s">
        <v>10</v>
      </c>
      <c r="E2036" s="1"/>
      <c r="F2036" s="1"/>
      <c r="G2036" s="9"/>
      <c r="H2036" s="9"/>
    </row>
    <row r="2037" hidden="1">
      <c r="A2037" s="5" t="s">
        <v>2290</v>
      </c>
      <c r="B2037" s="50" t="s">
        <v>1644</v>
      </c>
      <c r="C2037" s="41" t="s">
        <v>2006</v>
      </c>
      <c r="D2037" s="1"/>
      <c r="E2037" s="1"/>
      <c r="F2037" s="1"/>
      <c r="G2037" s="9"/>
      <c r="H2037" s="9"/>
    </row>
    <row r="2038" hidden="1">
      <c r="A2038" s="5" t="s">
        <v>2290</v>
      </c>
      <c r="B2038" s="50" t="s">
        <v>1644</v>
      </c>
      <c r="C2038" s="28" t="s">
        <v>2007</v>
      </c>
      <c r="D2038" s="8" t="s">
        <v>10</v>
      </c>
      <c r="E2038" s="1"/>
      <c r="F2038" s="1"/>
      <c r="G2038" s="9"/>
      <c r="H2038" s="9"/>
    </row>
    <row r="2039" hidden="1">
      <c r="A2039" s="5" t="s">
        <v>2290</v>
      </c>
      <c r="B2039" s="50" t="s">
        <v>1644</v>
      </c>
      <c r="C2039" s="28" t="s">
        <v>2008</v>
      </c>
      <c r="D2039" s="8" t="s">
        <v>10</v>
      </c>
      <c r="E2039" s="1"/>
      <c r="F2039" s="1"/>
      <c r="G2039" s="9"/>
      <c r="H2039" s="9"/>
    </row>
    <row r="2040" hidden="1">
      <c r="A2040" s="5" t="s">
        <v>2290</v>
      </c>
      <c r="B2040" s="50" t="s">
        <v>1644</v>
      </c>
      <c r="C2040" s="28" t="s">
        <v>2009</v>
      </c>
      <c r="D2040" s="1"/>
      <c r="E2040" s="8" t="s">
        <v>10</v>
      </c>
      <c r="F2040" s="1"/>
      <c r="G2040" s="9"/>
      <c r="H2040" s="9"/>
    </row>
    <row r="2041" hidden="1">
      <c r="A2041" s="5" t="s">
        <v>2290</v>
      </c>
      <c r="B2041" s="50" t="s">
        <v>1644</v>
      </c>
      <c r="C2041" s="28" t="s">
        <v>2010</v>
      </c>
      <c r="D2041" s="8"/>
      <c r="E2041" s="8" t="s">
        <v>10</v>
      </c>
      <c r="F2041" s="1"/>
      <c r="G2041" s="9"/>
      <c r="H2041" s="9"/>
    </row>
    <row r="2042" hidden="1">
      <c r="A2042" s="5" t="s">
        <v>2290</v>
      </c>
      <c r="B2042" s="50" t="s">
        <v>1644</v>
      </c>
      <c r="C2042" s="28" t="s">
        <v>2011</v>
      </c>
      <c r="D2042" s="1"/>
      <c r="E2042" s="8" t="s">
        <v>10</v>
      </c>
      <c r="F2042" s="1"/>
      <c r="G2042" s="9"/>
      <c r="H2042" s="9"/>
    </row>
    <row r="2043" hidden="1">
      <c r="A2043" s="5" t="s">
        <v>2290</v>
      </c>
      <c r="B2043" s="50" t="s">
        <v>1644</v>
      </c>
      <c r="C2043" s="28" t="s">
        <v>2012</v>
      </c>
      <c r="D2043" s="1"/>
      <c r="E2043" s="8" t="s">
        <v>10</v>
      </c>
      <c r="F2043" s="1"/>
      <c r="G2043" s="9"/>
      <c r="H2043" s="9"/>
    </row>
    <row r="2044" hidden="1">
      <c r="A2044" s="5" t="s">
        <v>2290</v>
      </c>
      <c r="B2044" s="50" t="s">
        <v>1644</v>
      </c>
      <c r="C2044" s="28" t="s">
        <v>2013</v>
      </c>
      <c r="D2044" s="8" t="s">
        <v>10</v>
      </c>
      <c r="E2044" s="1"/>
      <c r="F2044" s="1"/>
      <c r="G2044" s="9"/>
      <c r="H2044" s="9"/>
    </row>
    <row r="2045" hidden="1">
      <c r="A2045" s="5" t="s">
        <v>2290</v>
      </c>
      <c r="B2045" s="50" t="s">
        <v>1644</v>
      </c>
      <c r="C2045" s="28" t="s">
        <v>2014</v>
      </c>
      <c r="D2045" s="1"/>
      <c r="E2045" s="8" t="s">
        <v>10</v>
      </c>
      <c r="F2045" s="1"/>
      <c r="G2045" s="9"/>
      <c r="H2045" s="9"/>
    </row>
    <row r="2046" hidden="1">
      <c r="A2046" s="5" t="s">
        <v>2290</v>
      </c>
      <c r="B2046" s="50" t="s">
        <v>1644</v>
      </c>
      <c r="C2046" s="28" t="s">
        <v>2015</v>
      </c>
      <c r="D2046" s="8" t="s">
        <v>10</v>
      </c>
      <c r="E2046" s="1"/>
      <c r="F2046" s="1"/>
      <c r="G2046" s="9"/>
      <c r="H2046" s="9"/>
    </row>
    <row r="2047" hidden="1">
      <c r="A2047" s="5" t="s">
        <v>2290</v>
      </c>
      <c r="B2047" s="50" t="s">
        <v>1644</v>
      </c>
      <c r="C2047" s="28" t="s">
        <v>2016</v>
      </c>
      <c r="D2047" s="1"/>
      <c r="E2047" s="8" t="s">
        <v>10</v>
      </c>
      <c r="F2047" s="1"/>
      <c r="G2047" s="9"/>
      <c r="H2047" s="9"/>
    </row>
    <row r="2048" hidden="1">
      <c r="A2048" s="5" t="s">
        <v>2290</v>
      </c>
      <c r="B2048" s="50" t="s">
        <v>1644</v>
      </c>
      <c r="C2048" s="28" t="s">
        <v>2017</v>
      </c>
      <c r="D2048" s="8" t="s">
        <v>10</v>
      </c>
      <c r="E2048" s="1"/>
      <c r="F2048" s="1"/>
      <c r="G2048" s="9"/>
      <c r="H2048" s="9"/>
    </row>
    <row r="2049" hidden="1">
      <c r="A2049" s="5" t="s">
        <v>2290</v>
      </c>
      <c r="B2049" s="50" t="s">
        <v>1644</v>
      </c>
      <c r="C2049" s="28" t="s">
        <v>2018</v>
      </c>
      <c r="D2049" s="8" t="s">
        <v>10</v>
      </c>
      <c r="E2049" s="1"/>
      <c r="F2049" s="1"/>
      <c r="G2049" s="9"/>
      <c r="H2049" s="9"/>
    </row>
    <row r="2050" hidden="1">
      <c r="A2050" s="5" t="s">
        <v>2290</v>
      </c>
      <c r="B2050" s="50" t="s">
        <v>1644</v>
      </c>
      <c r="C2050" s="28" t="s">
        <v>2019</v>
      </c>
      <c r="D2050" s="1"/>
      <c r="E2050" s="8" t="s">
        <v>10</v>
      </c>
      <c r="F2050" s="1"/>
      <c r="G2050" s="9"/>
      <c r="H2050" s="9"/>
    </row>
    <row r="2051" hidden="1">
      <c r="A2051" s="5" t="s">
        <v>2290</v>
      </c>
      <c r="B2051" s="50" t="s">
        <v>1644</v>
      </c>
      <c r="C2051" s="28" t="s">
        <v>2020</v>
      </c>
      <c r="D2051" s="8" t="s">
        <v>10</v>
      </c>
      <c r="E2051" s="1"/>
      <c r="F2051" s="1"/>
      <c r="G2051" s="9"/>
      <c r="H2051" s="9"/>
    </row>
    <row r="2052" hidden="1">
      <c r="A2052" s="5" t="s">
        <v>2290</v>
      </c>
      <c r="B2052" s="50" t="s">
        <v>1644</v>
      </c>
      <c r="C2052" s="28" t="s">
        <v>2021</v>
      </c>
      <c r="D2052" s="8"/>
      <c r="E2052" s="8" t="s">
        <v>10</v>
      </c>
      <c r="F2052" s="1"/>
      <c r="G2052" s="9"/>
      <c r="H2052" s="9"/>
    </row>
    <row r="2053" hidden="1">
      <c r="A2053" s="5" t="s">
        <v>2290</v>
      </c>
      <c r="B2053" s="50" t="s">
        <v>1644</v>
      </c>
      <c r="C2053" s="28" t="s">
        <v>2022</v>
      </c>
      <c r="D2053" s="1"/>
      <c r="E2053" s="8" t="s">
        <v>10</v>
      </c>
      <c r="F2053" s="1"/>
      <c r="G2053" s="9"/>
      <c r="H2053" s="9"/>
    </row>
    <row r="2054" hidden="1">
      <c r="A2054" s="5" t="s">
        <v>2290</v>
      </c>
      <c r="B2054" s="50" t="s">
        <v>1644</v>
      </c>
      <c r="C2054" s="28" t="s">
        <v>2023</v>
      </c>
      <c r="D2054" s="1"/>
      <c r="E2054" s="8" t="s">
        <v>10</v>
      </c>
      <c r="F2054" s="1"/>
      <c r="G2054" s="9"/>
      <c r="H2054" s="9"/>
    </row>
    <row r="2055" hidden="1">
      <c r="A2055" s="5" t="s">
        <v>2290</v>
      </c>
      <c r="B2055" s="50" t="s">
        <v>1644</v>
      </c>
      <c r="C2055" s="28" t="s">
        <v>2024</v>
      </c>
      <c r="D2055" s="1"/>
      <c r="E2055" s="8" t="s">
        <v>10</v>
      </c>
      <c r="F2055" s="1"/>
      <c r="G2055" s="9"/>
      <c r="H2055" s="9"/>
    </row>
    <row r="2056" hidden="1">
      <c r="A2056" s="5" t="s">
        <v>2290</v>
      </c>
      <c r="B2056" s="50" t="s">
        <v>1644</v>
      </c>
      <c r="C2056" s="28" t="s">
        <v>2025</v>
      </c>
      <c r="D2056" s="1"/>
      <c r="E2056" s="8"/>
      <c r="F2056" s="1"/>
      <c r="G2056" s="5" t="s">
        <v>10</v>
      </c>
      <c r="H2056" s="9"/>
    </row>
    <row r="2057" hidden="1">
      <c r="A2057" s="5" t="s">
        <v>2290</v>
      </c>
      <c r="B2057" s="50" t="s">
        <v>1644</v>
      </c>
      <c r="C2057" s="28" t="s">
        <v>2026</v>
      </c>
      <c r="D2057" s="1"/>
      <c r="E2057" s="8" t="s">
        <v>10</v>
      </c>
      <c r="F2057" s="1"/>
      <c r="G2057" s="9"/>
      <c r="H2057" s="9"/>
    </row>
    <row r="2058" hidden="1">
      <c r="A2058" s="5" t="s">
        <v>2290</v>
      </c>
      <c r="B2058" s="50" t="s">
        <v>1644</v>
      </c>
      <c r="C2058" s="28" t="s">
        <v>2027</v>
      </c>
      <c r="D2058" s="8" t="s">
        <v>10</v>
      </c>
      <c r="E2058" s="1"/>
      <c r="F2058" s="1"/>
      <c r="G2058" s="9"/>
      <c r="H2058" s="9"/>
    </row>
    <row r="2059" hidden="1">
      <c r="A2059" s="5" t="s">
        <v>2290</v>
      </c>
      <c r="B2059" s="50" t="s">
        <v>1644</v>
      </c>
      <c r="C2059" s="28" t="s">
        <v>2028</v>
      </c>
      <c r="D2059" s="8" t="s">
        <v>10</v>
      </c>
      <c r="E2059" s="1"/>
      <c r="F2059" s="1"/>
      <c r="G2059" s="9"/>
      <c r="H2059" s="9"/>
    </row>
    <row r="2060" hidden="1">
      <c r="A2060" s="5" t="s">
        <v>2290</v>
      </c>
      <c r="B2060" s="50" t="s">
        <v>1644</v>
      </c>
      <c r="C2060" s="28" t="s">
        <v>2029</v>
      </c>
      <c r="D2060" s="8" t="s">
        <v>10</v>
      </c>
      <c r="E2060" s="8"/>
      <c r="F2060" s="1"/>
      <c r="G2060" s="9"/>
      <c r="H2060" s="9"/>
    </row>
    <row r="2061" hidden="1">
      <c r="A2061" s="5" t="s">
        <v>2290</v>
      </c>
      <c r="B2061" s="50" t="s">
        <v>1644</v>
      </c>
      <c r="C2061" s="28" t="s">
        <v>2030</v>
      </c>
      <c r="D2061" s="1"/>
      <c r="E2061" s="8" t="s">
        <v>10</v>
      </c>
      <c r="F2061" s="1"/>
      <c r="G2061" s="9"/>
      <c r="H2061" s="9"/>
    </row>
    <row r="2062" hidden="1">
      <c r="A2062" s="5" t="s">
        <v>2290</v>
      </c>
      <c r="B2062" s="50" t="s">
        <v>1644</v>
      </c>
      <c r="C2062" s="28" t="s">
        <v>2031</v>
      </c>
      <c r="D2062" s="1"/>
      <c r="E2062" s="8" t="s">
        <v>10</v>
      </c>
      <c r="F2062" s="1"/>
      <c r="G2062" s="9"/>
      <c r="H2062" s="9"/>
    </row>
    <row r="2063" hidden="1">
      <c r="A2063" s="5" t="s">
        <v>2290</v>
      </c>
      <c r="B2063" s="50" t="s">
        <v>1644</v>
      </c>
      <c r="C2063" s="51" t="s">
        <v>2032</v>
      </c>
      <c r="D2063" s="1"/>
      <c r="E2063" s="8"/>
      <c r="F2063" s="1"/>
      <c r="G2063" s="5" t="s">
        <v>10</v>
      </c>
      <c r="H2063" s="9"/>
    </row>
    <row r="2064" hidden="1">
      <c r="A2064" s="5" t="s">
        <v>2290</v>
      </c>
      <c r="B2064" s="50" t="s">
        <v>1644</v>
      </c>
      <c r="C2064" s="28" t="s">
        <v>2033</v>
      </c>
      <c r="D2064" s="1"/>
      <c r="E2064" s="8" t="s">
        <v>10</v>
      </c>
      <c r="F2064" s="1"/>
      <c r="G2064" s="9"/>
      <c r="H2064" s="9"/>
    </row>
    <row r="2065" hidden="1">
      <c r="A2065" s="5" t="s">
        <v>2290</v>
      </c>
      <c r="B2065" s="50" t="s">
        <v>1644</v>
      </c>
      <c r="C2065" s="28" t="s">
        <v>2034</v>
      </c>
      <c r="D2065" s="8" t="s">
        <v>10</v>
      </c>
      <c r="E2065" s="1"/>
      <c r="F2065" s="1"/>
      <c r="G2065" s="9"/>
      <c r="H2065" s="9"/>
    </row>
    <row r="2066" hidden="1">
      <c r="A2066" s="5" t="s">
        <v>2290</v>
      </c>
      <c r="B2066" s="50" t="s">
        <v>1644</v>
      </c>
      <c r="C2066" s="28" t="s">
        <v>2035</v>
      </c>
      <c r="D2066" s="1"/>
      <c r="E2066" s="8" t="s">
        <v>10</v>
      </c>
      <c r="F2066" s="1"/>
      <c r="G2066" s="9"/>
      <c r="H2066" s="9"/>
    </row>
    <row r="2067" hidden="1">
      <c r="A2067" s="5" t="s">
        <v>2290</v>
      </c>
      <c r="B2067" s="50" t="s">
        <v>1644</v>
      </c>
      <c r="C2067" s="28" t="s">
        <v>2036</v>
      </c>
      <c r="D2067" s="1"/>
      <c r="E2067" s="8"/>
      <c r="F2067" s="1"/>
      <c r="G2067" s="5" t="s">
        <v>10</v>
      </c>
      <c r="H2067" s="9"/>
    </row>
    <row r="2068" hidden="1">
      <c r="A2068" s="5" t="s">
        <v>2290</v>
      </c>
      <c r="B2068" s="50" t="s">
        <v>1644</v>
      </c>
      <c r="C2068" s="28" t="s">
        <v>2037</v>
      </c>
      <c r="D2068" s="8" t="s">
        <v>10</v>
      </c>
      <c r="E2068" s="1"/>
      <c r="F2068" s="1"/>
      <c r="G2068" s="9"/>
      <c r="H2068" s="9"/>
    </row>
    <row r="2069" hidden="1">
      <c r="A2069" s="5" t="s">
        <v>2290</v>
      </c>
      <c r="B2069" s="50" t="s">
        <v>1644</v>
      </c>
      <c r="C2069" s="28" t="s">
        <v>2038</v>
      </c>
      <c r="D2069" s="8" t="s">
        <v>10</v>
      </c>
      <c r="E2069" s="1"/>
      <c r="F2069" s="1"/>
      <c r="G2069" s="9"/>
      <c r="H2069" s="9"/>
    </row>
    <row r="2070" hidden="1">
      <c r="A2070" s="5" t="s">
        <v>2290</v>
      </c>
      <c r="B2070" s="50" t="s">
        <v>1644</v>
      </c>
      <c r="C2070" s="28" t="s">
        <v>2039</v>
      </c>
      <c r="D2070" s="1"/>
      <c r="E2070" s="8" t="s">
        <v>10</v>
      </c>
      <c r="F2070" s="1"/>
      <c r="G2070" s="9"/>
      <c r="H2070" s="9"/>
    </row>
    <row r="2071" hidden="1">
      <c r="A2071" s="5" t="s">
        <v>2290</v>
      </c>
      <c r="B2071" s="50" t="s">
        <v>1644</v>
      </c>
      <c r="C2071" s="28" t="s">
        <v>2040</v>
      </c>
      <c r="D2071" s="8" t="s">
        <v>10</v>
      </c>
      <c r="E2071" s="1"/>
      <c r="F2071" s="1"/>
      <c r="G2071" s="9"/>
      <c r="H2071" s="9"/>
    </row>
    <row r="2072" hidden="1">
      <c r="A2072" s="5" t="s">
        <v>2290</v>
      </c>
      <c r="B2072" s="50" t="s">
        <v>1644</v>
      </c>
      <c r="C2072" s="28" t="s">
        <v>2041</v>
      </c>
      <c r="D2072" s="8" t="s">
        <v>10</v>
      </c>
      <c r="E2072" s="1"/>
      <c r="F2072" s="1"/>
      <c r="G2072" s="9"/>
      <c r="H2072" s="9"/>
    </row>
    <row r="2073" hidden="1">
      <c r="A2073" s="5" t="s">
        <v>2290</v>
      </c>
      <c r="B2073" s="50" t="s">
        <v>1644</v>
      </c>
      <c r="C2073" s="28" t="s">
        <v>2042</v>
      </c>
      <c r="D2073" s="8" t="s">
        <v>10</v>
      </c>
      <c r="E2073" s="1"/>
      <c r="F2073" s="1"/>
      <c r="G2073" s="9"/>
      <c r="H2073" s="9"/>
    </row>
    <row r="2074" hidden="1">
      <c r="A2074" s="5" t="s">
        <v>2290</v>
      </c>
      <c r="B2074" s="50" t="s">
        <v>1644</v>
      </c>
      <c r="C2074" s="28" t="s">
        <v>2043</v>
      </c>
      <c r="D2074" s="8" t="s">
        <v>10</v>
      </c>
      <c r="E2074" s="1"/>
      <c r="F2074" s="1"/>
      <c r="G2074" s="9"/>
      <c r="H2074" s="9"/>
    </row>
    <row r="2075" hidden="1">
      <c r="A2075" s="5" t="s">
        <v>2290</v>
      </c>
      <c r="B2075" s="50" t="s">
        <v>1644</v>
      </c>
      <c r="C2075" s="28" t="s">
        <v>2044</v>
      </c>
      <c r="D2075" s="8" t="s">
        <v>10</v>
      </c>
      <c r="E2075" s="1"/>
      <c r="F2075" s="1"/>
      <c r="G2075" s="9"/>
      <c r="H2075" s="9"/>
    </row>
    <row r="2076" hidden="1">
      <c r="A2076" s="5" t="s">
        <v>2290</v>
      </c>
      <c r="B2076" s="50" t="s">
        <v>1644</v>
      </c>
      <c r="C2076" s="28" t="s">
        <v>2045</v>
      </c>
      <c r="D2076" s="1"/>
      <c r="E2076" s="8" t="s">
        <v>10</v>
      </c>
      <c r="F2076" s="1"/>
      <c r="G2076" s="9"/>
      <c r="H2076" s="9"/>
    </row>
    <row r="2077" hidden="1">
      <c r="A2077" s="5" t="s">
        <v>2290</v>
      </c>
      <c r="B2077" s="50" t="s">
        <v>1644</v>
      </c>
      <c r="C2077" s="28" t="s">
        <v>2046</v>
      </c>
      <c r="D2077" s="1"/>
      <c r="E2077" s="1"/>
      <c r="F2077" s="1"/>
      <c r="G2077" s="9"/>
      <c r="H2077" s="9"/>
    </row>
    <row r="2078" hidden="1">
      <c r="A2078" s="5" t="s">
        <v>2290</v>
      </c>
      <c r="B2078" s="50" t="s">
        <v>1644</v>
      </c>
      <c r="C2078" s="28" t="s">
        <v>2047</v>
      </c>
      <c r="D2078" s="1"/>
      <c r="E2078" s="8" t="s">
        <v>10</v>
      </c>
      <c r="F2078" s="1"/>
      <c r="G2078" s="9"/>
      <c r="H2078" s="9"/>
    </row>
    <row r="2079" hidden="1">
      <c r="A2079" s="5" t="s">
        <v>2290</v>
      </c>
      <c r="B2079" s="50" t="s">
        <v>1644</v>
      </c>
      <c r="C2079" s="28" t="s">
        <v>2048</v>
      </c>
      <c r="D2079" s="1"/>
      <c r="E2079" s="8" t="s">
        <v>10</v>
      </c>
      <c r="F2079" s="1"/>
      <c r="G2079" s="9"/>
      <c r="H2079" s="9"/>
    </row>
    <row r="2080" hidden="1">
      <c r="A2080" s="5" t="s">
        <v>2290</v>
      </c>
      <c r="B2080" s="50" t="s">
        <v>1644</v>
      </c>
      <c r="C2080" s="28" t="s">
        <v>2049</v>
      </c>
      <c r="D2080" s="1"/>
      <c r="E2080" s="8" t="s">
        <v>10</v>
      </c>
      <c r="F2080" s="1"/>
      <c r="G2080" s="9"/>
      <c r="H2080" s="9"/>
    </row>
    <row r="2081" hidden="1">
      <c r="A2081" s="5" t="s">
        <v>2290</v>
      </c>
      <c r="B2081" s="50" t="s">
        <v>1644</v>
      </c>
      <c r="C2081" s="28" t="s">
        <v>2050</v>
      </c>
      <c r="D2081" s="1"/>
      <c r="E2081" s="8" t="s">
        <v>10</v>
      </c>
      <c r="F2081" s="1"/>
      <c r="G2081" s="9"/>
      <c r="H2081" s="9"/>
    </row>
    <row r="2082" hidden="1">
      <c r="A2082" s="5" t="s">
        <v>2290</v>
      </c>
      <c r="B2082" s="50" t="s">
        <v>1644</v>
      </c>
      <c r="C2082" s="28" t="s">
        <v>2051</v>
      </c>
      <c r="D2082" s="1"/>
      <c r="E2082" s="8" t="s">
        <v>10</v>
      </c>
      <c r="F2082" s="1"/>
      <c r="G2082" s="9"/>
      <c r="H2082" s="9"/>
    </row>
    <row r="2083" hidden="1">
      <c r="A2083" s="5" t="s">
        <v>2290</v>
      </c>
      <c r="B2083" s="50" t="s">
        <v>1644</v>
      </c>
      <c r="C2083" s="28" t="s">
        <v>2052</v>
      </c>
      <c r="D2083" s="1"/>
      <c r="E2083" s="8" t="s">
        <v>10</v>
      </c>
      <c r="F2083" s="1"/>
      <c r="G2083" s="9"/>
      <c r="H2083" s="9"/>
    </row>
    <row r="2084" hidden="1">
      <c r="A2084" s="5" t="s">
        <v>2290</v>
      </c>
      <c r="B2084" s="50" t="s">
        <v>1644</v>
      </c>
      <c r="C2084" s="28" t="s">
        <v>2053</v>
      </c>
      <c r="D2084" s="8" t="s">
        <v>10</v>
      </c>
      <c r="E2084" s="1"/>
      <c r="F2084" s="1"/>
      <c r="G2084" s="9"/>
      <c r="H2084" s="9"/>
    </row>
    <row r="2085" hidden="1">
      <c r="A2085" s="5" t="s">
        <v>2290</v>
      </c>
      <c r="B2085" s="50" t="s">
        <v>1644</v>
      </c>
      <c r="C2085" s="28" t="s">
        <v>2054</v>
      </c>
      <c r="D2085" s="1"/>
      <c r="E2085" s="8" t="s">
        <v>10</v>
      </c>
      <c r="F2085" s="1"/>
      <c r="G2085" s="9"/>
      <c r="H2085" s="9"/>
    </row>
    <row r="2086" hidden="1">
      <c r="A2086" s="5" t="s">
        <v>2290</v>
      </c>
      <c r="B2086" s="50" t="s">
        <v>1644</v>
      </c>
      <c r="C2086" s="28" t="s">
        <v>2055</v>
      </c>
      <c r="D2086" s="8" t="s">
        <v>10</v>
      </c>
      <c r="E2086" s="1"/>
      <c r="F2086" s="1"/>
      <c r="G2086" s="9"/>
      <c r="H2086" s="9"/>
    </row>
    <row r="2087" hidden="1">
      <c r="A2087" s="5" t="s">
        <v>2290</v>
      </c>
      <c r="B2087" s="50" t="s">
        <v>1644</v>
      </c>
      <c r="C2087" s="28" t="s">
        <v>2056</v>
      </c>
      <c r="D2087" s="8" t="s">
        <v>10</v>
      </c>
      <c r="E2087" s="1"/>
      <c r="F2087" s="1"/>
      <c r="G2087" s="9"/>
      <c r="H2087" s="9"/>
    </row>
    <row r="2088" hidden="1">
      <c r="A2088" s="5" t="s">
        <v>2290</v>
      </c>
      <c r="B2088" s="50" t="s">
        <v>1644</v>
      </c>
      <c r="C2088" s="28" t="s">
        <v>2057</v>
      </c>
      <c r="D2088" s="1"/>
      <c r="E2088" s="8" t="s">
        <v>10</v>
      </c>
      <c r="F2088" s="1"/>
      <c r="G2088" s="9"/>
      <c r="H2088" s="9"/>
    </row>
    <row r="2089" hidden="1">
      <c r="A2089" s="5" t="s">
        <v>2290</v>
      </c>
      <c r="B2089" s="50" t="s">
        <v>1644</v>
      </c>
      <c r="C2089" s="28" t="s">
        <v>2058</v>
      </c>
      <c r="D2089" s="1"/>
      <c r="E2089" s="8" t="s">
        <v>10</v>
      </c>
      <c r="F2089" s="1"/>
      <c r="G2089" s="9"/>
      <c r="H2089" s="9"/>
    </row>
    <row r="2090" hidden="1">
      <c r="A2090" s="5" t="s">
        <v>2290</v>
      </c>
      <c r="B2090" s="50" t="s">
        <v>1644</v>
      </c>
      <c r="C2090" s="28" t="s">
        <v>2059</v>
      </c>
      <c r="D2090" s="8" t="s">
        <v>10</v>
      </c>
      <c r="E2090" s="1"/>
      <c r="F2090" s="1"/>
      <c r="G2090" s="9"/>
      <c r="H2090" s="9"/>
    </row>
    <row r="2091" hidden="1">
      <c r="A2091" s="5" t="s">
        <v>2290</v>
      </c>
      <c r="B2091" s="50" t="s">
        <v>1644</v>
      </c>
      <c r="C2091" s="28" t="s">
        <v>2060</v>
      </c>
      <c r="D2091" s="1"/>
      <c r="E2091" s="8" t="s">
        <v>10</v>
      </c>
      <c r="F2091" s="1"/>
      <c r="G2091" s="9"/>
      <c r="H2091" s="9"/>
    </row>
    <row r="2092" hidden="1">
      <c r="A2092" s="5" t="s">
        <v>2290</v>
      </c>
      <c r="B2092" s="50" t="s">
        <v>1644</v>
      </c>
      <c r="C2092" s="28" t="s">
        <v>2061</v>
      </c>
      <c r="D2092" s="1"/>
      <c r="E2092" s="8" t="s">
        <v>10</v>
      </c>
      <c r="F2092" s="1"/>
      <c r="G2092" s="9"/>
      <c r="H2092" s="9"/>
    </row>
    <row r="2093" hidden="1">
      <c r="A2093" s="5" t="s">
        <v>2290</v>
      </c>
      <c r="B2093" s="50" t="s">
        <v>1644</v>
      </c>
      <c r="C2093" s="28" t="s">
        <v>2062</v>
      </c>
      <c r="D2093" s="8" t="s">
        <v>10</v>
      </c>
      <c r="E2093" s="1"/>
      <c r="F2093" s="1"/>
      <c r="G2093" s="9"/>
      <c r="H2093" s="9"/>
    </row>
    <row r="2094" hidden="1">
      <c r="A2094" s="5" t="s">
        <v>2290</v>
      </c>
      <c r="B2094" s="50" t="s">
        <v>1644</v>
      </c>
      <c r="C2094" s="28" t="s">
        <v>2063</v>
      </c>
      <c r="D2094" s="1"/>
      <c r="E2094" s="8" t="s">
        <v>10</v>
      </c>
      <c r="F2094" s="1"/>
      <c r="G2094" s="9"/>
      <c r="H2094" s="9"/>
    </row>
    <row r="2095" hidden="1">
      <c r="A2095" s="5" t="s">
        <v>2290</v>
      </c>
      <c r="B2095" s="50" t="s">
        <v>1644</v>
      </c>
      <c r="C2095" s="28" t="s">
        <v>2064</v>
      </c>
      <c r="D2095" s="1"/>
      <c r="E2095" s="8" t="s">
        <v>10</v>
      </c>
      <c r="F2095" s="1"/>
      <c r="G2095" s="9"/>
      <c r="H2095" s="9"/>
    </row>
    <row r="2096" hidden="1">
      <c r="A2096" s="5" t="s">
        <v>2290</v>
      </c>
      <c r="B2096" s="50" t="s">
        <v>1644</v>
      </c>
      <c r="C2096" s="28" t="s">
        <v>2065</v>
      </c>
      <c r="D2096" s="8" t="s">
        <v>10</v>
      </c>
      <c r="E2096" s="1"/>
      <c r="F2096" s="1"/>
      <c r="G2096" s="9"/>
      <c r="H2096" s="9"/>
    </row>
    <row r="2097" hidden="1">
      <c r="A2097" s="5" t="s">
        <v>2290</v>
      </c>
      <c r="B2097" s="50" t="s">
        <v>1644</v>
      </c>
      <c r="C2097" s="28" t="s">
        <v>2066</v>
      </c>
      <c r="D2097" s="1"/>
      <c r="E2097" s="8" t="s">
        <v>10</v>
      </c>
      <c r="F2097" s="1"/>
      <c r="G2097" s="9"/>
      <c r="H2097" s="9"/>
    </row>
    <row r="2098" hidden="1">
      <c r="A2098" s="5" t="s">
        <v>2290</v>
      </c>
      <c r="B2098" s="50" t="s">
        <v>1644</v>
      </c>
      <c r="C2098" s="28" t="s">
        <v>2067</v>
      </c>
      <c r="D2098" s="8" t="s">
        <v>10</v>
      </c>
      <c r="E2098" s="1"/>
      <c r="F2098" s="1"/>
      <c r="G2098" s="9"/>
      <c r="H2098" s="9"/>
    </row>
    <row r="2099" hidden="1">
      <c r="A2099" s="5" t="s">
        <v>2290</v>
      </c>
      <c r="B2099" s="50" t="s">
        <v>1644</v>
      </c>
      <c r="C2099" s="28" t="s">
        <v>2068</v>
      </c>
      <c r="D2099" s="8" t="s">
        <v>10</v>
      </c>
      <c r="E2099" s="1"/>
      <c r="F2099" s="1"/>
      <c r="G2099" s="9"/>
      <c r="H2099" s="9"/>
    </row>
    <row r="2100" hidden="1">
      <c r="A2100" s="5" t="s">
        <v>2290</v>
      </c>
      <c r="B2100" s="50" t="s">
        <v>1644</v>
      </c>
      <c r="C2100" s="28" t="s">
        <v>2069</v>
      </c>
      <c r="D2100" s="8" t="s">
        <v>10</v>
      </c>
      <c r="E2100" s="1"/>
      <c r="F2100" s="1"/>
      <c r="G2100" s="9"/>
      <c r="H2100" s="9"/>
    </row>
    <row r="2101" hidden="1">
      <c r="A2101" s="5" t="s">
        <v>2290</v>
      </c>
      <c r="B2101" s="50" t="s">
        <v>1644</v>
      </c>
      <c r="C2101" s="28" t="s">
        <v>2070</v>
      </c>
      <c r="D2101" s="1"/>
      <c r="E2101" s="8" t="s">
        <v>10</v>
      </c>
      <c r="F2101" s="1"/>
      <c r="G2101" s="9"/>
      <c r="H2101" s="9"/>
    </row>
    <row r="2102" hidden="1">
      <c r="A2102" s="5" t="s">
        <v>2290</v>
      </c>
      <c r="B2102" s="50" t="s">
        <v>1644</v>
      </c>
      <c r="C2102" s="28" t="s">
        <v>2071</v>
      </c>
      <c r="D2102" s="1"/>
      <c r="E2102" s="8" t="s">
        <v>10</v>
      </c>
      <c r="F2102" s="1"/>
      <c r="G2102" s="9"/>
      <c r="H2102" s="9"/>
    </row>
    <row r="2103" hidden="1">
      <c r="A2103" s="5" t="s">
        <v>2290</v>
      </c>
      <c r="B2103" s="50" t="s">
        <v>1644</v>
      </c>
      <c r="C2103" s="28" t="s">
        <v>2072</v>
      </c>
      <c r="D2103" s="1"/>
      <c r="E2103" s="8" t="s">
        <v>10</v>
      </c>
      <c r="F2103" s="1"/>
      <c r="G2103" s="9"/>
      <c r="H2103" s="9"/>
    </row>
    <row r="2104" hidden="1">
      <c r="A2104" s="5" t="s">
        <v>2290</v>
      </c>
      <c r="B2104" s="50" t="s">
        <v>1644</v>
      </c>
      <c r="C2104" s="28" t="s">
        <v>2073</v>
      </c>
      <c r="D2104" s="1"/>
      <c r="E2104" s="8" t="s">
        <v>10</v>
      </c>
      <c r="F2104" s="1"/>
      <c r="G2104" s="9"/>
      <c r="H2104" s="9"/>
    </row>
    <row r="2105" hidden="1">
      <c r="A2105" s="5" t="s">
        <v>2290</v>
      </c>
      <c r="B2105" s="50" t="s">
        <v>1644</v>
      </c>
      <c r="C2105" s="28" t="s">
        <v>2074</v>
      </c>
      <c r="D2105" s="8" t="s">
        <v>10</v>
      </c>
      <c r="E2105" s="1"/>
      <c r="F2105" s="1"/>
      <c r="G2105" s="9"/>
      <c r="H2105" s="9"/>
    </row>
    <row r="2106" hidden="1">
      <c r="A2106" s="5" t="s">
        <v>2290</v>
      </c>
      <c r="B2106" s="50" t="s">
        <v>1644</v>
      </c>
      <c r="C2106" s="28" t="s">
        <v>2075</v>
      </c>
      <c r="D2106" s="1"/>
      <c r="E2106" s="8"/>
      <c r="F2106" s="1"/>
      <c r="G2106" s="5" t="s">
        <v>10</v>
      </c>
      <c r="H2106" s="9"/>
    </row>
    <row r="2107" hidden="1">
      <c r="A2107" s="5" t="s">
        <v>2290</v>
      </c>
      <c r="B2107" s="50" t="s">
        <v>1644</v>
      </c>
      <c r="C2107" s="28" t="s">
        <v>2076</v>
      </c>
      <c r="D2107" s="1"/>
      <c r="E2107" s="8" t="s">
        <v>10</v>
      </c>
      <c r="F2107" s="1"/>
      <c r="G2107" s="9"/>
      <c r="H2107" s="9"/>
    </row>
    <row r="2108" hidden="1">
      <c r="A2108" s="5" t="s">
        <v>2290</v>
      </c>
      <c r="B2108" s="50" t="s">
        <v>1644</v>
      </c>
      <c r="C2108" s="28" t="s">
        <v>2077</v>
      </c>
      <c r="D2108" s="1"/>
      <c r="E2108" s="8" t="s">
        <v>10</v>
      </c>
      <c r="F2108" s="1"/>
      <c r="G2108" s="9"/>
      <c r="H2108" s="9"/>
    </row>
    <row r="2109" hidden="1">
      <c r="A2109" s="5" t="s">
        <v>2290</v>
      </c>
      <c r="B2109" s="50" t="s">
        <v>1644</v>
      </c>
      <c r="C2109" s="28" t="s">
        <v>2078</v>
      </c>
      <c r="D2109" s="1"/>
      <c r="E2109" s="8" t="s">
        <v>10</v>
      </c>
      <c r="F2109" s="1"/>
      <c r="G2109" s="9"/>
      <c r="H2109" s="9"/>
    </row>
    <row r="2110" hidden="1">
      <c r="A2110" s="5" t="s">
        <v>2290</v>
      </c>
      <c r="B2110" s="50" t="s">
        <v>1644</v>
      </c>
      <c r="C2110" s="28" t="s">
        <v>2079</v>
      </c>
      <c r="D2110" s="1"/>
      <c r="E2110" s="8" t="s">
        <v>10</v>
      </c>
      <c r="F2110" s="1"/>
      <c r="G2110" s="9"/>
      <c r="H2110" s="9"/>
    </row>
    <row r="2111" hidden="1">
      <c r="A2111" s="5" t="s">
        <v>2290</v>
      </c>
      <c r="B2111" s="50" t="s">
        <v>1644</v>
      </c>
      <c r="C2111" s="28" t="s">
        <v>2080</v>
      </c>
      <c r="D2111" s="1"/>
      <c r="E2111" s="8" t="s">
        <v>10</v>
      </c>
      <c r="F2111" s="1"/>
      <c r="G2111" s="9"/>
      <c r="H2111" s="9"/>
    </row>
    <row r="2112" hidden="1">
      <c r="A2112" s="5" t="s">
        <v>2290</v>
      </c>
      <c r="B2112" s="50" t="s">
        <v>1644</v>
      </c>
      <c r="C2112" s="28" t="s">
        <v>2081</v>
      </c>
      <c r="D2112" s="1"/>
      <c r="E2112" s="8" t="s">
        <v>10</v>
      </c>
      <c r="F2112" s="1"/>
      <c r="G2112" s="9"/>
      <c r="H2112" s="9"/>
    </row>
    <row r="2113" hidden="1">
      <c r="A2113" s="5" t="s">
        <v>2290</v>
      </c>
      <c r="B2113" s="50" t="s">
        <v>1644</v>
      </c>
      <c r="C2113" s="28" t="s">
        <v>2082</v>
      </c>
      <c r="D2113" s="8" t="s">
        <v>10</v>
      </c>
      <c r="E2113" s="1"/>
      <c r="F2113" s="1"/>
      <c r="G2113" s="9"/>
      <c r="H2113" s="9"/>
    </row>
    <row r="2114" hidden="1">
      <c r="A2114" s="5" t="s">
        <v>2290</v>
      </c>
      <c r="B2114" s="50" t="s">
        <v>1644</v>
      </c>
      <c r="C2114" s="28" t="s">
        <v>2083</v>
      </c>
      <c r="D2114" s="8" t="s">
        <v>10</v>
      </c>
      <c r="E2114" s="1"/>
      <c r="F2114" s="1"/>
      <c r="G2114" s="9"/>
      <c r="H2114" s="9"/>
    </row>
    <row r="2115" hidden="1">
      <c r="A2115" s="5" t="s">
        <v>2290</v>
      </c>
      <c r="B2115" s="50" t="s">
        <v>1644</v>
      </c>
      <c r="C2115" s="28" t="s">
        <v>2084</v>
      </c>
      <c r="D2115" s="8" t="s">
        <v>10</v>
      </c>
      <c r="E2115" s="1"/>
      <c r="F2115" s="1"/>
      <c r="G2115" s="9"/>
      <c r="H2115" s="9"/>
    </row>
    <row r="2116" hidden="1">
      <c r="A2116" s="5" t="s">
        <v>2290</v>
      </c>
      <c r="B2116" s="50" t="s">
        <v>1644</v>
      </c>
      <c r="C2116" s="45" t="s">
        <v>2085</v>
      </c>
      <c r="D2116" s="1"/>
      <c r="E2116" s="1"/>
      <c r="F2116" s="1"/>
      <c r="G2116" s="9"/>
      <c r="H2116" s="9"/>
    </row>
    <row r="2117" hidden="1">
      <c r="A2117" s="5" t="s">
        <v>2290</v>
      </c>
      <c r="B2117" s="50" t="s">
        <v>1644</v>
      </c>
      <c r="C2117" s="28" t="s">
        <v>2086</v>
      </c>
      <c r="D2117" s="1"/>
      <c r="E2117" s="8" t="s">
        <v>10</v>
      </c>
      <c r="F2117" s="1"/>
      <c r="G2117" s="9"/>
      <c r="H2117" s="9"/>
    </row>
    <row r="2118" hidden="1">
      <c r="A2118" s="5" t="s">
        <v>2290</v>
      </c>
      <c r="B2118" s="50" t="s">
        <v>1644</v>
      </c>
      <c r="C2118" s="28" t="s">
        <v>2087</v>
      </c>
      <c r="D2118" s="8" t="s">
        <v>10</v>
      </c>
      <c r="E2118" s="1"/>
      <c r="F2118" s="1"/>
      <c r="G2118" s="9"/>
      <c r="H2118" s="9"/>
    </row>
    <row r="2119" hidden="1">
      <c r="A2119" s="5" t="s">
        <v>2290</v>
      </c>
      <c r="B2119" s="50" t="s">
        <v>1644</v>
      </c>
      <c r="C2119" s="28" t="s">
        <v>2088</v>
      </c>
      <c r="D2119" s="1"/>
      <c r="E2119" s="1"/>
      <c r="F2119" s="1"/>
      <c r="G2119" s="5" t="s">
        <v>10</v>
      </c>
      <c r="H2119" s="9"/>
    </row>
    <row r="2120" hidden="1">
      <c r="A2120" s="5" t="s">
        <v>2290</v>
      </c>
      <c r="B2120" s="50" t="s">
        <v>1644</v>
      </c>
      <c r="C2120" s="28" t="s">
        <v>2089</v>
      </c>
      <c r="D2120" s="1"/>
      <c r="E2120" s="1"/>
      <c r="F2120" s="1"/>
      <c r="G2120" s="9"/>
      <c r="H2120" s="9"/>
    </row>
    <row r="2121" hidden="1">
      <c r="A2121" s="5" t="s">
        <v>2290</v>
      </c>
      <c r="B2121" s="50" t="s">
        <v>1644</v>
      </c>
      <c r="C2121" s="28" t="s">
        <v>2090</v>
      </c>
      <c r="D2121" s="1"/>
      <c r="E2121" s="8"/>
      <c r="F2121" s="1"/>
      <c r="G2121" s="5" t="s">
        <v>10</v>
      </c>
      <c r="H2121" s="9"/>
    </row>
    <row r="2122" hidden="1">
      <c r="A2122" s="5" t="s">
        <v>2290</v>
      </c>
      <c r="B2122" s="50" t="s">
        <v>1644</v>
      </c>
      <c r="C2122" s="28" t="s">
        <v>2091</v>
      </c>
      <c r="D2122" s="8" t="s">
        <v>10</v>
      </c>
      <c r="E2122" s="1"/>
      <c r="F2122" s="1"/>
      <c r="G2122" s="9"/>
      <c r="H2122" s="9"/>
    </row>
    <row r="2123" hidden="1">
      <c r="A2123" s="5" t="s">
        <v>2290</v>
      </c>
      <c r="B2123" s="50" t="s">
        <v>1644</v>
      </c>
      <c r="C2123" s="28" t="s">
        <v>2092</v>
      </c>
      <c r="D2123" s="8" t="s">
        <v>10</v>
      </c>
      <c r="E2123" s="1"/>
      <c r="F2123" s="1"/>
      <c r="G2123" s="9"/>
      <c r="H2123" s="9"/>
    </row>
    <row r="2124" hidden="1">
      <c r="A2124" s="5" t="s">
        <v>2290</v>
      </c>
      <c r="B2124" s="50" t="s">
        <v>1644</v>
      </c>
      <c r="C2124" s="28" t="s">
        <v>2093</v>
      </c>
      <c r="D2124" s="1"/>
      <c r="E2124" s="8" t="s">
        <v>10</v>
      </c>
      <c r="F2124" s="1"/>
      <c r="G2124" s="9"/>
      <c r="H2124" s="9"/>
    </row>
    <row r="2125" hidden="1">
      <c r="A2125" s="5" t="s">
        <v>2290</v>
      </c>
      <c r="B2125" s="50" t="s">
        <v>1644</v>
      </c>
      <c r="C2125" s="28" t="s">
        <v>2094</v>
      </c>
      <c r="D2125" s="8" t="s">
        <v>10</v>
      </c>
      <c r="E2125" s="1"/>
      <c r="F2125" s="1"/>
      <c r="G2125" s="9"/>
      <c r="H2125" s="9"/>
    </row>
    <row r="2126" hidden="1">
      <c r="A2126" s="5" t="s">
        <v>2290</v>
      </c>
      <c r="B2126" s="50" t="s">
        <v>1644</v>
      </c>
      <c r="C2126" s="28" t="s">
        <v>2095</v>
      </c>
      <c r="D2126" s="1"/>
      <c r="E2126" s="8"/>
      <c r="F2126" s="1"/>
      <c r="G2126" s="5" t="s">
        <v>10</v>
      </c>
      <c r="H2126" s="9"/>
    </row>
    <row r="2127" hidden="1">
      <c r="A2127" s="5" t="s">
        <v>2290</v>
      </c>
      <c r="B2127" s="50" t="s">
        <v>1644</v>
      </c>
      <c r="C2127" s="28" t="s">
        <v>2096</v>
      </c>
      <c r="D2127" s="1"/>
      <c r="E2127" s="1"/>
      <c r="F2127" s="1"/>
      <c r="G2127" s="5" t="s">
        <v>10</v>
      </c>
      <c r="H2127" s="9"/>
    </row>
    <row r="2128" hidden="1">
      <c r="A2128" s="5" t="s">
        <v>2290</v>
      </c>
      <c r="B2128" s="50" t="s">
        <v>1644</v>
      </c>
      <c r="C2128" s="45" t="s">
        <v>2097</v>
      </c>
      <c r="D2128" s="1"/>
      <c r="E2128" s="1"/>
      <c r="F2128" s="1"/>
      <c r="G2128" s="5" t="s">
        <v>10</v>
      </c>
      <c r="H2128" s="9"/>
    </row>
    <row r="2129" hidden="1">
      <c r="A2129" s="5" t="s">
        <v>2290</v>
      </c>
      <c r="B2129" s="50" t="s">
        <v>1644</v>
      </c>
      <c r="C2129" s="28" t="s">
        <v>2098</v>
      </c>
      <c r="D2129" s="8" t="s">
        <v>10</v>
      </c>
      <c r="E2129" s="1"/>
      <c r="F2129" s="1"/>
      <c r="G2129" s="9"/>
      <c r="H2129" s="9"/>
    </row>
    <row r="2130" hidden="1">
      <c r="A2130" s="5" t="s">
        <v>2290</v>
      </c>
      <c r="B2130" s="50" t="s">
        <v>1644</v>
      </c>
      <c r="C2130" s="28" t="s">
        <v>2099</v>
      </c>
      <c r="D2130" s="1"/>
      <c r="E2130" s="8" t="s">
        <v>10</v>
      </c>
      <c r="F2130" s="1"/>
      <c r="G2130" s="9"/>
      <c r="H2130" s="9"/>
    </row>
    <row r="2131" hidden="1">
      <c r="A2131" s="5" t="s">
        <v>2290</v>
      </c>
      <c r="B2131" s="50" t="s">
        <v>1644</v>
      </c>
      <c r="C2131" s="28" t="s">
        <v>2100</v>
      </c>
      <c r="D2131" s="8" t="s">
        <v>10</v>
      </c>
      <c r="E2131" s="8"/>
      <c r="F2131" s="1"/>
      <c r="G2131" s="9"/>
      <c r="H2131" s="9"/>
    </row>
    <row r="2132" hidden="1">
      <c r="A2132" s="5" t="s">
        <v>2290</v>
      </c>
      <c r="B2132" s="50" t="s">
        <v>1644</v>
      </c>
      <c r="C2132" s="28" t="s">
        <v>2101</v>
      </c>
      <c r="D2132" s="8" t="s">
        <v>10</v>
      </c>
      <c r="E2132" s="1"/>
      <c r="F2132" s="1"/>
      <c r="G2132" s="9"/>
      <c r="H2132" s="9"/>
    </row>
    <row r="2133" hidden="1">
      <c r="A2133" s="5" t="s">
        <v>2290</v>
      </c>
      <c r="B2133" s="50" t="s">
        <v>1644</v>
      </c>
      <c r="C2133" s="28" t="s">
        <v>2102</v>
      </c>
      <c r="D2133" s="8" t="s">
        <v>10</v>
      </c>
      <c r="E2133" s="1"/>
      <c r="F2133" s="1"/>
      <c r="G2133" s="9"/>
      <c r="H2133" s="9"/>
    </row>
    <row r="2134" hidden="1">
      <c r="A2134" s="5" t="s">
        <v>2290</v>
      </c>
      <c r="B2134" s="50" t="s">
        <v>1644</v>
      </c>
      <c r="C2134" s="28" t="s">
        <v>2103</v>
      </c>
      <c r="D2134" s="8" t="s">
        <v>10</v>
      </c>
      <c r="E2134" s="1"/>
      <c r="F2134" s="1"/>
      <c r="G2134" s="9"/>
      <c r="H2134" s="9"/>
    </row>
    <row r="2135" hidden="1">
      <c r="A2135" s="5" t="s">
        <v>2290</v>
      </c>
      <c r="B2135" s="50" t="s">
        <v>1644</v>
      </c>
      <c r="C2135" s="28" t="s">
        <v>2104</v>
      </c>
      <c r="D2135" s="8" t="s">
        <v>10</v>
      </c>
      <c r="E2135" s="1"/>
      <c r="F2135" s="1"/>
      <c r="G2135" s="9"/>
      <c r="H2135" s="9"/>
    </row>
    <row r="2136" hidden="1">
      <c r="A2136" s="5" t="s">
        <v>2290</v>
      </c>
      <c r="B2136" s="50" t="s">
        <v>1644</v>
      </c>
      <c r="C2136" s="28" t="s">
        <v>2105</v>
      </c>
      <c r="D2136" s="8" t="s">
        <v>10</v>
      </c>
      <c r="E2136" s="1"/>
      <c r="F2136" s="1"/>
      <c r="G2136" s="9"/>
      <c r="H2136" s="9"/>
    </row>
    <row r="2137" hidden="1">
      <c r="A2137" s="5" t="s">
        <v>2290</v>
      </c>
      <c r="B2137" s="50" t="s">
        <v>1644</v>
      </c>
      <c r="C2137" s="28" t="s">
        <v>2106</v>
      </c>
      <c r="D2137" s="1"/>
      <c r="E2137" s="1"/>
      <c r="F2137" s="1"/>
      <c r="G2137" s="9"/>
      <c r="H2137" s="5" t="s">
        <v>10</v>
      </c>
    </row>
    <row r="2138" hidden="1">
      <c r="A2138" s="5" t="s">
        <v>2290</v>
      </c>
      <c r="B2138" s="50" t="s">
        <v>1644</v>
      </c>
      <c r="C2138" s="28" t="s">
        <v>2107</v>
      </c>
      <c r="D2138" s="8" t="s">
        <v>10</v>
      </c>
      <c r="E2138" s="1"/>
      <c r="F2138" s="1"/>
      <c r="G2138" s="9"/>
      <c r="H2138" s="9"/>
    </row>
    <row r="2139" hidden="1">
      <c r="A2139" s="5" t="s">
        <v>2290</v>
      </c>
      <c r="B2139" s="50" t="s">
        <v>1644</v>
      </c>
      <c r="C2139" s="28" t="s">
        <v>2108</v>
      </c>
      <c r="D2139" s="1"/>
      <c r="E2139" s="1"/>
      <c r="F2139" s="1"/>
      <c r="G2139" s="9"/>
      <c r="H2139" s="5" t="s">
        <v>10</v>
      </c>
    </row>
    <row r="2140" hidden="1">
      <c r="A2140" s="5" t="s">
        <v>2290</v>
      </c>
      <c r="B2140" s="50" t="s">
        <v>1644</v>
      </c>
      <c r="C2140" s="28" t="s">
        <v>2109</v>
      </c>
      <c r="D2140" s="8" t="s">
        <v>10</v>
      </c>
      <c r="E2140" s="1"/>
      <c r="F2140" s="1"/>
      <c r="G2140" s="9"/>
      <c r="H2140" s="9"/>
    </row>
    <row r="2141" hidden="1">
      <c r="A2141" s="5" t="s">
        <v>2290</v>
      </c>
      <c r="B2141" s="50" t="s">
        <v>1644</v>
      </c>
      <c r="C2141" s="28" t="s">
        <v>2110</v>
      </c>
      <c r="D2141" s="8" t="s">
        <v>10</v>
      </c>
      <c r="E2141" s="1"/>
      <c r="F2141" s="1"/>
      <c r="G2141" s="9"/>
      <c r="H2141" s="9"/>
    </row>
    <row r="2142" hidden="1">
      <c r="A2142" s="5" t="s">
        <v>2290</v>
      </c>
      <c r="B2142" s="50" t="s">
        <v>1644</v>
      </c>
      <c r="C2142" s="28" t="s">
        <v>2111</v>
      </c>
      <c r="D2142" s="1"/>
      <c r="E2142" s="1"/>
      <c r="F2142" s="1"/>
      <c r="G2142" s="5" t="s">
        <v>10</v>
      </c>
      <c r="H2142" s="9"/>
    </row>
    <row r="2143" hidden="1">
      <c r="A2143" s="5" t="s">
        <v>2290</v>
      </c>
      <c r="B2143" s="50" t="s">
        <v>1644</v>
      </c>
      <c r="C2143" s="28" t="s">
        <v>2112</v>
      </c>
      <c r="D2143" s="8" t="s">
        <v>10</v>
      </c>
      <c r="E2143" s="1"/>
      <c r="F2143" s="1"/>
      <c r="G2143" s="9"/>
      <c r="H2143" s="9"/>
    </row>
    <row r="2144" hidden="1">
      <c r="A2144" s="5" t="s">
        <v>2290</v>
      </c>
      <c r="B2144" s="50" t="s">
        <v>1644</v>
      </c>
      <c r="C2144" s="28" t="s">
        <v>2113</v>
      </c>
      <c r="D2144" s="1"/>
      <c r="E2144" s="8" t="s">
        <v>10</v>
      </c>
      <c r="F2144" s="1"/>
      <c r="G2144" s="9"/>
      <c r="H2144" s="9"/>
    </row>
    <row r="2145" hidden="1">
      <c r="A2145" s="5" t="s">
        <v>2290</v>
      </c>
      <c r="B2145" s="50" t="s">
        <v>1644</v>
      </c>
      <c r="C2145" s="28" t="s">
        <v>2114</v>
      </c>
      <c r="D2145" s="8" t="s">
        <v>10</v>
      </c>
      <c r="E2145" s="1"/>
      <c r="F2145" s="1"/>
      <c r="G2145" s="9"/>
      <c r="H2145" s="9"/>
    </row>
    <row r="2146" hidden="1">
      <c r="A2146" s="5" t="s">
        <v>2290</v>
      </c>
      <c r="B2146" s="50" t="s">
        <v>1644</v>
      </c>
      <c r="C2146" s="28" t="s">
        <v>2115</v>
      </c>
      <c r="D2146" s="8" t="s">
        <v>10</v>
      </c>
      <c r="E2146" s="1"/>
      <c r="F2146" s="1"/>
      <c r="G2146" s="9"/>
      <c r="H2146" s="9"/>
    </row>
    <row r="2147" hidden="1">
      <c r="A2147" s="5" t="s">
        <v>2290</v>
      </c>
      <c r="B2147" s="50" t="s">
        <v>1644</v>
      </c>
      <c r="C2147" s="28" t="s">
        <v>2116</v>
      </c>
      <c r="D2147" s="8" t="s">
        <v>10</v>
      </c>
      <c r="E2147" s="1"/>
      <c r="F2147" s="1"/>
      <c r="G2147" s="9"/>
      <c r="H2147" s="9"/>
    </row>
    <row r="2148" hidden="1">
      <c r="A2148" s="5" t="s">
        <v>2290</v>
      </c>
      <c r="B2148" s="50" t="s">
        <v>1644</v>
      </c>
      <c r="C2148" s="45" t="s">
        <v>2117</v>
      </c>
      <c r="D2148" s="1"/>
      <c r="E2148" s="1"/>
      <c r="F2148" s="1"/>
      <c r="G2148" s="5" t="s">
        <v>10</v>
      </c>
      <c r="H2148" s="9"/>
    </row>
    <row r="2149" hidden="1">
      <c r="A2149" s="5" t="s">
        <v>2290</v>
      </c>
      <c r="B2149" s="50" t="s">
        <v>1644</v>
      </c>
      <c r="C2149" s="28" t="s">
        <v>2118</v>
      </c>
      <c r="D2149" s="1"/>
      <c r="E2149" s="1"/>
      <c r="F2149" s="1"/>
      <c r="G2149" s="9"/>
      <c r="H2149" s="9"/>
    </row>
    <row r="2150" hidden="1">
      <c r="A2150" s="5" t="s">
        <v>2290</v>
      </c>
      <c r="B2150" s="50" t="s">
        <v>1644</v>
      </c>
      <c r="C2150" s="28" t="s">
        <v>2119</v>
      </c>
      <c r="D2150" s="8" t="s">
        <v>10</v>
      </c>
      <c r="E2150" s="1"/>
      <c r="F2150" s="1"/>
      <c r="G2150" s="9"/>
      <c r="H2150" s="9"/>
    </row>
    <row r="2151" hidden="1">
      <c r="A2151" s="5" t="s">
        <v>2290</v>
      </c>
      <c r="B2151" s="50" t="s">
        <v>1644</v>
      </c>
      <c r="C2151" s="28" t="s">
        <v>2120</v>
      </c>
      <c r="D2151" s="8" t="s">
        <v>10</v>
      </c>
      <c r="E2151" s="1"/>
      <c r="F2151" s="1"/>
      <c r="G2151" s="9"/>
      <c r="H2151" s="9"/>
    </row>
    <row r="2152" hidden="1">
      <c r="A2152" s="5" t="s">
        <v>2290</v>
      </c>
      <c r="B2152" s="50" t="s">
        <v>1644</v>
      </c>
      <c r="C2152" s="28" t="s">
        <v>2121</v>
      </c>
      <c r="D2152" s="8" t="s">
        <v>10</v>
      </c>
      <c r="E2152" s="1"/>
      <c r="F2152" s="1"/>
      <c r="G2152" s="9"/>
      <c r="H2152" s="9"/>
    </row>
    <row r="2153" hidden="1">
      <c r="A2153" s="5" t="s">
        <v>2290</v>
      </c>
      <c r="B2153" s="50" t="s">
        <v>1644</v>
      </c>
      <c r="C2153" s="28" t="s">
        <v>2122</v>
      </c>
      <c r="D2153" s="8" t="s">
        <v>10</v>
      </c>
      <c r="E2153" s="1"/>
      <c r="F2153" s="1"/>
      <c r="G2153" s="9"/>
      <c r="H2153" s="9"/>
    </row>
    <row r="2154" hidden="1">
      <c r="A2154" s="5" t="s">
        <v>2290</v>
      </c>
      <c r="B2154" s="50" t="s">
        <v>1644</v>
      </c>
      <c r="C2154" s="28" t="s">
        <v>2123</v>
      </c>
      <c r="D2154" s="1"/>
      <c r="E2154" s="8" t="s">
        <v>10</v>
      </c>
      <c r="F2154" s="1"/>
      <c r="G2154" s="9"/>
      <c r="H2154" s="9"/>
    </row>
    <row r="2155" hidden="1">
      <c r="A2155" s="5" t="s">
        <v>2290</v>
      </c>
      <c r="B2155" s="50" t="s">
        <v>1644</v>
      </c>
      <c r="C2155" s="28" t="s">
        <v>2124</v>
      </c>
      <c r="D2155" s="1"/>
      <c r="E2155" s="8" t="s">
        <v>10</v>
      </c>
      <c r="F2155" s="1"/>
      <c r="G2155" s="9"/>
      <c r="H2155" s="9"/>
    </row>
    <row r="2156" hidden="1">
      <c r="A2156" s="5" t="s">
        <v>2290</v>
      </c>
      <c r="B2156" s="50" t="s">
        <v>1644</v>
      </c>
      <c r="C2156" s="28" t="s">
        <v>2125</v>
      </c>
      <c r="D2156" s="1"/>
      <c r="E2156" s="8" t="s">
        <v>10</v>
      </c>
      <c r="F2156" s="1"/>
      <c r="G2156" s="9"/>
      <c r="H2156" s="9"/>
    </row>
    <row r="2157" hidden="1">
      <c r="A2157" s="5" t="s">
        <v>2290</v>
      </c>
      <c r="B2157" s="50" t="s">
        <v>1644</v>
      </c>
      <c r="C2157" s="28" t="s">
        <v>2126</v>
      </c>
      <c r="D2157" s="1"/>
      <c r="E2157" s="8" t="s">
        <v>10</v>
      </c>
      <c r="F2157" s="1"/>
      <c r="G2157" s="9"/>
      <c r="H2157" s="9"/>
    </row>
    <row r="2158" hidden="1">
      <c r="A2158" s="5" t="s">
        <v>2290</v>
      </c>
      <c r="B2158" s="50" t="s">
        <v>1644</v>
      </c>
      <c r="C2158" s="28" t="s">
        <v>2127</v>
      </c>
      <c r="D2158" s="1"/>
      <c r="E2158" s="8" t="s">
        <v>10</v>
      </c>
      <c r="F2158" s="1"/>
      <c r="G2158" s="9"/>
      <c r="H2158" s="9"/>
    </row>
    <row r="2159" hidden="1">
      <c r="A2159" s="5" t="s">
        <v>2290</v>
      </c>
      <c r="B2159" s="50" t="s">
        <v>1644</v>
      </c>
      <c r="C2159" s="28" t="s">
        <v>2128</v>
      </c>
      <c r="D2159" s="8" t="s">
        <v>10</v>
      </c>
      <c r="E2159" s="1"/>
      <c r="F2159" s="1"/>
      <c r="G2159" s="9"/>
      <c r="H2159" s="9"/>
    </row>
    <row r="2160" hidden="1">
      <c r="A2160" s="5" t="s">
        <v>2290</v>
      </c>
      <c r="B2160" s="50" t="s">
        <v>1644</v>
      </c>
      <c r="C2160" s="41" t="s">
        <v>2129</v>
      </c>
      <c r="D2160" s="1"/>
      <c r="E2160" s="1"/>
      <c r="F2160" s="1"/>
      <c r="G2160" s="5" t="s">
        <v>10</v>
      </c>
      <c r="H2160" s="9"/>
    </row>
    <row r="2161" hidden="1">
      <c r="A2161" s="5" t="s">
        <v>2290</v>
      </c>
      <c r="B2161" s="50" t="s">
        <v>1644</v>
      </c>
      <c r="C2161" s="28" t="s">
        <v>2130</v>
      </c>
      <c r="D2161" s="8" t="s">
        <v>10</v>
      </c>
      <c r="E2161" s="1"/>
      <c r="F2161" s="1"/>
      <c r="G2161" s="9"/>
      <c r="H2161" s="9"/>
    </row>
    <row r="2162" hidden="1">
      <c r="A2162" s="5" t="s">
        <v>2290</v>
      </c>
      <c r="B2162" s="50" t="s">
        <v>1644</v>
      </c>
      <c r="C2162" s="28" t="s">
        <v>2131</v>
      </c>
      <c r="D2162" s="1"/>
      <c r="E2162" s="8" t="s">
        <v>10</v>
      </c>
      <c r="F2162" s="1"/>
      <c r="G2162" s="9"/>
      <c r="H2162" s="9"/>
    </row>
    <row r="2163" hidden="1">
      <c r="A2163" s="5" t="s">
        <v>2290</v>
      </c>
      <c r="B2163" s="50" t="s">
        <v>1644</v>
      </c>
      <c r="C2163" s="28" t="s">
        <v>2132</v>
      </c>
      <c r="D2163" s="1"/>
      <c r="E2163" s="8" t="s">
        <v>10</v>
      </c>
      <c r="F2163" s="1"/>
      <c r="G2163" s="9"/>
      <c r="H2163" s="9"/>
    </row>
    <row r="2164" hidden="1">
      <c r="A2164" s="5" t="s">
        <v>2290</v>
      </c>
      <c r="B2164" s="50" t="s">
        <v>1644</v>
      </c>
      <c r="C2164" s="28" t="s">
        <v>2133</v>
      </c>
      <c r="D2164" s="8" t="s">
        <v>10</v>
      </c>
      <c r="E2164" s="1"/>
      <c r="F2164" s="1"/>
      <c r="G2164" s="9"/>
      <c r="H2164" s="9"/>
    </row>
    <row r="2165" hidden="1">
      <c r="A2165" s="5" t="s">
        <v>2290</v>
      </c>
      <c r="B2165" s="50" t="s">
        <v>1644</v>
      </c>
      <c r="C2165" s="28" t="s">
        <v>2134</v>
      </c>
      <c r="D2165" s="8" t="s">
        <v>10</v>
      </c>
      <c r="E2165" s="1"/>
      <c r="F2165" s="1"/>
      <c r="G2165" s="9"/>
      <c r="H2165" s="9"/>
    </row>
    <row r="2166" hidden="1">
      <c r="A2166" s="5" t="s">
        <v>2290</v>
      </c>
      <c r="B2166" s="50" t="s">
        <v>1644</v>
      </c>
      <c r="C2166" s="28" t="s">
        <v>2135</v>
      </c>
      <c r="D2166" s="8" t="s">
        <v>10</v>
      </c>
      <c r="E2166" s="1"/>
      <c r="F2166" s="1"/>
      <c r="G2166" s="9"/>
      <c r="H2166" s="9"/>
    </row>
    <row r="2167" hidden="1">
      <c r="A2167" s="5" t="s">
        <v>2290</v>
      </c>
      <c r="B2167" s="50" t="s">
        <v>1644</v>
      </c>
      <c r="C2167" s="28" t="s">
        <v>2136</v>
      </c>
      <c r="D2167" s="8" t="s">
        <v>10</v>
      </c>
      <c r="E2167" s="1"/>
      <c r="F2167" s="1"/>
      <c r="G2167" s="9"/>
      <c r="H2167" s="9"/>
    </row>
    <row r="2168" hidden="1">
      <c r="A2168" s="5" t="s">
        <v>2290</v>
      </c>
      <c r="B2168" s="50" t="s">
        <v>1644</v>
      </c>
      <c r="C2168" s="28" t="s">
        <v>2137</v>
      </c>
      <c r="D2168" s="1"/>
      <c r="E2168" s="8" t="s">
        <v>10</v>
      </c>
      <c r="F2168" s="1"/>
      <c r="G2168" s="9"/>
      <c r="H2168" s="9"/>
    </row>
    <row r="2169" hidden="1">
      <c r="A2169" s="5" t="s">
        <v>2290</v>
      </c>
      <c r="B2169" s="50" t="s">
        <v>1644</v>
      </c>
      <c r="C2169" s="28" t="s">
        <v>2138</v>
      </c>
      <c r="D2169" s="1"/>
      <c r="E2169" s="8" t="s">
        <v>10</v>
      </c>
      <c r="F2169" s="1"/>
      <c r="G2169" s="9"/>
      <c r="H2169" s="9"/>
    </row>
    <row r="2170" hidden="1">
      <c r="A2170" s="5" t="s">
        <v>2290</v>
      </c>
      <c r="B2170" s="50" t="s">
        <v>1644</v>
      </c>
      <c r="C2170" s="28" t="s">
        <v>2139</v>
      </c>
      <c r="D2170" s="8" t="s">
        <v>10</v>
      </c>
      <c r="E2170" s="1"/>
      <c r="F2170" s="1"/>
      <c r="G2170" s="9"/>
      <c r="H2170" s="9"/>
    </row>
    <row r="2171" hidden="1">
      <c r="A2171" s="5" t="s">
        <v>2290</v>
      </c>
      <c r="B2171" s="50" t="s">
        <v>1644</v>
      </c>
      <c r="C2171" s="28" t="s">
        <v>2140</v>
      </c>
      <c r="D2171" s="8" t="s">
        <v>10</v>
      </c>
      <c r="E2171" s="1"/>
      <c r="F2171" s="1"/>
      <c r="G2171" s="9"/>
      <c r="H2171" s="9"/>
    </row>
    <row r="2172" hidden="1">
      <c r="A2172" s="5" t="s">
        <v>2290</v>
      </c>
      <c r="B2172" s="50" t="s">
        <v>1644</v>
      </c>
      <c r="C2172" s="28" t="s">
        <v>2141</v>
      </c>
      <c r="D2172" s="8" t="s">
        <v>10</v>
      </c>
      <c r="E2172" s="1"/>
      <c r="F2172" s="1"/>
      <c r="G2172" s="9"/>
      <c r="H2172" s="9"/>
    </row>
    <row r="2173" hidden="1">
      <c r="A2173" s="5" t="s">
        <v>2290</v>
      </c>
      <c r="B2173" s="50" t="s">
        <v>1644</v>
      </c>
      <c r="C2173" s="28" t="s">
        <v>2142</v>
      </c>
      <c r="D2173" s="1"/>
      <c r="E2173" s="8" t="s">
        <v>10</v>
      </c>
      <c r="F2173" s="1"/>
      <c r="G2173" s="9"/>
      <c r="H2173" s="9"/>
    </row>
    <row r="2174" hidden="1">
      <c r="A2174" s="5" t="s">
        <v>2290</v>
      </c>
      <c r="B2174" s="50" t="s">
        <v>1644</v>
      </c>
      <c r="C2174" s="28" t="s">
        <v>2143</v>
      </c>
      <c r="D2174" s="1"/>
      <c r="E2174" s="8" t="s">
        <v>10</v>
      </c>
      <c r="F2174" s="1"/>
      <c r="G2174" s="9"/>
      <c r="H2174" s="9"/>
    </row>
    <row r="2175" hidden="1">
      <c r="A2175" s="5" t="s">
        <v>2290</v>
      </c>
      <c r="B2175" s="50" t="s">
        <v>1644</v>
      </c>
      <c r="C2175" s="28" t="s">
        <v>2144</v>
      </c>
      <c r="D2175" s="1"/>
      <c r="E2175" s="8" t="s">
        <v>10</v>
      </c>
      <c r="F2175" s="1"/>
      <c r="G2175" s="9"/>
      <c r="H2175" s="9"/>
    </row>
    <row r="2176" hidden="1">
      <c r="A2176" s="5" t="s">
        <v>2290</v>
      </c>
      <c r="B2176" s="50" t="s">
        <v>1644</v>
      </c>
      <c r="C2176" s="28" t="s">
        <v>2145</v>
      </c>
      <c r="D2176" s="8" t="s">
        <v>10</v>
      </c>
      <c r="E2176" s="1"/>
      <c r="F2176" s="1"/>
      <c r="G2176" s="9"/>
      <c r="H2176" s="9"/>
    </row>
    <row r="2177" hidden="1">
      <c r="A2177" s="5" t="s">
        <v>2290</v>
      </c>
      <c r="B2177" s="50" t="s">
        <v>1644</v>
      </c>
      <c r="C2177" s="28" t="s">
        <v>2146</v>
      </c>
      <c r="D2177" s="8" t="s">
        <v>10</v>
      </c>
      <c r="E2177" s="1"/>
      <c r="F2177" s="1"/>
      <c r="G2177" s="9"/>
      <c r="H2177" s="9"/>
    </row>
    <row r="2178" hidden="1">
      <c r="A2178" s="5" t="s">
        <v>2290</v>
      </c>
      <c r="B2178" s="50" t="s">
        <v>1644</v>
      </c>
      <c r="C2178" s="28" t="s">
        <v>2147</v>
      </c>
      <c r="D2178" s="8" t="s">
        <v>10</v>
      </c>
      <c r="E2178" s="8"/>
      <c r="F2178" s="1"/>
      <c r="G2178" s="9"/>
      <c r="H2178" s="9"/>
    </row>
    <row r="2179" hidden="1">
      <c r="A2179" s="5" t="s">
        <v>2290</v>
      </c>
      <c r="B2179" s="50" t="s">
        <v>1644</v>
      </c>
      <c r="C2179" s="28" t="s">
        <v>2148</v>
      </c>
      <c r="D2179" s="8"/>
      <c r="E2179" s="8" t="s">
        <v>10</v>
      </c>
      <c r="F2179" s="1"/>
      <c r="G2179" s="9"/>
      <c r="H2179" s="9"/>
    </row>
    <row r="2180" hidden="1">
      <c r="A2180" s="5" t="s">
        <v>2290</v>
      </c>
      <c r="B2180" s="50" t="s">
        <v>1644</v>
      </c>
      <c r="C2180" s="28" t="s">
        <v>2149</v>
      </c>
      <c r="D2180" s="8" t="s">
        <v>10</v>
      </c>
      <c r="E2180" s="1"/>
      <c r="F2180" s="1"/>
      <c r="G2180" s="9"/>
      <c r="H2180" s="9"/>
    </row>
    <row r="2181" hidden="1">
      <c r="A2181" s="5" t="s">
        <v>2290</v>
      </c>
      <c r="B2181" s="50" t="s">
        <v>1644</v>
      </c>
      <c r="C2181" s="28" t="s">
        <v>2150</v>
      </c>
      <c r="D2181" s="8" t="s">
        <v>10</v>
      </c>
      <c r="E2181" s="8"/>
      <c r="F2181" s="1"/>
      <c r="G2181" s="9"/>
      <c r="H2181" s="9"/>
    </row>
    <row r="2182" hidden="1">
      <c r="A2182" s="5" t="s">
        <v>2290</v>
      </c>
      <c r="B2182" s="50" t="s">
        <v>1644</v>
      </c>
      <c r="C2182" s="28" t="s">
        <v>2151</v>
      </c>
      <c r="D2182" s="1"/>
      <c r="E2182" s="8" t="s">
        <v>10</v>
      </c>
      <c r="F2182" s="1"/>
      <c r="G2182" s="9"/>
      <c r="H2182" s="9"/>
    </row>
    <row r="2183" hidden="1">
      <c r="A2183" s="5" t="s">
        <v>2290</v>
      </c>
      <c r="B2183" s="50" t="s">
        <v>1644</v>
      </c>
      <c r="C2183" s="28" t="s">
        <v>2152</v>
      </c>
      <c r="D2183" s="1"/>
      <c r="E2183" s="8" t="s">
        <v>10</v>
      </c>
      <c r="F2183" s="1"/>
      <c r="G2183" s="9"/>
      <c r="H2183" s="9"/>
    </row>
    <row r="2184" hidden="1">
      <c r="A2184" s="5" t="s">
        <v>2290</v>
      </c>
      <c r="B2184" s="50" t="s">
        <v>1644</v>
      </c>
      <c r="C2184" s="28" t="s">
        <v>2153</v>
      </c>
      <c r="D2184" s="8" t="s">
        <v>10</v>
      </c>
      <c r="E2184" s="1"/>
      <c r="F2184" s="1"/>
      <c r="G2184" s="9"/>
      <c r="H2184" s="9"/>
    </row>
    <row r="2185" hidden="1">
      <c r="A2185" s="5" t="s">
        <v>2290</v>
      </c>
      <c r="B2185" s="50" t="s">
        <v>1644</v>
      </c>
      <c r="C2185" s="28" t="s">
        <v>2154</v>
      </c>
      <c r="D2185" s="8" t="s">
        <v>10</v>
      </c>
      <c r="E2185" s="1"/>
      <c r="F2185" s="1"/>
      <c r="G2185" s="9"/>
      <c r="H2185" s="9"/>
    </row>
    <row r="2186" hidden="1">
      <c r="A2186" s="5" t="s">
        <v>2290</v>
      </c>
      <c r="B2186" s="50" t="s">
        <v>1644</v>
      </c>
      <c r="C2186" s="28" t="s">
        <v>2155</v>
      </c>
      <c r="D2186" s="8" t="s">
        <v>10</v>
      </c>
      <c r="E2186" s="1"/>
      <c r="F2186" s="1"/>
      <c r="G2186" s="9"/>
      <c r="H2186" s="9"/>
    </row>
    <row r="2187" hidden="1">
      <c r="A2187" s="5" t="s">
        <v>2290</v>
      </c>
      <c r="B2187" s="50" t="s">
        <v>1644</v>
      </c>
      <c r="C2187" s="28" t="s">
        <v>2156</v>
      </c>
      <c r="D2187" s="1"/>
      <c r="E2187" s="8" t="s">
        <v>10</v>
      </c>
      <c r="F2187" s="1"/>
      <c r="G2187" s="9"/>
      <c r="H2187" s="9"/>
    </row>
    <row r="2188" hidden="1">
      <c r="A2188" s="5" t="s">
        <v>2290</v>
      </c>
      <c r="B2188" s="50" t="s">
        <v>1644</v>
      </c>
      <c r="C2188" s="28" t="s">
        <v>2157</v>
      </c>
      <c r="D2188" s="8" t="s">
        <v>10</v>
      </c>
      <c r="E2188" s="1"/>
      <c r="F2188" s="1"/>
      <c r="G2188" s="9"/>
      <c r="H2188" s="9"/>
    </row>
    <row r="2189" hidden="1">
      <c r="A2189" s="5" t="s">
        <v>2290</v>
      </c>
      <c r="B2189" s="50" t="s">
        <v>1644</v>
      </c>
      <c r="C2189" s="28" t="s">
        <v>2158</v>
      </c>
      <c r="D2189" s="1"/>
      <c r="E2189" s="8"/>
      <c r="F2189" s="1"/>
      <c r="G2189" s="5" t="s">
        <v>10</v>
      </c>
      <c r="H2189" s="9"/>
    </row>
    <row r="2190" hidden="1">
      <c r="A2190" s="5" t="s">
        <v>2290</v>
      </c>
      <c r="B2190" s="50" t="s">
        <v>1644</v>
      </c>
      <c r="C2190" s="28" t="s">
        <v>2159</v>
      </c>
      <c r="D2190" s="8" t="s">
        <v>10</v>
      </c>
      <c r="E2190" s="1"/>
      <c r="F2190" s="1"/>
      <c r="G2190" s="9"/>
      <c r="H2190" s="9"/>
    </row>
    <row r="2191" hidden="1">
      <c r="A2191" s="5" t="s">
        <v>2290</v>
      </c>
      <c r="B2191" s="50" t="s">
        <v>1644</v>
      </c>
      <c r="C2191" s="28" t="s">
        <v>2160</v>
      </c>
      <c r="D2191" s="1"/>
      <c r="E2191" s="1"/>
      <c r="F2191" s="1"/>
      <c r="G2191" s="5" t="s">
        <v>10</v>
      </c>
      <c r="H2191" s="9"/>
    </row>
    <row r="2192" hidden="1">
      <c r="A2192" s="5" t="s">
        <v>2290</v>
      </c>
      <c r="B2192" s="50" t="s">
        <v>1644</v>
      </c>
      <c r="C2192" s="28" t="s">
        <v>2161</v>
      </c>
      <c r="D2192" s="1"/>
      <c r="E2192" s="8" t="s">
        <v>10</v>
      </c>
      <c r="F2192" s="1"/>
      <c r="G2192" s="9"/>
      <c r="H2192" s="9"/>
    </row>
    <row r="2193" hidden="1">
      <c r="A2193" s="5" t="s">
        <v>2290</v>
      </c>
      <c r="B2193" s="50" t="s">
        <v>1644</v>
      </c>
      <c r="C2193" s="28" t="s">
        <v>2162</v>
      </c>
      <c r="D2193" s="8" t="s">
        <v>10</v>
      </c>
      <c r="E2193" s="1"/>
      <c r="F2193" s="1"/>
      <c r="G2193" s="9"/>
      <c r="H2193" s="9"/>
    </row>
    <row r="2194" hidden="1">
      <c r="A2194" s="5" t="s">
        <v>2290</v>
      </c>
      <c r="B2194" s="50" t="s">
        <v>1644</v>
      </c>
      <c r="C2194" s="28" t="s">
        <v>2163</v>
      </c>
      <c r="D2194" s="8" t="s">
        <v>10</v>
      </c>
      <c r="E2194" s="1"/>
      <c r="F2194" s="1"/>
      <c r="G2194" s="9"/>
      <c r="H2194" s="9"/>
    </row>
    <row r="2195" hidden="1">
      <c r="A2195" s="5" t="s">
        <v>2290</v>
      </c>
      <c r="B2195" s="50" t="s">
        <v>1644</v>
      </c>
      <c r="C2195" s="28" t="s">
        <v>2164</v>
      </c>
      <c r="D2195" s="1"/>
      <c r="E2195" s="8" t="s">
        <v>10</v>
      </c>
      <c r="F2195" s="1"/>
      <c r="G2195" s="9"/>
      <c r="H2195" s="9"/>
    </row>
    <row r="2196" hidden="1">
      <c r="A2196" s="5" t="s">
        <v>2290</v>
      </c>
      <c r="B2196" s="50" t="s">
        <v>1644</v>
      </c>
      <c r="C2196" s="28" t="s">
        <v>2165</v>
      </c>
      <c r="D2196" s="8" t="s">
        <v>10</v>
      </c>
      <c r="E2196" s="1"/>
      <c r="F2196" s="1"/>
      <c r="G2196" s="9"/>
      <c r="H2196" s="9"/>
    </row>
    <row r="2197" hidden="1">
      <c r="A2197" s="5" t="s">
        <v>2290</v>
      </c>
      <c r="B2197" s="50" t="s">
        <v>1644</v>
      </c>
      <c r="C2197" s="28" t="s">
        <v>2166</v>
      </c>
      <c r="D2197" s="8" t="s">
        <v>10</v>
      </c>
      <c r="E2197" s="1"/>
      <c r="F2197" s="1"/>
      <c r="G2197" s="9"/>
      <c r="H2197" s="9"/>
    </row>
    <row r="2198" hidden="1">
      <c r="A2198" s="5" t="s">
        <v>2290</v>
      </c>
      <c r="B2198" s="50" t="s">
        <v>1644</v>
      </c>
      <c r="C2198" s="28" t="s">
        <v>2167</v>
      </c>
      <c r="D2198" s="8" t="s">
        <v>10</v>
      </c>
      <c r="E2198" s="1"/>
      <c r="F2198" s="1"/>
      <c r="G2198" s="9"/>
      <c r="H2198" s="9"/>
    </row>
    <row r="2199" hidden="1">
      <c r="A2199" s="5" t="s">
        <v>2290</v>
      </c>
      <c r="B2199" s="50" t="s">
        <v>1644</v>
      </c>
      <c r="C2199" s="28" t="s">
        <v>2168</v>
      </c>
      <c r="D2199" s="8" t="s">
        <v>10</v>
      </c>
      <c r="E2199" s="1"/>
      <c r="F2199" s="1"/>
      <c r="G2199" s="9"/>
      <c r="H2199" s="9"/>
    </row>
    <row r="2200" hidden="1">
      <c r="A2200" s="5" t="s">
        <v>2290</v>
      </c>
      <c r="B2200" s="50" t="s">
        <v>1644</v>
      </c>
      <c r="C2200" s="28" t="s">
        <v>2169</v>
      </c>
      <c r="D2200" s="8" t="s">
        <v>10</v>
      </c>
      <c r="E2200" s="1"/>
      <c r="F2200" s="1"/>
      <c r="G2200" s="9"/>
      <c r="H2200" s="9"/>
    </row>
    <row r="2201" hidden="1">
      <c r="A2201" s="5" t="s">
        <v>2290</v>
      </c>
      <c r="B2201" s="50" t="s">
        <v>1644</v>
      </c>
      <c r="C2201" s="28" t="s">
        <v>2170</v>
      </c>
      <c r="D2201" s="8" t="s">
        <v>10</v>
      </c>
      <c r="E2201" s="1"/>
      <c r="F2201" s="1"/>
      <c r="G2201" s="9"/>
      <c r="H2201" s="9"/>
    </row>
    <row r="2202" hidden="1">
      <c r="A2202" s="5" t="s">
        <v>2290</v>
      </c>
      <c r="B2202" s="50" t="s">
        <v>1644</v>
      </c>
      <c r="C2202" s="28" t="s">
        <v>2171</v>
      </c>
      <c r="D2202" s="1"/>
      <c r="E2202" s="8" t="s">
        <v>10</v>
      </c>
      <c r="F2202" s="1"/>
      <c r="G2202" s="9"/>
      <c r="H2202" s="9"/>
    </row>
    <row r="2203" hidden="1">
      <c r="A2203" s="5" t="s">
        <v>2290</v>
      </c>
      <c r="B2203" s="50" t="s">
        <v>1644</v>
      </c>
      <c r="C2203" s="28" t="s">
        <v>2172</v>
      </c>
      <c r="D2203" s="1"/>
      <c r="E2203" s="8" t="s">
        <v>10</v>
      </c>
      <c r="F2203" s="1"/>
      <c r="G2203" s="9"/>
      <c r="H2203" s="9"/>
    </row>
    <row r="2204" hidden="1">
      <c r="A2204" s="5" t="s">
        <v>2290</v>
      </c>
      <c r="B2204" s="50" t="s">
        <v>1644</v>
      </c>
      <c r="C2204" s="28" t="s">
        <v>2173</v>
      </c>
      <c r="D2204" s="1"/>
      <c r="E2204" s="8" t="s">
        <v>10</v>
      </c>
      <c r="F2204" s="1"/>
      <c r="G2204" s="9"/>
      <c r="H2204" s="9"/>
    </row>
    <row r="2205" hidden="1">
      <c r="A2205" s="5" t="s">
        <v>2290</v>
      </c>
      <c r="B2205" s="50" t="s">
        <v>1644</v>
      </c>
      <c r="C2205" s="28" t="s">
        <v>2174</v>
      </c>
      <c r="D2205" s="1"/>
      <c r="E2205" s="8" t="s">
        <v>10</v>
      </c>
      <c r="F2205" s="1"/>
      <c r="G2205" s="9"/>
      <c r="H2205" s="9"/>
    </row>
    <row r="2206" hidden="1">
      <c r="A2206" s="5" t="s">
        <v>2290</v>
      </c>
      <c r="B2206" s="50" t="s">
        <v>1644</v>
      </c>
      <c r="C2206" s="28" t="s">
        <v>2175</v>
      </c>
      <c r="D2206" s="1"/>
      <c r="E2206" s="8"/>
      <c r="F2206" s="1"/>
      <c r="G2206" s="5" t="s">
        <v>10</v>
      </c>
      <c r="H2206" s="9"/>
    </row>
    <row r="2207" hidden="1">
      <c r="A2207" s="5" t="s">
        <v>2290</v>
      </c>
      <c r="B2207" s="50" t="s">
        <v>1644</v>
      </c>
      <c r="C2207" s="28" t="s">
        <v>2176</v>
      </c>
      <c r="D2207" s="8" t="s">
        <v>10</v>
      </c>
      <c r="E2207" s="1"/>
      <c r="F2207" s="1"/>
      <c r="G2207" s="9"/>
      <c r="H2207" s="9"/>
    </row>
    <row r="2208" hidden="1">
      <c r="A2208" s="5" t="s">
        <v>2290</v>
      </c>
      <c r="B2208" s="50" t="s">
        <v>1644</v>
      </c>
      <c r="C2208" s="28" t="s">
        <v>2177</v>
      </c>
      <c r="D2208" s="1"/>
      <c r="E2208" s="8" t="s">
        <v>10</v>
      </c>
      <c r="F2208" s="1"/>
      <c r="G2208" s="9"/>
      <c r="H2208" s="9"/>
    </row>
    <row r="2209" hidden="1">
      <c r="A2209" s="5" t="s">
        <v>2290</v>
      </c>
      <c r="B2209" s="50" t="s">
        <v>1644</v>
      </c>
      <c r="C2209" s="28" t="s">
        <v>2178</v>
      </c>
      <c r="D2209" s="8" t="s">
        <v>10</v>
      </c>
      <c r="E2209" s="1"/>
      <c r="F2209" s="1"/>
      <c r="G2209" s="9"/>
      <c r="H2209" s="9"/>
    </row>
    <row r="2210" hidden="1">
      <c r="A2210" s="5" t="s">
        <v>2290</v>
      </c>
      <c r="B2210" s="50" t="s">
        <v>1644</v>
      </c>
      <c r="C2210" s="28" t="s">
        <v>2179</v>
      </c>
      <c r="D2210" s="1"/>
      <c r="E2210" s="8" t="s">
        <v>10</v>
      </c>
      <c r="F2210" s="1"/>
      <c r="G2210" s="9"/>
      <c r="H2210" s="9"/>
    </row>
    <row r="2211" hidden="1">
      <c r="A2211" s="5" t="s">
        <v>2290</v>
      </c>
      <c r="B2211" s="50" t="s">
        <v>1644</v>
      </c>
      <c r="C2211" s="28" t="s">
        <v>2180</v>
      </c>
      <c r="D2211" s="8" t="s">
        <v>10</v>
      </c>
      <c r="E2211" s="1"/>
      <c r="F2211" s="1"/>
      <c r="G2211" s="9"/>
      <c r="H2211" s="9"/>
    </row>
    <row r="2212" hidden="1">
      <c r="A2212" s="5" t="s">
        <v>2290</v>
      </c>
      <c r="B2212" s="50" t="s">
        <v>1644</v>
      </c>
      <c r="C2212" s="28" t="s">
        <v>2181</v>
      </c>
      <c r="D2212" s="1"/>
      <c r="E2212" s="8" t="s">
        <v>10</v>
      </c>
      <c r="F2212" s="1"/>
      <c r="G2212" s="9"/>
      <c r="H2212" s="9"/>
    </row>
    <row r="2213" hidden="1">
      <c r="A2213" s="5" t="s">
        <v>2290</v>
      </c>
      <c r="B2213" s="50" t="s">
        <v>1644</v>
      </c>
      <c r="C2213" s="28" t="s">
        <v>2182</v>
      </c>
      <c r="D2213" s="8" t="s">
        <v>10</v>
      </c>
      <c r="E2213" s="1"/>
      <c r="F2213" s="1"/>
      <c r="G2213" s="9"/>
      <c r="H2213" s="9"/>
    </row>
    <row r="2214" hidden="1">
      <c r="A2214" s="5" t="s">
        <v>2290</v>
      </c>
      <c r="B2214" s="50" t="s">
        <v>1644</v>
      </c>
      <c r="C2214" s="28" t="s">
        <v>2183</v>
      </c>
      <c r="D2214" s="8" t="s">
        <v>10</v>
      </c>
      <c r="E2214" s="1"/>
      <c r="F2214" s="1"/>
      <c r="G2214" s="9"/>
      <c r="H2214" s="9"/>
    </row>
    <row r="2215" hidden="1">
      <c r="A2215" s="5" t="s">
        <v>2290</v>
      </c>
      <c r="B2215" s="50" t="s">
        <v>1644</v>
      </c>
      <c r="C2215" s="28" t="s">
        <v>2184</v>
      </c>
      <c r="D2215" s="8" t="s">
        <v>10</v>
      </c>
      <c r="E2215" s="1"/>
      <c r="F2215" s="1"/>
      <c r="G2215" s="9"/>
      <c r="H2215" s="9"/>
    </row>
    <row r="2216" hidden="1">
      <c r="A2216" s="5" t="s">
        <v>2290</v>
      </c>
      <c r="B2216" s="50" t="s">
        <v>1644</v>
      </c>
      <c r="C2216" s="28" t="s">
        <v>2185</v>
      </c>
      <c r="D2216" s="1"/>
      <c r="E2216" s="8" t="s">
        <v>10</v>
      </c>
      <c r="F2216" s="1"/>
      <c r="G2216" s="9"/>
      <c r="H2216" s="9"/>
    </row>
    <row r="2217" hidden="1">
      <c r="A2217" s="5" t="s">
        <v>2290</v>
      </c>
      <c r="B2217" s="50" t="s">
        <v>1644</v>
      </c>
      <c r="C2217" s="28" t="s">
        <v>2186</v>
      </c>
      <c r="D2217" s="1"/>
      <c r="E2217" s="8" t="s">
        <v>10</v>
      </c>
      <c r="F2217" s="1"/>
      <c r="G2217" s="9"/>
      <c r="H2217" s="9"/>
    </row>
    <row r="2218" hidden="1">
      <c r="A2218" s="5" t="s">
        <v>2290</v>
      </c>
      <c r="B2218" s="50" t="s">
        <v>1644</v>
      </c>
      <c r="C2218" s="28" t="s">
        <v>2187</v>
      </c>
      <c r="D2218" s="8" t="s">
        <v>10</v>
      </c>
      <c r="E2218" s="1"/>
      <c r="F2218" s="1"/>
      <c r="G2218" s="9"/>
      <c r="H2218" s="9"/>
    </row>
    <row r="2219" hidden="1">
      <c r="A2219" s="5" t="s">
        <v>2290</v>
      </c>
      <c r="B2219" s="50" t="s">
        <v>1644</v>
      </c>
      <c r="C2219" s="28" t="s">
        <v>2188</v>
      </c>
      <c r="D2219" s="1"/>
      <c r="E2219" s="1"/>
      <c r="F2219" s="1"/>
      <c r="G2219" s="9"/>
      <c r="H2219" s="5" t="s">
        <v>10</v>
      </c>
    </row>
    <row r="2220" hidden="1">
      <c r="A2220" s="5" t="s">
        <v>2290</v>
      </c>
      <c r="B2220" s="50" t="s">
        <v>1644</v>
      </c>
      <c r="C2220" s="28" t="s">
        <v>2189</v>
      </c>
      <c r="D2220" s="1"/>
      <c r="E2220" s="8" t="s">
        <v>10</v>
      </c>
      <c r="F2220" s="1"/>
      <c r="G2220" s="9"/>
      <c r="H2220" s="9"/>
    </row>
    <row r="2221" hidden="1">
      <c r="A2221" s="5" t="s">
        <v>2290</v>
      </c>
      <c r="B2221" s="50" t="s">
        <v>1644</v>
      </c>
      <c r="C2221" s="28" t="s">
        <v>2190</v>
      </c>
      <c r="D2221" s="8" t="s">
        <v>10</v>
      </c>
      <c r="E2221" s="1"/>
      <c r="F2221" s="1"/>
      <c r="G2221" s="9"/>
      <c r="H2221" s="9"/>
    </row>
    <row r="2222" hidden="1">
      <c r="A2222" s="5" t="s">
        <v>2290</v>
      </c>
      <c r="B2222" s="50" t="s">
        <v>1644</v>
      </c>
      <c r="C2222" s="28" t="s">
        <v>2191</v>
      </c>
      <c r="D2222" s="1"/>
      <c r="E2222" s="1"/>
      <c r="F2222" s="1"/>
      <c r="G2222" s="9"/>
      <c r="H2222" s="5" t="s">
        <v>10</v>
      </c>
    </row>
    <row r="2223" hidden="1">
      <c r="A2223" s="5" t="s">
        <v>2290</v>
      </c>
      <c r="B2223" s="50" t="s">
        <v>1644</v>
      </c>
      <c r="C2223" s="28" t="s">
        <v>2192</v>
      </c>
      <c r="D2223" s="8" t="s">
        <v>10</v>
      </c>
      <c r="E2223" s="1"/>
      <c r="F2223" s="1"/>
      <c r="G2223" s="9"/>
      <c r="H2223" s="9"/>
    </row>
    <row r="2224" hidden="1">
      <c r="A2224" s="5" t="s">
        <v>2290</v>
      </c>
      <c r="B2224" s="50" t="s">
        <v>1644</v>
      </c>
      <c r="C2224" s="28" t="s">
        <v>2193</v>
      </c>
      <c r="D2224" s="8" t="s">
        <v>10</v>
      </c>
      <c r="E2224" s="1"/>
      <c r="F2224" s="1"/>
      <c r="G2224" s="9"/>
      <c r="H2224" s="9"/>
    </row>
    <row r="2225" hidden="1">
      <c r="A2225" s="5" t="s">
        <v>2290</v>
      </c>
      <c r="B2225" s="50" t="s">
        <v>1644</v>
      </c>
      <c r="C2225" s="28" t="s">
        <v>2194</v>
      </c>
      <c r="D2225" s="8" t="s">
        <v>10</v>
      </c>
      <c r="E2225" s="1"/>
      <c r="F2225" s="1"/>
      <c r="G2225" s="9"/>
      <c r="H2225" s="9"/>
    </row>
    <row r="2226" hidden="1">
      <c r="A2226" s="5" t="s">
        <v>2290</v>
      </c>
      <c r="B2226" s="50" t="s">
        <v>1644</v>
      </c>
      <c r="C2226" s="28" t="s">
        <v>2195</v>
      </c>
      <c r="D2226" s="1"/>
      <c r="E2226" s="8" t="s">
        <v>10</v>
      </c>
      <c r="F2226" s="1"/>
      <c r="G2226" s="9"/>
      <c r="H2226" s="9"/>
    </row>
    <row r="2227" hidden="1">
      <c r="A2227" s="5" t="s">
        <v>2290</v>
      </c>
      <c r="B2227" s="50" t="s">
        <v>1644</v>
      </c>
      <c r="C2227" s="28" t="s">
        <v>2196</v>
      </c>
      <c r="D2227" s="1"/>
      <c r="E2227" s="8" t="s">
        <v>10</v>
      </c>
      <c r="F2227" s="1"/>
      <c r="G2227" s="9"/>
      <c r="H2227" s="9"/>
    </row>
    <row r="2228" hidden="1">
      <c r="A2228" s="5" t="s">
        <v>2290</v>
      </c>
      <c r="B2228" s="50" t="s">
        <v>1644</v>
      </c>
      <c r="C2228" s="28" t="s">
        <v>2197</v>
      </c>
      <c r="D2228" s="8" t="s">
        <v>10</v>
      </c>
      <c r="E2228" s="1"/>
      <c r="F2228" s="1"/>
      <c r="G2228" s="9"/>
      <c r="H2228" s="9"/>
    </row>
    <row r="2229" hidden="1">
      <c r="A2229" s="5" t="s">
        <v>2290</v>
      </c>
      <c r="B2229" s="50" t="s">
        <v>1644</v>
      </c>
      <c r="C2229" s="28" t="s">
        <v>2198</v>
      </c>
      <c r="D2229" s="8" t="s">
        <v>10</v>
      </c>
      <c r="E2229" s="1"/>
      <c r="F2229" s="1"/>
      <c r="G2229" s="9"/>
      <c r="H2229" s="9"/>
    </row>
    <row r="2230" hidden="1">
      <c r="A2230" s="5" t="s">
        <v>2290</v>
      </c>
      <c r="B2230" s="50" t="s">
        <v>1644</v>
      </c>
      <c r="C2230" s="28" t="s">
        <v>2199</v>
      </c>
      <c r="D2230" s="8" t="s">
        <v>10</v>
      </c>
      <c r="E2230" s="1"/>
      <c r="F2230" s="1"/>
      <c r="G2230" s="9"/>
      <c r="H2230" s="9"/>
    </row>
    <row r="2231" hidden="1">
      <c r="A2231" s="5" t="s">
        <v>2290</v>
      </c>
      <c r="B2231" s="50" t="s">
        <v>1644</v>
      </c>
      <c r="C2231" s="28" t="s">
        <v>2200</v>
      </c>
      <c r="D2231" s="1"/>
      <c r="E2231" s="8" t="s">
        <v>10</v>
      </c>
      <c r="F2231" s="1"/>
      <c r="G2231" s="9"/>
      <c r="H2231" s="9"/>
    </row>
    <row r="2232" hidden="1">
      <c r="A2232" s="5" t="s">
        <v>2290</v>
      </c>
      <c r="B2232" s="50" t="s">
        <v>1644</v>
      </c>
      <c r="C2232" s="28" t="s">
        <v>2201</v>
      </c>
      <c r="D2232" s="1"/>
      <c r="E2232" s="8" t="s">
        <v>10</v>
      </c>
      <c r="F2232" s="1"/>
      <c r="G2232" s="9"/>
      <c r="H2232" s="9"/>
    </row>
    <row r="2233" hidden="1">
      <c r="A2233" s="5" t="s">
        <v>2290</v>
      </c>
      <c r="B2233" s="50" t="s">
        <v>1644</v>
      </c>
      <c r="C2233" s="28" t="s">
        <v>2202</v>
      </c>
      <c r="D2233" s="1"/>
      <c r="E2233" s="8" t="s">
        <v>10</v>
      </c>
      <c r="F2233" s="1"/>
      <c r="G2233" s="9"/>
      <c r="H2233" s="9"/>
    </row>
    <row r="2234" hidden="1">
      <c r="A2234" s="5" t="s">
        <v>2290</v>
      </c>
      <c r="B2234" s="50" t="s">
        <v>1644</v>
      </c>
      <c r="C2234" s="28" t="s">
        <v>2203</v>
      </c>
      <c r="D2234" s="8" t="s">
        <v>10</v>
      </c>
      <c r="E2234" s="1"/>
      <c r="F2234" s="1"/>
      <c r="G2234" s="9"/>
      <c r="H2234" s="9"/>
    </row>
    <row r="2235" hidden="1">
      <c r="A2235" s="5" t="s">
        <v>2290</v>
      </c>
      <c r="B2235" s="50" t="s">
        <v>1644</v>
      </c>
      <c r="C2235" s="28" t="s">
        <v>2204</v>
      </c>
      <c r="D2235" s="1"/>
      <c r="E2235" s="1"/>
      <c r="F2235" s="1"/>
      <c r="G2235" s="9"/>
      <c r="H2235" s="5" t="s">
        <v>10</v>
      </c>
    </row>
    <row r="2236" hidden="1">
      <c r="A2236" s="5" t="s">
        <v>2290</v>
      </c>
      <c r="B2236" s="50" t="s">
        <v>1644</v>
      </c>
      <c r="C2236" s="28" t="s">
        <v>2205</v>
      </c>
      <c r="D2236" s="1"/>
      <c r="E2236" s="8" t="s">
        <v>10</v>
      </c>
      <c r="F2236" s="1"/>
      <c r="G2236" s="9"/>
      <c r="H2236" s="9"/>
    </row>
    <row r="2237" hidden="1">
      <c r="A2237" s="5" t="s">
        <v>2290</v>
      </c>
      <c r="B2237" s="50" t="s">
        <v>1644</v>
      </c>
      <c r="C2237" s="28" t="s">
        <v>2206</v>
      </c>
      <c r="D2237" s="1"/>
      <c r="E2237" s="8" t="s">
        <v>10</v>
      </c>
      <c r="F2237" s="1"/>
      <c r="G2237" s="9"/>
      <c r="H2237" s="9"/>
    </row>
    <row r="2238" hidden="1">
      <c r="A2238" s="5" t="s">
        <v>2290</v>
      </c>
      <c r="B2238" s="50" t="s">
        <v>1644</v>
      </c>
      <c r="C2238" s="28" t="s">
        <v>2207</v>
      </c>
      <c r="D2238" s="8" t="s">
        <v>10</v>
      </c>
      <c r="E2238" s="8"/>
      <c r="F2238" s="1"/>
      <c r="G2238" s="9"/>
      <c r="H2238" s="9"/>
    </row>
    <row r="2239" hidden="1">
      <c r="A2239" s="5" t="s">
        <v>2290</v>
      </c>
      <c r="B2239" s="50" t="s">
        <v>1644</v>
      </c>
      <c r="C2239" s="28" t="s">
        <v>2208</v>
      </c>
      <c r="D2239" s="1"/>
      <c r="E2239" s="1"/>
      <c r="F2239" s="1"/>
      <c r="G2239" s="9"/>
      <c r="H2239" s="5" t="s">
        <v>10</v>
      </c>
    </row>
    <row r="2240" hidden="1">
      <c r="A2240" s="5" t="s">
        <v>2290</v>
      </c>
      <c r="B2240" s="50" t="s">
        <v>1644</v>
      </c>
      <c r="C2240" s="28" t="s">
        <v>2209</v>
      </c>
      <c r="D2240" s="1"/>
      <c r="E2240" s="8" t="s">
        <v>10</v>
      </c>
      <c r="F2240" s="1"/>
      <c r="G2240" s="9"/>
      <c r="H2240" s="9"/>
    </row>
    <row r="2241" hidden="1">
      <c r="A2241" s="5" t="s">
        <v>2290</v>
      </c>
      <c r="B2241" s="50" t="s">
        <v>1644</v>
      </c>
      <c r="C2241" s="28" t="s">
        <v>2210</v>
      </c>
      <c r="D2241" s="1"/>
      <c r="E2241" s="8" t="s">
        <v>10</v>
      </c>
      <c r="F2241" s="1"/>
      <c r="G2241" s="9"/>
      <c r="H2241" s="9"/>
    </row>
    <row r="2242" hidden="1">
      <c r="A2242" s="5" t="s">
        <v>2290</v>
      </c>
      <c r="B2242" s="50" t="s">
        <v>1644</v>
      </c>
      <c r="C2242" s="28" t="s">
        <v>2211</v>
      </c>
      <c r="D2242" s="8" t="s">
        <v>10</v>
      </c>
      <c r="E2242" s="1"/>
      <c r="F2242" s="1"/>
      <c r="G2242" s="9"/>
      <c r="H2242" s="9"/>
    </row>
    <row r="2243" hidden="1">
      <c r="A2243" s="5" t="s">
        <v>2290</v>
      </c>
      <c r="B2243" s="50" t="s">
        <v>1644</v>
      </c>
      <c r="C2243" s="28" t="s">
        <v>2212</v>
      </c>
      <c r="D2243" s="8" t="s">
        <v>10</v>
      </c>
      <c r="E2243" s="1"/>
      <c r="F2243" s="1"/>
      <c r="G2243" s="9"/>
      <c r="H2243" s="9"/>
    </row>
    <row r="2244" hidden="1">
      <c r="A2244" s="5" t="s">
        <v>2290</v>
      </c>
      <c r="B2244" s="50" t="s">
        <v>1644</v>
      </c>
      <c r="C2244" s="45" t="s">
        <v>2213</v>
      </c>
      <c r="D2244" s="1"/>
      <c r="E2244" s="1"/>
      <c r="F2244" s="8" t="s">
        <v>10</v>
      </c>
      <c r="G2244" s="9"/>
      <c r="H2244" s="9"/>
    </row>
    <row r="2245" hidden="1">
      <c r="A2245" s="5" t="s">
        <v>2290</v>
      </c>
      <c r="B2245" s="50" t="s">
        <v>1644</v>
      </c>
      <c r="C2245" s="28" t="s">
        <v>2214</v>
      </c>
      <c r="D2245" s="1"/>
      <c r="E2245" s="8" t="s">
        <v>10</v>
      </c>
      <c r="F2245" s="1"/>
      <c r="G2245" s="9"/>
      <c r="H2245" s="9"/>
    </row>
    <row r="2246" hidden="1">
      <c r="A2246" s="5" t="s">
        <v>2290</v>
      </c>
      <c r="B2246" s="50" t="s">
        <v>1644</v>
      </c>
      <c r="C2246" s="28" t="s">
        <v>2215</v>
      </c>
      <c r="D2246" s="1"/>
      <c r="E2246" s="8" t="s">
        <v>10</v>
      </c>
      <c r="F2246" s="1"/>
      <c r="G2246" s="9"/>
      <c r="H2246" s="9"/>
    </row>
    <row r="2247" hidden="1">
      <c r="A2247" s="5" t="s">
        <v>2290</v>
      </c>
      <c r="B2247" s="50" t="s">
        <v>1644</v>
      </c>
      <c r="C2247" s="28" t="s">
        <v>2216</v>
      </c>
      <c r="D2247" s="8" t="s">
        <v>10</v>
      </c>
      <c r="E2247" s="1"/>
      <c r="F2247" s="1"/>
      <c r="G2247" s="9"/>
      <c r="H2247" s="9"/>
    </row>
    <row r="2248" hidden="1">
      <c r="A2248" s="5" t="s">
        <v>2290</v>
      </c>
      <c r="B2248" s="50" t="s">
        <v>1644</v>
      </c>
      <c r="C2248" s="28" t="s">
        <v>2217</v>
      </c>
      <c r="D2248" s="1"/>
      <c r="E2248" s="8" t="s">
        <v>10</v>
      </c>
      <c r="F2248" s="1"/>
      <c r="G2248" s="9"/>
      <c r="H2248" s="9"/>
    </row>
    <row r="2249" hidden="1">
      <c r="A2249" s="5" t="s">
        <v>2290</v>
      </c>
      <c r="B2249" s="50" t="s">
        <v>1644</v>
      </c>
      <c r="C2249" s="28" t="s">
        <v>2218</v>
      </c>
      <c r="D2249" s="8" t="s">
        <v>10</v>
      </c>
      <c r="E2249" s="1"/>
      <c r="F2249" s="1"/>
      <c r="G2249" s="9"/>
      <c r="H2249" s="9"/>
    </row>
    <row r="2250" hidden="1">
      <c r="A2250" s="5" t="s">
        <v>2290</v>
      </c>
      <c r="B2250" s="50" t="s">
        <v>1644</v>
      </c>
      <c r="C2250" s="41" t="s">
        <v>2219</v>
      </c>
      <c r="D2250" s="8"/>
      <c r="E2250" s="1"/>
      <c r="F2250" s="1"/>
      <c r="G2250" s="9"/>
      <c r="H2250" s="9"/>
    </row>
    <row r="2251" hidden="1">
      <c r="A2251" s="5" t="s">
        <v>2290</v>
      </c>
      <c r="B2251" s="50" t="s">
        <v>1644</v>
      </c>
      <c r="C2251" s="41" t="s">
        <v>2220</v>
      </c>
      <c r="D2251" s="1"/>
      <c r="E2251" s="1"/>
      <c r="F2251" s="1"/>
      <c r="G2251" s="9"/>
      <c r="H2251" s="9"/>
    </row>
    <row r="2252" hidden="1">
      <c r="A2252" s="5" t="s">
        <v>2290</v>
      </c>
      <c r="B2252" s="50" t="s">
        <v>1644</v>
      </c>
      <c r="C2252" s="28" t="s">
        <v>2221</v>
      </c>
      <c r="D2252" s="1"/>
      <c r="E2252" s="8"/>
      <c r="F2252" s="1"/>
      <c r="G2252" s="5" t="s">
        <v>10</v>
      </c>
      <c r="H2252" s="9"/>
    </row>
    <row r="2253" hidden="1">
      <c r="A2253" s="5" t="s">
        <v>2290</v>
      </c>
      <c r="B2253" s="50" t="s">
        <v>1644</v>
      </c>
      <c r="C2253" s="28" t="s">
        <v>2222</v>
      </c>
      <c r="D2253" s="1"/>
      <c r="E2253" s="8"/>
      <c r="F2253" s="1"/>
      <c r="G2253" s="5" t="s">
        <v>10</v>
      </c>
      <c r="H2253" s="9"/>
    </row>
    <row r="2254" hidden="1">
      <c r="A2254" s="5" t="s">
        <v>2290</v>
      </c>
      <c r="B2254" s="50" t="s">
        <v>1644</v>
      </c>
      <c r="C2254" s="28" t="s">
        <v>2223</v>
      </c>
      <c r="D2254" s="1"/>
      <c r="E2254" s="8" t="s">
        <v>10</v>
      </c>
      <c r="F2254" s="1"/>
      <c r="G2254" s="9"/>
      <c r="H2254" s="9"/>
    </row>
    <row r="2255" hidden="1">
      <c r="A2255" s="5" t="s">
        <v>2290</v>
      </c>
      <c r="B2255" s="50" t="s">
        <v>1644</v>
      </c>
      <c r="C2255" s="28" t="s">
        <v>2224</v>
      </c>
      <c r="D2255" s="1"/>
      <c r="E2255" s="8" t="s">
        <v>10</v>
      </c>
      <c r="F2255" s="1"/>
      <c r="G2255" s="9"/>
      <c r="H2255" s="9"/>
    </row>
    <row r="2256" hidden="1">
      <c r="A2256" s="5" t="s">
        <v>2290</v>
      </c>
      <c r="B2256" s="50" t="s">
        <v>1644</v>
      </c>
      <c r="C2256" s="28" t="s">
        <v>2225</v>
      </c>
      <c r="D2256" s="1"/>
      <c r="E2256" s="8" t="s">
        <v>10</v>
      </c>
      <c r="F2256" s="1"/>
      <c r="G2256" s="9"/>
      <c r="H2256" s="9"/>
    </row>
    <row r="2257" hidden="1">
      <c r="A2257" s="5" t="s">
        <v>2290</v>
      </c>
      <c r="B2257" s="50" t="s">
        <v>1644</v>
      </c>
      <c r="C2257" s="41" t="s">
        <v>2226</v>
      </c>
      <c r="D2257" s="8"/>
      <c r="E2257" s="8" t="s">
        <v>10</v>
      </c>
      <c r="F2257" s="1"/>
      <c r="G2257" s="9"/>
      <c r="H2257" s="9"/>
    </row>
    <row r="2258" hidden="1">
      <c r="A2258" s="5" t="s">
        <v>2290</v>
      </c>
      <c r="B2258" s="50" t="s">
        <v>1644</v>
      </c>
      <c r="C2258" s="28" t="s">
        <v>2227</v>
      </c>
      <c r="D2258" s="8" t="s">
        <v>10</v>
      </c>
      <c r="E2258" s="1"/>
      <c r="F2258" s="1"/>
      <c r="G2258" s="9"/>
      <c r="H2258" s="9"/>
    </row>
    <row r="2259" hidden="1">
      <c r="A2259" s="5" t="s">
        <v>2290</v>
      </c>
      <c r="B2259" s="50" t="s">
        <v>1644</v>
      </c>
      <c r="C2259" s="28" t="s">
        <v>2228</v>
      </c>
      <c r="D2259" s="1"/>
      <c r="E2259" s="8" t="s">
        <v>10</v>
      </c>
      <c r="F2259" s="1"/>
      <c r="G2259" s="9"/>
      <c r="H2259" s="9"/>
    </row>
    <row r="2260" hidden="1">
      <c r="A2260" s="5" t="s">
        <v>2290</v>
      </c>
      <c r="B2260" s="50" t="s">
        <v>1644</v>
      </c>
      <c r="C2260" s="28" t="s">
        <v>2229</v>
      </c>
      <c r="D2260" s="1"/>
      <c r="E2260" s="8" t="s">
        <v>10</v>
      </c>
      <c r="F2260" s="1"/>
      <c r="G2260" s="9"/>
      <c r="H2260" s="9"/>
    </row>
    <row r="2261" hidden="1">
      <c r="A2261" s="5" t="s">
        <v>2290</v>
      </c>
      <c r="B2261" s="50" t="s">
        <v>1644</v>
      </c>
      <c r="C2261" s="28" t="s">
        <v>2230</v>
      </c>
      <c r="D2261" s="1"/>
      <c r="E2261" s="1"/>
      <c r="F2261" s="1"/>
      <c r="G2261" s="5" t="s">
        <v>10</v>
      </c>
      <c r="H2261" s="9"/>
    </row>
    <row r="2262" hidden="1">
      <c r="A2262" s="5" t="s">
        <v>2290</v>
      </c>
      <c r="B2262" s="50" t="s">
        <v>1644</v>
      </c>
      <c r="C2262" s="28" t="s">
        <v>2231</v>
      </c>
      <c r="D2262" s="8" t="s">
        <v>10</v>
      </c>
      <c r="E2262" s="1"/>
      <c r="F2262" s="1"/>
      <c r="G2262" s="9"/>
      <c r="H2262" s="9"/>
    </row>
    <row r="2263" hidden="1">
      <c r="A2263" s="5" t="s">
        <v>2290</v>
      </c>
      <c r="B2263" s="50" t="s">
        <v>1644</v>
      </c>
      <c r="C2263" s="28" t="s">
        <v>2232</v>
      </c>
      <c r="D2263" s="8" t="s">
        <v>10</v>
      </c>
      <c r="E2263" s="1"/>
      <c r="F2263" s="1"/>
      <c r="G2263" s="9"/>
      <c r="H2263" s="9"/>
    </row>
    <row r="2264" hidden="1">
      <c r="A2264" s="5" t="s">
        <v>2290</v>
      </c>
      <c r="B2264" s="50" t="s">
        <v>1644</v>
      </c>
      <c r="C2264" s="28" t="s">
        <v>2233</v>
      </c>
      <c r="D2264" s="8" t="s">
        <v>10</v>
      </c>
      <c r="E2264" s="1"/>
      <c r="F2264" s="1"/>
      <c r="G2264" s="9"/>
      <c r="H2264" s="9"/>
    </row>
    <row r="2265" hidden="1">
      <c r="A2265" s="5" t="s">
        <v>2290</v>
      </c>
      <c r="B2265" s="50" t="s">
        <v>1644</v>
      </c>
      <c r="C2265" s="28" t="s">
        <v>2234</v>
      </c>
      <c r="D2265" s="1"/>
      <c r="E2265" s="1"/>
      <c r="F2265" s="1"/>
      <c r="G2265" s="5" t="s">
        <v>10</v>
      </c>
      <c r="H2265" s="9"/>
    </row>
    <row r="2266" hidden="1">
      <c r="A2266" s="5" t="s">
        <v>2290</v>
      </c>
      <c r="B2266" s="50" t="s">
        <v>1644</v>
      </c>
      <c r="C2266" s="28" t="s">
        <v>2235</v>
      </c>
      <c r="D2266" s="8" t="s">
        <v>10</v>
      </c>
      <c r="E2266" s="1"/>
      <c r="F2266" s="1"/>
      <c r="G2266" s="9"/>
      <c r="H2266" s="9"/>
    </row>
    <row r="2267" hidden="1">
      <c r="A2267" s="5" t="s">
        <v>2290</v>
      </c>
      <c r="B2267" s="50" t="s">
        <v>1644</v>
      </c>
      <c r="C2267" s="28" t="s">
        <v>2236</v>
      </c>
      <c r="D2267" s="1"/>
      <c r="E2267" s="8" t="s">
        <v>10</v>
      </c>
      <c r="F2267" s="1"/>
      <c r="G2267" s="9"/>
      <c r="H2267" s="9"/>
    </row>
    <row r="2268" hidden="1">
      <c r="A2268" s="5" t="s">
        <v>2290</v>
      </c>
      <c r="B2268" s="50" t="s">
        <v>1644</v>
      </c>
      <c r="C2268" s="28" t="s">
        <v>2237</v>
      </c>
      <c r="D2268" s="8" t="s">
        <v>10</v>
      </c>
      <c r="E2268" s="1"/>
      <c r="F2268" s="1"/>
      <c r="G2268" s="9"/>
      <c r="H2268" s="9"/>
    </row>
    <row r="2269" hidden="1">
      <c r="A2269" s="5" t="s">
        <v>2290</v>
      </c>
      <c r="B2269" s="50" t="s">
        <v>1644</v>
      </c>
      <c r="C2269" s="28" t="s">
        <v>2238</v>
      </c>
      <c r="D2269" s="1"/>
      <c r="E2269" s="8" t="s">
        <v>10</v>
      </c>
      <c r="F2269" s="1"/>
      <c r="G2269" s="9"/>
      <c r="H2269" s="9"/>
    </row>
    <row r="2270" hidden="1">
      <c r="A2270" s="5" t="s">
        <v>2290</v>
      </c>
      <c r="B2270" s="50" t="s">
        <v>1644</v>
      </c>
      <c r="C2270" s="28" t="s">
        <v>2239</v>
      </c>
      <c r="D2270" s="1"/>
      <c r="E2270" s="8" t="s">
        <v>10</v>
      </c>
      <c r="F2270" s="1"/>
      <c r="G2270" s="9"/>
      <c r="H2270" s="9"/>
    </row>
    <row r="2271" hidden="1">
      <c r="A2271" s="5" t="s">
        <v>2290</v>
      </c>
      <c r="B2271" s="50" t="s">
        <v>1644</v>
      </c>
      <c r="C2271" s="45" t="s">
        <v>2240</v>
      </c>
      <c r="D2271" s="1"/>
      <c r="E2271" s="1"/>
      <c r="F2271" s="8" t="s">
        <v>10</v>
      </c>
      <c r="G2271" s="9"/>
      <c r="H2271" s="9"/>
    </row>
    <row r="2272" hidden="1">
      <c r="A2272" s="5" t="s">
        <v>2290</v>
      </c>
      <c r="B2272" s="50" t="s">
        <v>1644</v>
      </c>
      <c r="C2272" s="28" t="s">
        <v>2241</v>
      </c>
      <c r="D2272" s="8" t="s">
        <v>10</v>
      </c>
      <c r="E2272" s="1"/>
      <c r="F2272" s="1"/>
      <c r="G2272" s="9"/>
      <c r="H2272" s="9"/>
    </row>
    <row r="2273" hidden="1">
      <c r="A2273" s="5" t="s">
        <v>2290</v>
      </c>
      <c r="B2273" s="50" t="s">
        <v>1644</v>
      </c>
      <c r="C2273" s="45" t="s">
        <v>2242</v>
      </c>
      <c r="D2273" s="1"/>
      <c r="E2273" s="1"/>
      <c r="F2273" s="1"/>
      <c r="G2273" s="9"/>
      <c r="H2273" s="5" t="s">
        <v>10</v>
      </c>
    </row>
    <row r="2274" hidden="1">
      <c r="A2274" s="5" t="s">
        <v>2290</v>
      </c>
      <c r="B2274" s="50" t="s">
        <v>1644</v>
      </c>
      <c r="C2274" s="28" t="s">
        <v>2243</v>
      </c>
      <c r="D2274" s="8" t="s">
        <v>10</v>
      </c>
      <c r="E2274" s="1"/>
      <c r="F2274" s="1"/>
      <c r="G2274" s="9"/>
      <c r="H2274" s="9"/>
    </row>
    <row r="2275" hidden="1">
      <c r="A2275" s="5" t="s">
        <v>2290</v>
      </c>
      <c r="B2275" s="50" t="s">
        <v>1644</v>
      </c>
      <c r="C2275" s="28" t="s">
        <v>2244</v>
      </c>
      <c r="D2275" s="8" t="s">
        <v>10</v>
      </c>
      <c r="E2275" s="1"/>
      <c r="F2275" s="1"/>
      <c r="G2275" s="9"/>
      <c r="H2275" s="9"/>
    </row>
    <row r="2276" hidden="1">
      <c r="A2276" s="5" t="s">
        <v>2290</v>
      </c>
      <c r="B2276" s="50" t="s">
        <v>1644</v>
      </c>
      <c r="C2276" s="28" t="s">
        <v>2245</v>
      </c>
      <c r="D2276" s="8" t="s">
        <v>10</v>
      </c>
      <c r="E2276" s="1"/>
      <c r="F2276" s="1"/>
      <c r="G2276" s="9"/>
      <c r="H2276" s="9"/>
    </row>
    <row r="2277" hidden="1">
      <c r="A2277" s="5" t="s">
        <v>2290</v>
      </c>
      <c r="B2277" s="50" t="s">
        <v>1644</v>
      </c>
      <c r="C2277" s="28" t="s">
        <v>2246</v>
      </c>
      <c r="D2277" s="8"/>
      <c r="E2277" s="8" t="s">
        <v>10</v>
      </c>
      <c r="F2277" s="1"/>
      <c r="G2277" s="9"/>
      <c r="H2277" s="9"/>
    </row>
    <row r="2278" hidden="1">
      <c r="A2278" s="5" t="s">
        <v>2290</v>
      </c>
      <c r="B2278" s="50" t="s">
        <v>1644</v>
      </c>
      <c r="C2278" s="28" t="s">
        <v>2247</v>
      </c>
      <c r="D2278" s="8" t="s">
        <v>10</v>
      </c>
      <c r="E2278" s="1"/>
      <c r="F2278" s="1"/>
      <c r="G2278" s="9"/>
      <c r="H2278" s="9"/>
    </row>
    <row r="2279" hidden="1">
      <c r="A2279" s="5" t="s">
        <v>2290</v>
      </c>
      <c r="B2279" s="50" t="s">
        <v>1644</v>
      </c>
      <c r="C2279" s="28" t="s">
        <v>2248</v>
      </c>
      <c r="D2279" s="8" t="s">
        <v>10</v>
      </c>
      <c r="E2279" s="1"/>
      <c r="F2279" s="1"/>
      <c r="G2279" s="9"/>
      <c r="H2279" s="9"/>
    </row>
    <row r="2280" hidden="1">
      <c r="A2280" s="5" t="s">
        <v>2290</v>
      </c>
      <c r="B2280" s="50" t="s">
        <v>1644</v>
      </c>
      <c r="C2280" s="28" t="s">
        <v>2249</v>
      </c>
      <c r="D2280" s="8" t="s">
        <v>10</v>
      </c>
      <c r="E2280" s="1"/>
      <c r="F2280" s="1"/>
      <c r="G2280" s="9"/>
      <c r="H2280" s="9"/>
    </row>
    <row r="2281" hidden="1">
      <c r="A2281" s="5" t="s">
        <v>2290</v>
      </c>
      <c r="B2281" s="50" t="s">
        <v>1644</v>
      </c>
      <c r="C2281" s="45" t="s">
        <v>2250</v>
      </c>
      <c r="D2281" s="1"/>
      <c r="E2281" s="1"/>
      <c r="F2281" s="1"/>
      <c r="G2281" s="5" t="s">
        <v>10</v>
      </c>
      <c r="H2281" s="9"/>
    </row>
    <row r="2282" hidden="1">
      <c r="A2282" s="5" t="s">
        <v>2290</v>
      </c>
      <c r="B2282" s="50" t="s">
        <v>1644</v>
      </c>
      <c r="C2282" s="28" t="s">
        <v>2251</v>
      </c>
      <c r="D2282" s="1"/>
      <c r="E2282" s="8" t="s">
        <v>10</v>
      </c>
      <c r="F2282" s="1"/>
      <c r="G2282" s="9"/>
      <c r="H2282" s="9"/>
    </row>
    <row r="2283" hidden="1">
      <c r="A2283" s="5" t="s">
        <v>2290</v>
      </c>
      <c r="B2283" s="50" t="s">
        <v>1644</v>
      </c>
      <c r="C2283" s="28" t="s">
        <v>2252</v>
      </c>
      <c r="D2283" s="1"/>
      <c r="E2283" s="8" t="s">
        <v>10</v>
      </c>
      <c r="F2283" s="1"/>
      <c r="G2283" s="9"/>
      <c r="H2283" s="9"/>
    </row>
    <row r="2284" hidden="1">
      <c r="A2284" s="5" t="s">
        <v>2290</v>
      </c>
      <c r="B2284" s="50" t="s">
        <v>1644</v>
      </c>
      <c r="C2284" s="28" t="s">
        <v>2253</v>
      </c>
      <c r="D2284" s="8" t="s">
        <v>10</v>
      </c>
      <c r="E2284" s="8"/>
      <c r="F2284" s="1"/>
      <c r="G2284" s="9"/>
      <c r="H2284" s="9"/>
    </row>
    <row r="2285" hidden="1">
      <c r="A2285" s="5" t="s">
        <v>2290</v>
      </c>
      <c r="B2285" s="50" t="s">
        <v>1644</v>
      </c>
      <c r="C2285" s="28" t="s">
        <v>2254</v>
      </c>
      <c r="D2285" s="1"/>
      <c r="E2285" s="8" t="s">
        <v>10</v>
      </c>
      <c r="F2285" s="1"/>
      <c r="G2285" s="9"/>
      <c r="H2285" s="9"/>
    </row>
    <row r="2286" hidden="1">
      <c r="A2286" s="5" t="s">
        <v>2290</v>
      </c>
      <c r="B2286" s="50" t="s">
        <v>1644</v>
      </c>
      <c r="C2286" s="28" t="s">
        <v>2255</v>
      </c>
      <c r="D2286" s="1"/>
      <c r="E2286" s="8" t="s">
        <v>10</v>
      </c>
      <c r="F2286" s="1"/>
      <c r="G2286" s="9"/>
      <c r="H2286" s="9"/>
    </row>
    <row r="2287" hidden="1">
      <c r="A2287" s="5" t="s">
        <v>2290</v>
      </c>
      <c r="B2287" s="50" t="s">
        <v>1644</v>
      </c>
      <c r="C2287" s="28" t="s">
        <v>2256</v>
      </c>
      <c r="D2287" s="8" t="s">
        <v>10</v>
      </c>
      <c r="E2287" s="8"/>
      <c r="F2287" s="1"/>
      <c r="G2287" s="9"/>
      <c r="H2287" s="9"/>
    </row>
    <row r="2288" hidden="1">
      <c r="A2288" s="5" t="s">
        <v>2290</v>
      </c>
      <c r="B2288" s="50" t="s">
        <v>1644</v>
      </c>
      <c r="C2288" s="28" t="s">
        <v>2257</v>
      </c>
      <c r="D2288" s="8" t="s">
        <v>10</v>
      </c>
      <c r="E2288" s="1"/>
      <c r="F2288" s="1"/>
      <c r="G2288" s="9"/>
      <c r="H2288" s="9"/>
    </row>
    <row r="2289" hidden="1">
      <c r="A2289" s="5" t="s">
        <v>2290</v>
      </c>
      <c r="B2289" s="50" t="s">
        <v>1644</v>
      </c>
      <c r="C2289" s="28" t="s">
        <v>2258</v>
      </c>
      <c r="D2289" s="1"/>
      <c r="E2289" s="8" t="s">
        <v>10</v>
      </c>
      <c r="F2289" s="1"/>
      <c r="G2289" s="9"/>
      <c r="H2289" s="9"/>
    </row>
    <row r="2290" hidden="1">
      <c r="A2290" s="5" t="s">
        <v>2290</v>
      </c>
      <c r="B2290" s="50" t="s">
        <v>1644</v>
      </c>
      <c r="C2290" s="28" t="s">
        <v>2259</v>
      </c>
      <c r="D2290" s="1"/>
      <c r="E2290" s="8" t="s">
        <v>10</v>
      </c>
      <c r="F2290" s="1"/>
      <c r="G2290" s="9"/>
      <c r="H2290" s="9"/>
    </row>
    <row r="2291" hidden="1">
      <c r="A2291" s="5" t="s">
        <v>2290</v>
      </c>
      <c r="B2291" s="50" t="s">
        <v>1644</v>
      </c>
      <c r="C2291" s="28" t="s">
        <v>2260</v>
      </c>
      <c r="D2291" s="1"/>
      <c r="E2291" s="8" t="s">
        <v>10</v>
      </c>
      <c r="F2291" s="1"/>
      <c r="G2291" s="9"/>
      <c r="H2291" s="9"/>
    </row>
    <row r="2292" hidden="1">
      <c r="A2292" s="5" t="s">
        <v>2290</v>
      </c>
      <c r="B2292" s="50" t="s">
        <v>1644</v>
      </c>
      <c r="C2292" s="28" t="s">
        <v>2261</v>
      </c>
      <c r="D2292" s="8" t="s">
        <v>10</v>
      </c>
      <c r="E2292" s="1"/>
      <c r="F2292" s="1"/>
      <c r="G2292" s="9"/>
      <c r="H2292" s="9"/>
    </row>
    <row r="2293" hidden="1">
      <c r="A2293" s="5" t="s">
        <v>2290</v>
      </c>
      <c r="B2293" s="50" t="s">
        <v>1644</v>
      </c>
      <c r="C2293" s="28" t="s">
        <v>2262</v>
      </c>
      <c r="D2293" s="1"/>
      <c r="E2293" s="8" t="s">
        <v>10</v>
      </c>
      <c r="F2293" s="1"/>
      <c r="G2293" s="9"/>
      <c r="H2293" s="9"/>
    </row>
    <row r="2294" hidden="1">
      <c r="A2294" s="5" t="s">
        <v>2290</v>
      </c>
      <c r="B2294" s="50" t="s">
        <v>1644</v>
      </c>
      <c r="C2294" s="28" t="s">
        <v>2263</v>
      </c>
      <c r="D2294" s="1"/>
      <c r="E2294" s="8" t="s">
        <v>10</v>
      </c>
      <c r="F2294" s="1"/>
      <c r="G2294" s="9"/>
      <c r="H2294" s="9"/>
    </row>
    <row r="2295" hidden="1">
      <c r="A2295" s="5" t="s">
        <v>2290</v>
      </c>
      <c r="B2295" s="50" t="s">
        <v>1644</v>
      </c>
      <c r="C2295" s="28" t="s">
        <v>2264</v>
      </c>
      <c r="D2295" s="1"/>
      <c r="E2295" s="8" t="s">
        <v>10</v>
      </c>
      <c r="F2295" s="1"/>
      <c r="G2295" s="9"/>
      <c r="H2295" s="9"/>
    </row>
    <row r="2296" hidden="1">
      <c r="A2296" s="5" t="s">
        <v>2290</v>
      </c>
      <c r="B2296" s="50" t="s">
        <v>1644</v>
      </c>
      <c r="C2296" s="41" t="s">
        <v>2265</v>
      </c>
      <c r="D2296" s="8" t="s">
        <v>10</v>
      </c>
      <c r="E2296" s="1"/>
      <c r="F2296" s="1"/>
      <c r="G2296" s="9"/>
      <c r="H2296" s="9"/>
    </row>
    <row r="2297" hidden="1">
      <c r="A2297" s="5" t="s">
        <v>2290</v>
      </c>
      <c r="B2297" s="50" t="s">
        <v>1644</v>
      </c>
      <c r="C2297" s="28" t="s">
        <v>2266</v>
      </c>
      <c r="D2297" s="1"/>
      <c r="E2297" s="8" t="s">
        <v>10</v>
      </c>
      <c r="F2297" s="1"/>
      <c r="G2297" s="9"/>
      <c r="H2297" s="9"/>
    </row>
    <row r="2298" hidden="1">
      <c r="A2298" s="5" t="s">
        <v>2290</v>
      </c>
      <c r="B2298" s="50" t="s">
        <v>1644</v>
      </c>
      <c r="C2298" s="28" t="s">
        <v>2267</v>
      </c>
      <c r="D2298" s="1"/>
      <c r="E2298" s="8" t="s">
        <v>10</v>
      </c>
      <c r="F2298" s="1"/>
      <c r="G2298" s="9"/>
      <c r="H2298" s="9"/>
    </row>
    <row r="2299" hidden="1">
      <c r="A2299" s="5" t="s">
        <v>2290</v>
      </c>
      <c r="B2299" s="50" t="s">
        <v>1644</v>
      </c>
      <c r="C2299" s="28" t="s">
        <v>2268</v>
      </c>
      <c r="D2299" s="8" t="s">
        <v>10</v>
      </c>
      <c r="E2299" s="1"/>
      <c r="F2299" s="1"/>
      <c r="G2299" s="9"/>
      <c r="H2299" s="9"/>
    </row>
    <row r="2300" hidden="1">
      <c r="A2300" s="5" t="s">
        <v>2290</v>
      </c>
      <c r="B2300" s="50" t="s">
        <v>1644</v>
      </c>
      <c r="C2300" s="28" t="s">
        <v>2269</v>
      </c>
      <c r="D2300" s="1"/>
      <c r="E2300" s="8" t="s">
        <v>10</v>
      </c>
      <c r="F2300" s="1"/>
      <c r="G2300" s="9"/>
      <c r="H2300" s="9"/>
    </row>
    <row r="2301" hidden="1">
      <c r="A2301" s="5" t="s">
        <v>2290</v>
      </c>
      <c r="B2301" s="50" t="s">
        <v>1644</v>
      </c>
      <c r="C2301" s="45" t="s">
        <v>2270</v>
      </c>
      <c r="D2301" s="1"/>
      <c r="E2301" s="1"/>
      <c r="F2301" s="1"/>
      <c r="G2301" s="5" t="s">
        <v>10</v>
      </c>
      <c r="H2301" s="9"/>
    </row>
    <row r="2302" hidden="1">
      <c r="A2302" s="5" t="s">
        <v>2290</v>
      </c>
      <c r="B2302" s="50" t="s">
        <v>1644</v>
      </c>
      <c r="C2302" s="28" t="s">
        <v>2271</v>
      </c>
      <c r="D2302" s="1"/>
      <c r="E2302" s="8" t="s">
        <v>10</v>
      </c>
      <c r="F2302" s="1"/>
      <c r="G2302" s="9"/>
      <c r="H2302" s="9"/>
    </row>
    <row r="2303" hidden="1">
      <c r="A2303" s="5" t="s">
        <v>2290</v>
      </c>
      <c r="B2303" s="50" t="s">
        <v>1644</v>
      </c>
      <c r="C2303" s="28" t="s">
        <v>2272</v>
      </c>
      <c r="D2303" s="1"/>
      <c r="E2303" s="8" t="s">
        <v>10</v>
      </c>
      <c r="F2303" s="1"/>
      <c r="G2303" s="9"/>
      <c r="H2303" s="9"/>
    </row>
    <row r="2304" hidden="1">
      <c r="A2304" s="5" t="s">
        <v>2290</v>
      </c>
      <c r="B2304" s="50" t="s">
        <v>1644</v>
      </c>
      <c r="C2304" s="28" t="s">
        <v>2273</v>
      </c>
      <c r="D2304" s="1"/>
      <c r="E2304" s="1"/>
      <c r="F2304" s="1"/>
      <c r="G2304" s="9"/>
      <c r="H2304" s="9"/>
    </row>
    <row r="2305" hidden="1">
      <c r="A2305" s="5" t="s">
        <v>2290</v>
      </c>
      <c r="B2305" s="50" t="s">
        <v>1644</v>
      </c>
      <c r="C2305" s="28" t="s">
        <v>2274</v>
      </c>
      <c r="D2305" s="1"/>
      <c r="E2305" s="8" t="s">
        <v>10</v>
      </c>
      <c r="F2305" s="1"/>
      <c r="G2305" s="9"/>
      <c r="H2305" s="9"/>
    </row>
    <row r="2306" hidden="1">
      <c r="A2306" s="5" t="s">
        <v>2290</v>
      </c>
      <c r="B2306" s="50" t="s">
        <v>1644</v>
      </c>
      <c r="C2306" s="28" t="s">
        <v>2275</v>
      </c>
      <c r="D2306" s="1"/>
      <c r="E2306" s="8" t="s">
        <v>10</v>
      </c>
      <c r="F2306" s="1"/>
      <c r="G2306" s="9"/>
      <c r="H2306" s="9"/>
    </row>
    <row r="2307" hidden="1">
      <c r="A2307" s="5" t="s">
        <v>2290</v>
      </c>
      <c r="B2307" s="50" t="s">
        <v>1644</v>
      </c>
      <c r="C2307" s="28" t="s">
        <v>2276</v>
      </c>
      <c r="D2307" s="1"/>
      <c r="E2307" s="8" t="s">
        <v>10</v>
      </c>
      <c r="F2307" s="1"/>
      <c r="G2307" s="9"/>
      <c r="H2307" s="9"/>
    </row>
    <row r="2308" hidden="1">
      <c r="A2308" s="5" t="s">
        <v>2290</v>
      </c>
      <c r="B2308" s="50" t="s">
        <v>1644</v>
      </c>
      <c r="C2308" s="28" t="s">
        <v>2277</v>
      </c>
      <c r="D2308" s="1"/>
      <c r="E2308" s="8" t="s">
        <v>10</v>
      </c>
      <c r="F2308" s="1"/>
      <c r="G2308" s="9"/>
      <c r="H2308" s="9"/>
    </row>
    <row r="2309" hidden="1">
      <c r="A2309" s="5" t="s">
        <v>2290</v>
      </c>
      <c r="B2309" s="50" t="s">
        <v>1644</v>
      </c>
      <c r="C2309" s="28" t="s">
        <v>2278</v>
      </c>
      <c r="D2309" s="8" t="s">
        <v>10</v>
      </c>
      <c r="E2309" s="1"/>
      <c r="F2309" s="1"/>
      <c r="G2309" s="9"/>
      <c r="H2309" s="9"/>
    </row>
    <row r="2310" hidden="1">
      <c r="A2310" s="5" t="s">
        <v>2290</v>
      </c>
      <c r="B2310" s="50" t="s">
        <v>1644</v>
      </c>
      <c r="C2310" s="41" t="s">
        <v>2279</v>
      </c>
      <c r="D2310" s="1"/>
      <c r="E2310" s="1"/>
      <c r="F2310" s="1"/>
      <c r="G2310" s="9"/>
      <c r="H2310" s="9"/>
    </row>
    <row r="2311" hidden="1">
      <c r="A2311" s="5" t="s">
        <v>2290</v>
      </c>
      <c r="B2311" s="50" t="s">
        <v>1644</v>
      </c>
      <c r="C2311" s="28" t="s">
        <v>2280</v>
      </c>
      <c r="D2311" s="8" t="s">
        <v>10</v>
      </c>
      <c r="E2311" s="1"/>
      <c r="F2311" s="1"/>
      <c r="G2311" s="9"/>
      <c r="H2311" s="9"/>
    </row>
    <row r="2312" hidden="1">
      <c r="A2312" s="5" t="s">
        <v>2290</v>
      </c>
      <c r="B2312" s="50" t="s">
        <v>1644</v>
      </c>
      <c r="C2312" s="28" t="s">
        <v>2281</v>
      </c>
      <c r="D2312" s="1"/>
      <c r="E2312" s="8"/>
      <c r="F2312" s="1"/>
      <c r="G2312" s="5" t="s">
        <v>10</v>
      </c>
      <c r="H2312" s="9"/>
    </row>
    <row r="2313" hidden="1">
      <c r="A2313" s="5" t="s">
        <v>2290</v>
      </c>
      <c r="B2313" s="50" t="s">
        <v>1644</v>
      </c>
      <c r="C2313" s="28" t="s">
        <v>2282</v>
      </c>
      <c r="D2313" s="1"/>
      <c r="E2313" s="8" t="s">
        <v>10</v>
      </c>
      <c r="F2313" s="1"/>
      <c r="G2313" s="9"/>
      <c r="H2313" s="9"/>
    </row>
    <row r="2314" hidden="1">
      <c r="A2314" s="5" t="s">
        <v>2290</v>
      </c>
      <c r="B2314" s="50" t="s">
        <v>1644</v>
      </c>
      <c r="C2314" s="41" t="s">
        <v>2283</v>
      </c>
      <c r="D2314" s="8" t="s">
        <v>10</v>
      </c>
      <c r="E2314" s="1"/>
      <c r="F2314" s="1"/>
      <c r="G2314" s="9"/>
      <c r="H2314" s="9"/>
    </row>
    <row r="2315" hidden="1">
      <c r="A2315" s="5" t="s">
        <v>2290</v>
      </c>
      <c r="B2315" s="50" t="s">
        <v>1644</v>
      </c>
      <c r="C2315" s="28" t="s">
        <v>2284</v>
      </c>
      <c r="D2315" s="1"/>
      <c r="E2315" s="8" t="s">
        <v>10</v>
      </c>
      <c r="F2315" s="1"/>
      <c r="G2315" s="9"/>
      <c r="H2315" s="9"/>
    </row>
    <row r="2316" hidden="1">
      <c r="A2316" s="5" t="s">
        <v>2290</v>
      </c>
      <c r="B2316" s="50" t="s">
        <v>1644</v>
      </c>
      <c r="C2316" s="28" t="s">
        <v>2285</v>
      </c>
      <c r="D2316" s="1"/>
      <c r="E2316" s="1"/>
      <c r="F2316" s="1"/>
      <c r="G2316" s="9"/>
      <c r="H2316" s="5" t="s">
        <v>10</v>
      </c>
    </row>
    <row r="2317" hidden="1">
      <c r="A2317" s="5" t="s">
        <v>2290</v>
      </c>
      <c r="B2317" s="52" t="s">
        <v>1644</v>
      </c>
      <c r="C2317" s="28" t="s">
        <v>2286</v>
      </c>
      <c r="D2317" s="8" t="s">
        <v>10</v>
      </c>
      <c r="E2317" s="1"/>
      <c r="F2317" s="1"/>
      <c r="G2317" s="9"/>
      <c r="H2317" s="9"/>
    </row>
  </sheetData>
  <autoFilter ref="$A$2:$X$2317">
    <filterColumn colId="1">
      <filters>
        <filter val="Racismo Ambiental Rio Grande do Sul (IG)"/>
        <filter val="Racismo Ambiental Rio Grande do Sul (FB)"/>
      </filters>
    </filterColumn>
  </autoFilter>
  <dataValidations>
    <dataValidation type="list" allowBlank="1" showErrorMessage="1" sqref="D3:H2317">
      <formula1>"Sim"</formula1>
    </dataValidation>
  </dataValidations>
  <hyperlinks>
    <hyperlink r:id="rId1" ref="C56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25"/>
  </cols>
  <sheetData>
    <row r="1">
      <c r="A1" s="58" t="s">
        <v>2296</v>
      </c>
      <c r="B1" s="28" t="s">
        <v>2297</v>
      </c>
    </row>
    <row r="2">
      <c r="A2" s="58" t="s">
        <v>2296</v>
      </c>
      <c r="B2" s="28" t="s">
        <v>2298</v>
      </c>
    </row>
    <row r="3">
      <c r="A3" s="58" t="s">
        <v>2296</v>
      </c>
      <c r="B3" s="28" t="s">
        <v>2299</v>
      </c>
    </row>
    <row r="4">
      <c r="A4" s="58" t="s">
        <v>2296</v>
      </c>
      <c r="B4" s="28" t="s">
        <v>2300</v>
      </c>
    </row>
    <row r="5">
      <c r="A5" s="58" t="s">
        <v>2296</v>
      </c>
      <c r="B5" s="28" t="s">
        <v>2301</v>
      </c>
    </row>
    <row r="6">
      <c r="A6" s="58" t="s">
        <v>2296</v>
      </c>
      <c r="B6" s="28" t="s">
        <v>2302</v>
      </c>
    </row>
    <row r="7">
      <c r="A7" s="58" t="s">
        <v>2296</v>
      </c>
      <c r="B7" s="28" t="s">
        <v>2303</v>
      </c>
    </row>
    <row r="8">
      <c r="A8" s="58" t="s">
        <v>2296</v>
      </c>
      <c r="B8" s="28" t="s">
        <v>2304</v>
      </c>
    </row>
    <row r="9">
      <c r="A9" s="58" t="s">
        <v>2296</v>
      </c>
      <c r="B9" s="28" t="s">
        <v>2305</v>
      </c>
    </row>
    <row r="10">
      <c r="A10" s="58" t="s">
        <v>2296</v>
      </c>
      <c r="B10" s="28" t="s">
        <v>2306</v>
      </c>
    </row>
    <row r="11">
      <c r="A11" s="58" t="s">
        <v>2296</v>
      </c>
      <c r="B11" s="28" t="s">
        <v>2307</v>
      </c>
    </row>
    <row r="12">
      <c r="A12" s="58" t="s">
        <v>2296</v>
      </c>
      <c r="B12" s="28" t="s">
        <v>2308</v>
      </c>
    </row>
    <row r="13">
      <c r="A13" s="58" t="s">
        <v>2296</v>
      </c>
      <c r="B13" s="28" t="s">
        <v>2309</v>
      </c>
    </row>
    <row r="14">
      <c r="A14" s="58" t="s">
        <v>2296</v>
      </c>
      <c r="B14" s="28" t="s">
        <v>2310</v>
      </c>
    </row>
    <row r="15">
      <c r="A15" s="58" t="s">
        <v>2296</v>
      </c>
      <c r="B15" s="28" t="s">
        <v>2311</v>
      </c>
    </row>
    <row r="16">
      <c r="A16" s="58" t="s">
        <v>2296</v>
      </c>
      <c r="B16" s="28" t="s">
        <v>2312</v>
      </c>
    </row>
    <row r="17">
      <c r="A17" s="58" t="s">
        <v>2296</v>
      </c>
      <c r="B17" s="28" t="s">
        <v>2313</v>
      </c>
    </row>
    <row r="18">
      <c r="A18" s="58" t="s">
        <v>2296</v>
      </c>
      <c r="B18" s="28" t="s">
        <v>2314</v>
      </c>
    </row>
    <row r="19">
      <c r="A19" s="58" t="s">
        <v>2296</v>
      </c>
      <c r="B19" s="28" t="s">
        <v>2315</v>
      </c>
    </row>
    <row r="20">
      <c r="A20" s="58" t="s">
        <v>2296</v>
      </c>
      <c r="B20" s="28" t="s">
        <v>2316</v>
      </c>
    </row>
    <row r="21">
      <c r="A21" s="58" t="s">
        <v>2296</v>
      </c>
      <c r="B21" s="28" t="s">
        <v>2317</v>
      </c>
    </row>
    <row r="22">
      <c r="A22" s="58" t="s">
        <v>2296</v>
      </c>
      <c r="B22" s="28" t="s">
        <v>2318</v>
      </c>
    </row>
    <row r="23">
      <c r="A23" s="58" t="s">
        <v>2296</v>
      </c>
      <c r="B23" s="28" t="s">
        <v>2319</v>
      </c>
    </row>
    <row r="24">
      <c r="A24" s="58" t="s">
        <v>2296</v>
      </c>
      <c r="B24" s="28" t="s">
        <v>2320</v>
      </c>
    </row>
    <row r="25">
      <c r="A25" s="58" t="s">
        <v>2296</v>
      </c>
      <c r="B25" s="28" t="s">
        <v>2321</v>
      </c>
    </row>
    <row r="26">
      <c r="A26" s="58" t="s">
        <v>2296</v>
      </c>
      <c r="B26" s="28" t="s">
        <v>2322</v>
      </c>
    </row>
    <row r="27">
      <c r="A27" s="58" t="s">
        <v>2296</v>
      </c>
      <c r="B27" s="28" t="s">
        <v>2323</v>
      </c>
    </row>
    <row r="28">
      <c r="A28" s="58" t="s">
        <v>2296</v>
      </c>
      <c r="B28" s="28" t="s">
        <v>2324</v>
      </c>
    </row>
    <row r="29">
      <c r="A29" s="58" t="s">
        <v>2296</v>
      </c>
      <c r="B29" s="28" t="s">
        <v>2325</v>
      </c>
    </row>
    <row r="30">
      <c r="A30" s="58" t="s">
        <v>2296</v>
      </c>
      <c r="B30" s="28" t="s">
        <v>2326</v>
      </c>
    </row>
    <row r="31">
      <c r="A31" s="58" t="s">
        <v>2296</v>
      </c>
      <c r="B31" s="28" t="s">
        <v>2327</v>
      </c>
    </row>
    <row r="32">
      <c r="A32" s="58" t="s">
        <v>2296</v>
      </c>
      <c r="B32" s="28" t="s">
        <v>2328</v>
      </c>
    </row>
    <row r="33">
      <c r="A33" s="58" t="s">
        <v>2296</v>
      </c>
      <c r="B33" s="28" t="s">
        <v>2329</v>
      </c>
    </row>
    <row r="34">
      <c r="A34" s="58" t="s">
        <v>2296</v>
      </c>
      <c r="B34" s="28" t="s">
        <v>2330</v>
      </c>
    </row>
    <row r="35">
      <c r="A35" s="58" t="s">
        <v>2296</v>
      </c>
      <c r="B35" s="28" t="s">
        <v>2331</v>
      </c>
    </row>
    <row r="36">
      <c r="A36" s="58" t="s">
        <v>2296</v>
      </c>
      <c r="B36" s="28" t="s">
        <v>2332</v>
      </c>
    </row>
    <row r="37">
      <c r="A37" s="58" t="s">
        <v>2296</v>
      </c>
      <c r="B37" s="28" t="s">
        <v>2333</v>
      </c>
    </row>
    <row r="38">
      <c r="A38" s="58" t="s">
        <v>2296</v>
      </c>
      <c r="B38" s="28" t="s">
        <v>2334</v>
      </c>
    </row>
    <row r="39">
      <c r="A39" s="58" t="s">
        <v>2296</v>
      </c>
      <c r="B39" s="28" t="s">
        <v>2335</v>
      </c>
    </row>
    <row r="40">
      <c r="A40" s="58" t="s">
        <v>2296</v>
      </c>
      <c r="B40" s="28" t="s">
        <v>2336</v>
      </c>
    </row>
    <row r="41">
      <c r="A41" s="58" t="s">
        <v>2296</v>
      </c>
      <c r="B41" s="28" t="s">
        <v>2337</v>
      </c>
    </row>
    <row r="42">
      <c r="A42" s="58" t="s">
        <v>2296</v>
      </c>
      <c r="B42" s="28" t="s">
        <v>2338</v>
      </c>
    </row>
    <row r="43">
      <c r="A43" s="58" t="s">
        <v>2296</v>
      </c>
      <c r="B43" s="28" t="s">
        <v>2339</v>
      </c>
    </row>
    <row r="44">
      <c r="A44" s="58" t="s">
        <v>2296</v>
      </c>
      <c r="B44" s="28" t="s">
        <v>2340</v>
      </c>
    </row>
    <row r="45">
      <c r="A45" s="58" t="s">
        <v>2296</v>
      </c>
      <c r="B45" s="28" t="s">
        <v>2341</v>
      </c>
    </row>
    <row r="46">
      <c r="A46" s="58" t="s">
        <v>2296</v>
      </c>
      <c r="B46" s="28" t="s">
        <v>2342</v>
      </c>
    </row>
    <row r="47">
      <c r="A47" s="58" t="s">
        <v>2296</v>
      </c>
      <c r="B47" s="28" t="s">
        <v>2343</v>
      </c>
    </row>
    <row r="48">
      <c r="A48" s="58" t="s">
        <v>2296</v>
      </c>
      <c r="B48" s="28" t="s">
        <v>2344</v>
      </c>
    </row>
    <row r="49">
      <c r="A49" s="58" t="s">
        <v>2296</v>
      </c>
      <c r="B49" s="28" t="s">
        <v>2345</v>
      </c>
    </row>
    <row r="50">
      <c r="A50" s="58" t="s">
        <v>2296</v>
      </c>
      <c r="B50" s="28" t="s">
        <v>2346</v>
      </c>
    </row>
    <row r="51">
      <c r="A51" s="58" t="s">
        <v>2296</v>
      </c>
      <c r="B51" s="28" t="s">
        <v>2347</v>
      </c>
    </row>
    <row r="52">
      <c r="A52" s="58" t="s">
        <v>2296</v>
      </c>
      <c r="B52" s="28" t="s">
        <v>2348</v>
      </c>
    </row>
    <row r="53">
      <c r="A53" s="58" t="s">
        <v>2296</v>
      </c>
      <c r="B53" s="28" t="s">
        <v>2349</v>
      </c>
    </row>
    <row r="54">
      <c r="A54" s="58" t="s">
        <v>2296</v>
      </c>
      <c r="B54" s="28" t="s">
        <v>2350</v>
      </c>
    </row>
    <row r="55">
      <c r="A55" s="58" t="s">
        <v>2296</v>
      </c>
      <c r="B55" s="28" t="s">
        <v>2351</v>
      </c>
    </row>
    <row r="56">
      <c r="A56" s="58" t="s">
        <v>2296</v>
      </c>
      <c r="B56" s="28" t="s">
        <v>2352</v>
      </c>
    </row>
    <row r="57">
      <c r="A57" s="58" t="s">
        <v>2296</v>
      </c>
      <c r="B57" s="28" t="s">
        <v>2353</v>
      </c>
    </row>
    <row r="58">
      <c r="A58" s="58" t="s">
        <v>2296</v>
      </c>
      <c r="B58" s="28" t="s">
        <v>2354</v>
      </c>
    </row>
    <row r="59">
      <c r="A59" s="58" t="s">
        <v>2296</v>
      </c>
      <c r="B59" s="28" t="s">
        <v>2355</v>
      </c>
    </row>
    <row r="60">
      <c r="A60" s="58" t="s">
        <v>2296</v>
      </c>
      <c r="B60" s="28" t="s">
        <v>2356</v>
      </c>
    </row>
    <row r="61">
      <c r="A61" s="58" t="s">
        <v>2296</v>
      </c>
      <c r="B61" s="28" t="s">
        <v>2357</v>
      </c>
    </row>
    <row r="62">
      <c r="A62" s="58" t="s">
        <v>2296</v>
      </c>
      <c r="B62" s="28" t="s">
        <v>2358</v>
      </c>
    </row>
    <row r="63">
      <c r="A63" s="58" t="s">
        <v>2296</v>
      </c>
      <c r="B63" s="28" t="s">
        <v>2359</v>
      </c>
    </row>
    <row r="64">
      <c r="A64" s="58" t="s">
        <v>2296</v>
      </c>
      <c r="B64" s="28" t="s">
        <v>2360</v>
      </c>
    </row>
    <row r="65">
      <c r="A65" s="58" t="s">
        <v>2296</v>
      </c>
      <c r="B65" s="28" t="s">
        <v>2361</v>
      </c>
    </row>
    <row r="66">
      <c r="A66" s="58" t="s">
        <v>2296</v>
      </c>
      <c r="B66" s="28" t="s">
        <v>2362</v>
      </c>
    </row>
    <row r="67">
      <c r="A67" s="58" t="s">
        <v>2296</v>
      </c>
      <c r="B67" s="28" t="s">
        <v>2363</v>
      </c>
    </row>
    <row r="68">
      <c r="A68" s="58" t="s">
        <v>2296</v>
      </c>
      <c r="B68" s="28" t="s">
        <v>2364</v>
      </c>
    </row>
    <row r="69">
      <c r="A69" s="58" t="s">
        <v>2296</v>
      </c>
      <c r="B69" s="28" t="s">
        <v>2365</v>
      </c>
    </row>
    <row r="70">
      <c r="A70" s="58" t="s">
        <v>2296</v>
      </c>
      <c r="B70" s="28" t="s">
        <v>2366</v>
      </c>
    </row>
    <row r="71">
      <c r="A71" s="58" t="s">
        <v>2296</v>
      </c>
      <c r="B71" s="28" t="s">
        <v>2367</v>
      </c>
    </row>
    <row r="72">
      <c r="A72" s="58" t="s">
        <v>2296</v>
      </c>
      <c r="B72" s="28" t="s">
        <v>2368</v>
      </c>
    </row>
    <row r="73">
      <c r="A73" s="58" t="s">
        <v>2296</v>
      </c>
      <c r="B73" s="28" t="s">
        <v>2369</v>
      </c>
    </row>
    <row r="74">
      <c r="A74" s="58" t="s">
        <v>2296</v>
      </c>
      <c r="B74" s="28" t="s">
        <v>2370</v>
      </c>
    </row>
    <row r="75">
      <c r="A75" s="58" t="s">
        <v>2296</v>
      </c>
      <c r="B75" s="28" t="s">
        <v>2371</v>
      </c>
    </row>
    <row r="76">
      <c r="A76" s="58" t="s">
        <v>2296</v>
      </c>
      <c r="B76" s="28" t="s">
        <v>2372</v>
      </c>
    </row>
    <row r="77">
      <c r="A77" s="58" t="s">
        <v>2296</v>
      </c>
      <c r="B77" s="28" t="s">
        <v>2373</v>
      </c>
    </row>
    <row r="78">
      <c r="A78" s="58" t="s">
        <v>2296</v>
      </c>
      <c r="B78" s="28" t="s">
        <v>2374</v>
      </c>
    </row>
    <row r="79">
      <c r="A79" s="58" t="s">
        <v>2296</v>
      </c>
      <c r="B79" s="28" t="s">
        <v>2375</v>
      </c>
    </row>
    <row r="80">
      <c r="A80" s="58" t="s">
        <v>2296</v>
      </c>
      <c r="B80" s="28" t="s">
        <v>2376</v>
      </c>
    </row>
    <row r="81">
      <c r="A81" s="58" t="s">
        <v>2296</v>
      </c>
      <c r="B81" s="28" t="s">
        <v>2377</v>
      </c>
    </row>
    <row r="82">
      <c r="A82" s="58" t="s">
        <v>2296</v>
      </c>
      <c r="B82" s="28" t="s">
        <v>637</v>
      </c>
    </row>
    <row r="83">
      <c r="A83" s="58" t="s">
        <v>2296</v>
      </c>
      <c r="B83" s="28" t="s">
        <v>1610</v>
      </c>
    </row>
    <row r="84">
      <c r="A84" s="58" t="s">
        <v>2296</v>
      </c>
      <c r="B84" s="28" t="s">
        <v>2378</v>
      </c>
    </row>
    <row r="85">
      <c r="A85" s="58" t="s">
        <v>2296</v>
      </c>
      <c r="B85" s="28" t="s">
        <v>2379</v>
      </c>
    </row>
    <row r="86">
      <c r="A86" s="58" t="s">
        <v>2296</v>
      </c>
      <c r="B86" s="28" t="s">
        <v>2380</v>
      </c>
    </row>
    <row r="87">
      <c r="A87" s="58" t="s">
        <v>2296</v>
      </c>
      <c r="B87" s="28" t="s">
        <v>2381</v>
      </c>
    </row>
    <row r="88">
      <c r="A88" s="58" t="s">
        <v>2296</v>
      </c>
      <c r="B88" s="28" t="s">
        <v>2382</v>
      </c>
    </row>
    <row r="89">
      <c r="A89" s="58" t="s">
        <v>2296</v>
      </c>
      <c r="B89" s="28" t="s">
        <v>2383</v>
      </c>
    </row>
    <row r="90">
      <c r="A90" s="58" t="s">
        <v>2296</v>
      </c>
      <c r="B90" s="28" t="s">
        <v>2384</v>
      </c>
    </row>
    <row r="91">
      <c r="A91" s="58" t="s">
        <v>2296</v>
      </c>
      <c r="B91" s="28" t="s">
        <v>2385</v>
      </c>
    </row>
    <row r="92">
      <c r="A92" s="58" t="s">
        <v>2296</v>
      </c>
      <c r="B92" s="28" t="s">
        <v>2386</v>
      </c>
    </row>
    <row r="93">
      <c r="A93" s="58" t="s">
        <v>2296</v>
      </c>
      <c r="B93" s="28" t="s">
        <v>2387</v>
      </c>
    </row>
    <row r="94">
      <c r="A94" s="58" t="s">
        <v>2296</v>
      </c>
      <c r="B94" s="28" t="s">
        <v>2388</v>
      </c>
    </row>
    <row r="95">
      <c r="A95" s="58" t="s">
        <v>2296</v>
      </c>
      <c r="B95" s="28" t="s">
        <v>2389</v>
      </c>
    </row>
    <row r="96">
      <c r="A96" s="58" t="s">
        <v>2296</v>
      </c>
      <c r="B96" s="28" t="s">
        <v>2390</v>
      </c>
    </row>
    <row r="97">
      <c r="A97" s="58" t="s">
        <v>2296</v>
      </c>
      <c r="B97" s="28" t="s">
        <v>2391</v>
      </c>
    </row>
    <row r="98">
      <c r="A98" s="58" t="s">
        <v>2296</v>
      </c>
      <c r="B98" s="28" t="s">
        <v>2392</v>
      </c>
    </row>
    <row r="99">
      <c r="A99" s="58" t="s">
        <v>2296</v>
      </c>
      <c r="B99" s="28" t="s">
        <v>2393</v>
      </c>
    </row>
    <row r="100">
      <c r="A100" s="58" t="s">
        <v>2296</v>
      </c>
      <c r="B100" s="28" t="s">
        <v>2394</v>
      </c>
    </row>
    <row r="101">
      <c r="A101" s="58" t="s">
        <v>2296</v>
      </c>
      <c r="B101" s="28" t="s">
        <v>2395</v>
      </c>
    </row>
    <row r="102">
      <c r="A102" s="58" t="s">
        <v>2296</v>
      </c>
      <c r="B102" s="28" t="s">
        <v>2396</v>
      </c>
    </row>
    <row r="103">
      <c r="A103" s="58" t="s">
        <v>2296</v>
      </c>
      <c r="B103" s="28" t="s">
        <v>2397</v>
      </c>
    </row>
    <row r="104">
      <c r="A104" s="58" t="s">
        <v>2296</v>
      </c>
      <c r="B104" s="28" t="s">
        <v>2398</v>
      </c>
    </row>
    <row r="105">
      <c r="A105" s="58" t="s">
        <v>2296</v>
      </c>
      <c r="B105" s="28" t="s">
        <v>2399</v>
      </c>
    </row>
    <row r="106">
      <c r="A106" s="58" t="s">
        <v>2296</v>
      </c>
      <c r="B106" s="28" t="s">
        <v>2400</v>
      </c>
    </row>
    <row r="107">
      <c r="A107" s="58" t="s">
        <v>2296</v>
      </c>
      <c r="B107" s="28" t="s">
        <v>2401</v>
      </c>
    </row>
    <row r="108">
      <c r="A108" s="58" t="s">
        <v>2296</v>
      </c>
      <c r="B108" s="28" t="s">
        <v>2402</v>
      </c>
    </row>
    <row r="109">
      <c r="A109" s="58" t="s">
        <v>2296</v>
      </c>
      <c r="B109" s="28" t="s">
        <v>2403</v>
      </c>
    </row>
    <row r="110">
      <c r="A110" s="58" t="s">
        <v>2296</v>
      </c>
      <c r="B110" s="28" t="s">
        <v>2404</v>
      </c>
    </row>
    <row r="111">
      <c r="A111" s="58" t="s">
        <v>2296</v>
      </c>
      <c r="B111" s="28" t="s">
        <v>645</v>
      </c>
    </row>
    <row r="112">
      <c r="A112" s="58" t="s">
        <v>2296</v>
      </c>
      <c r="B112" s="28" t="s">
        <v>2405</v>
      </c>
    </row>
    <row r="113">
      <c r="A113" s="58" t="s">
        <v>2296</v>
      </c>
      <c r="B113" s="28" t="s">
        <v>2406</v>
      </c>
    </row>
    <row r="114">
      <c r="A114" s="58" t="s">
        <v>2296</v>
      </c>
      <c r="B114" s="28" t="s">
        <v>2407</v>
      </c>
    </row>
    <row r="115">
      <c r="A115" s="58" t="s">
        <v>2296</v>
      </c>
      <c r="B115" s="28" t="s">
        <v>2408</v>
      </c>
    </row>
    <row r="116">
      <c r="A116" s="58" t="s">
        <v>2296</v>
      </c>
      <c r="B116" s="28" t="s">
        <v>2409</v>
      </c>
    </row>
    <row r="117">
      <c r="A117" s="58" t="s">
        <v>2296</v>
      </c>
      <c r="B117" s="28" t="s">
        <v>2410</v>
      </c>
    </row>
    <row r="118">
      <c r="A118" s="58" t="s">
        <v>2296</v>
      </c>
      <c r="B118" s="28" t="s">
        <v>2411</v>
      </c>
    </row>
    <row r="119">
      <c r="A119" s="58" t="s">
        <v>2296</v>
      </c>
      <c r="B119" s="28" t="s">
        <v>2412</v>
      </c>
    </row>
    <row r="120">
      <c r="A120" s="58" t="s">
        <v>2296</v>
      </c>
      <c r="B120" s="28" t="s">
        <v>2413</v>
      </c>
    </row>
    <row r="121">
      <c r="A121" s="58" t="s">
        <v>2296</v>
      </c>
      <c r="B121" s="28" t="s">
        <v>2414</v>
      </c>
    </row>
    <row r="122">
      <c r="A122" s="58" t="s">
        <v>2296</v>
      </c>
      <c r="B122" s="28" t="s">
        <v>2415</v>
      </c>
    </row>
    <row r="123">
      <c r="A123" s="58" t="s">
        <v>2296</v>
      </c>
      <c r="B123" s="28" t="s">
        <v>2416</v>
      </c>
    </row>
    <row r="124">
      <c r="A124" s="58" t="s">
        <v>2296</v>
      </c>
      <c r="B124" s="28" t="s">
        <v>2417</v>
      </c>
    </row>
    <row r="125">
      <c r="A125" s="58" t="s">
        <v>2296</v>
      </c>
      <c r="B125" s="28" t="s">
        <v>2418</v>
      </c>
    </row>
    <row r="126">
      <c r="A126" s="58" t="s">
        <v>2296</v>
      </c>
      <c r="B126" s="28" t="s">
        <v>2419</v>
      </c>
    </row>
    <row r="127">
      <c r="A127" s="58" t="s">
        <v>2296</v>
      </c>
      <c r="B127" s="28" t="s">
        <v>2420</v>
      </c>
    </row>
    <row r="128">
      <c r="A128" s="58" t="s">
        <v>2296</v>
      </c>
      <c r="B128" s="28" t="s">
        <v>2421</v>
      </c>
    </row>
    <row r="129">
      <c r="A129" s="58" t="s">
        <v>2296</v>
      </c>
      <c r="B129" s="28" t="s">
        <v>2422</v>
      </c>
    </row>
    <row r="130">
      <c r="A130" s="58" t="s">
        <v>2296</v>
      </c>
      <c r="B130" s="28" t="s">
        <v>2423</v>
      </c>
    </row>
    <row r="131">
      <c r="A131" s="58" t="s">
        <v>2296</v>
      </c>
      <c r="B131" s="28" t="s">
        <v>2424</v>
      </c>
    </row>
    <row r="132">
      <c r="A132" s="58" t="s">
        <v>2296</v>
      </c>
      <c r="B132" s="28" t="s">
        <v>2425</v>
      </c>
    </row>
    <row r="133">
      <c r="A133" s="58" t="s">
        <v>2296</v>
      </c>
      <c r="B133" s="28" t="s">
        <v>2426</v>
      </c>
    </row>
    <row r="134">
      <c r="A134" s="58" t="s">
        <v>2296</v>
      </c>
      <c r="B134" s="28" t="s">
        <v>2427</v>
      </c>
    </row>
    <row r="135">
      <c r="A135" s="58" t="s">
        <v>2296</v>
      </c>
      <c r="B135" s="28" t="s">
        <v>2428</v>
      </c>
    </row>
    <row r="136">
      <c r="A136" s="58" t="s">
        <v>2296</v>
      </c>
      <c r="B136" s="28" t="s">
        <v>2429</v>
      </c>
    </row>
    <row r="137">
      <c r="A137" s="58" t="s">
        <v>2296</v>
      </c>
      <c r="B137" s="28" t="s">
        <v>2430</v>
      </c>
    </row>
    <row r="138">
      <c r="A138" s="58" t="s">
        <v>2296</v>
      </c>
      <c r="B138" s="28" t="s">
        <v>2431</v>
      </c>
    </row>
    <row r="139">
      <c r="A139" s="58" t="s">
        <v>2296</v>
      </c>
      <c r="B139" s="28" t="s">
        <v>2432</v>
      </c>
    </row>
    <row r="140">
      <c r="A140" s="58" t="s">
        <v>2296</v>
      </c>
      <c r="B140" s="28" t="s">
        <v>2433</v>
      </c>
    </row>
    <row r="141">
      <c r="A141" s="58" t="s">
        <v>2296</v>
      </c>
      <c r="B141" s="28" t="s">
        <v>2434</v>
      </c>
    </row>
    <row r="142">
      <c r="A142" s="58" t="s">
        <v>2296</v>
      </c>
      <c r="B142" s="28" t="s">
        <v>2435</v>
      </c>
    </row>
    <row r="143">
      <c r="A143" s="58" t="s">
        <v>2296</v>
      </c>
      <c r="B143" s="28" t="s">
        <v>2436</v>
      </c>
    </row>
    <row r="144">
      <c r="A144" s="58" t="s">
        <v>2296</v>
      </c>
      <c r="B144" s="28" t="s">
        <v>2437</v>
      </c>
    </row>
    <row r="145">
      <c r="A145" s="58" t="s">
        <v>2296</v>
      </c>
      <c r="B145" s="28" t="s">
        <v>2438</v>
      </c>
    </row>
    <row r="146">
      <c r="A146" s="58" t="s">
        <v>2296</v>
      </c>
      <c r="B146" s="28" t="s">
        <v>638</v>
      </c>
    </row>
    <row r="147">
      <c r="A147" s="58" t="s">
        <v>2296</v>
      </c>
      <c r="B147" s="28" t="s">
        <v>2439</v>
      </c>
    </row>
    <row r="148">
      <c r="A148" s="58" t="s">
        <v>2296</v>
      </c>
      <c r="B148" s="28" t="s">
        <v>2440</v>
      </c>
    </row>
    <row r="149">
      <c r="A149" s="58" t="s">
        <v>2296</v>
      </c>
      <c r="B149" s="28" t="s">
        <v>639</v>
      </c>
    </row>
    <row r="150">
      <c r="A150" s="58" t="s">
        <v>2296</v>
      </c>
      <c r="B150" s="28" t="s">
        <v>2441</v>
      </c>
    </row>
    <row r="151">
      <c r="A151" s="58" t="s">
        <v>2296</v>
      </c>
      <c r="B151" s="28" t="s">
        <v>2442</v>
      </c>
    </row>
    <row r="152">
      <c r="A152" s="58" t="s">
        <v>2296</v>
      </c>
      <c r="B152" s="28" t="s">
        <v>2443</v>
      </c>
    </row>
    <row r="153">
      <c r="A153" s="58" t="s">
        <v>2296</v>
      </c>
      <c r="B153" s="28" t="s">
        <v>2444</v>
      </c>
    </row>
    <row r="154">
      <c r="A154" s="58" t="s">
        <v>2296</v>
      </c>
      <c r="B154" s="28" t="s">
        <v>2445</v>
      </c>
    </row>
    <row r="155">
      <c r="A155" s="58" t="s">
        <v>2296</v>
      </c>
      <c r="B155" s="28" t="s">
        <v>2446</v>
      </c>
    </row>
    <row r="156">
      <c r="A156" s="58" t="s">
        <v>2296</v>
      </c>
      <c r="B156" s="28" t="s">
        <v>2447</v>
      </c>
    </row>
    <row r="157">
      <c r="A157" s="58" t="s">
        <v>2296</v>
      </c>
      <c r="B157" s="28" t="s">
        <v>2448</v>
      </c>
    </row>
    <row r="158">
      <c r="A158" s="58" t="s">
        <v>2296</v>
      </c>
      <c r="B158" s="28" t="s">
        <v>2449</v>
      </c>
    </row>
    <row r="159">
      <c r="A159" s="58" t="s">
        <v>2296</v>
      </c>
      <c r="B159" s="28" t="s">
        <v>2450</v>
      </c>
    </row>
    <row r="160">
      <c r="A160" s="58" t="s">
        <v>2296</v>
      </c>
      <c r="B160" s="28" t="s">
        <v>2451</v>
      </c>
    </row>
    <row r="161">
      <c r="A161" s="58" t="s">
        <v>2296</v>
      </c>
      <c r="B161" s="28" t="s">
        <v>2452</v>
      </c>
    </row>
    <row r="162">
      <c r="A162" s="58" t="s">
        <v>2296</v>
      </c>
      <c r="B162" s="28" t="s">
        <v>2453</v>
      </c>
    </row>
    <row r="163">
      <c r="A163" s="58" t="s">
        <v>2296</v>
      </c>
      <c r="B163" s="28" t="s">
        <v>2454</v>
      </c>
    </row>
    <row r="164">
      <c r="A164" s="58" t="s">
        <v>2296</v>
      </c>
      <c r="B164" s="28" t="s">
        <v>2455</v>
      </c>
    </row>
    <row r="165">
      <c r="A165" s="58" t="s">
        <v>2296</v>
      </c>
      <c r="B165" s="28" t="s">
        <v>2456</v>
      </c>
    </row>
    <row r="166">
      <c r="A166" s="58" t="s">
        <v>2296</v>
      </c>
      <c r="B166" s="28" t="s">
        <v>2457</v>
      </c>
    </row>
    <row r="167">
      <c r="A167" s="58" t="s">
        <v>2296</v>
      </c>
      <c r="B167" s="28" t="s">
        <v>2458</v>
      </c>
    </row>
    <row r="168">
      <c r="A168" s="58" t="s">
        <v>2296</v>
      </c>
      <c r="B168" s="28" t="s">
        <v>2459</v>
      </c>
    </row>
    <row r="169">
      <c r="A169" s="58" t="s">
        <v>2296</v>
      </c>
      <c r="B169" s="28" t="s">
        <v>2460</v>
      </c>
    </row>
    <row r="170">
      <c r="A170" s="58" t="s">
        <v>2296</v>
      </c>
      <c r="B170" s="28" t="s">
        <v>2461</v>
      </c>
    </row>
    <row r="171">
      <c r="A171" s="58" t="s">
        <v>2296</v>
      </c>
      <c r="B171" s="28" t="s">
        <v>2462</v>
      </c>
    </row>
    <row r="172">
      <c r="A172" s="58" t="s">
        <v>2296</v>
      </c>
      <c r="B172" s="28" t="s">
        <v>2463</v>
      </c>
    </row>
    <row r="173">
      <c r="A173" s="58" t="s">
        <v>2296</v>
      </c>
      <c r="B173" s="28" t="s">
        <v>2464</v>
      </c>
    </row>
    <row r="174">
      <c r="A174" s="58" t="s">
        <v>2296</v>
      </c>
      <c r="B174" s="28" t="s">
        <v>2465</v>
      </c>
    </row>
    <row r="175">
      <c r="A175" s="58" t="s">
        <v>2296</v>
      </c>
      <c r="B175" s="28" t="s">
        <v>2466</v>
      </c>
    </row>
    <row r="176">
      <c r="A176" s="58" t="s">
        <v>2296</v>
      </c>
      <c r="B176" s="28" t="s">
        <v>2467</v>
      </c>
    </row>
    <row r="177">
      <c r="A177" s="58" t="s">
        <v>2296</v>
      </c>
      <c r="B177" s="28" t="s">
        <v>2468</v>
      </c>
    </row>
    <row r="178">
      <c r="A178" s="58" t="s">
        <v>2296</v>
      </c>
      <c r="B178" s="28" t="s">
        <v>2469</v>
      </c>
    </row>
    <row r="179">
      <c r="A179" s="58" t="s">
        <v>2296</v>
      </c>
      <c r="B179" s="28" t="s">
        <v>2470</v>
      </c>
    </row>
    <row r="180">
      <c r="A180" s="58" t="s">
        <v>2296</v>
      </c>
      <c r="B180" s="28" t="s">
        <v>2471</v>
      </c>
    </row>
    <row r="181">
      <c r="A181" s="58" t="s">
        <v>2296</v>
      </c>
      <c r="B181" s="28" t="s">
        <v>2472</v>
      </c>
    </row>
    <row r="182">
      <c r="A182" s="58" t="s">
        <v>2296</v>
      </c>
      <c r="B182" s="28" t="s">
        <v>2473</v>
      </c>
    </row>
    <row r="183">
      <c r="A183" s="58" t="s">
        <v>2296</v>
      </c>
      <c r="B183" s="28" t="s">
        <v>2474</v>
      </c>
    </row>
    <row r="184">
      <c r="A184" s="58" t="s">
        <v>2296</v>
      </c>
      <c r="B184" s="28" t="s">
        <v>2475</v>
      </c>
    </row>
    <row r="185">
      <c r="A185" s="58" t="s">
        <v>2296</v>
      </c>
      <c r="B185" s="28" t="s">
        <v>2476</v>
      </c>
    </row>
    <row r="186">
      <c r="A186" s="58" t="s">
        <v>2296</v>
      </c>
      <c r="B186" s="28" t="s">
        <v>2477</v>
      </c>
    </row>
    <row r="187">
      <c r="A187" s="58" t="s">
        <v>2296</v>
      </c>
      <c r="B187" s="28" t="s">
        <v>2478</v>
      </c>
    </row>
    <row r="188">
      <c r="A188" s="58" t="s">
        <v>2296</v>
      </c>
      <c r="B188" s="28" t="s">
        <v>2479</v>
      </c>
    </row>
    <row r="189">
      <c r="A189" s="58" t="s">
        <v>2296</v>
      </c>
      <c r="B189" s="28" t="s">
        <v>2480</v>
      </c>
    </row>
    <row r="190">
      <c r="A190" s="58" t="s">
        <v>2296</v>
      </c>
      <c r="B190" s="28" t="s">
        <v>2481</v>
      </c>
    </row>
    <row r="191">
      <c r="A191" s="58" t="s">
        <v>2296</v>
      </c>
      <c r="B191" s="28" t="s">
        <v>2482</v>
      </c>
    </row>
    <row r="192">
      <c r="A192" s="58" t="s">
        <v>2296</v>
      </c>
      <c r="B192" s="28" t="s">
        <v>2483</v>
      </c>
    </row>
    <row r="193">
      <c r="A193" s="58" t="s">
        <v>2296</v>
      </c>
      <c r="B193" s="28" t="s">
        <v>2484</v>
      </c>
    </row>
    <row r="194">
      <c r="A194" s="58" t="s">
        <v>2296</v>
      </c>
      <c r="B194" s="28" t="s">
        <v>2485</v>
      </c>
    </row>
    <row r="195">
      <c r="A195" s="58" t="s">
        <v>2296</v>
      </c>
      <c r="B195" s="28" t="s">
        <v>2486</v>
      </c>
    </row>
    <row r="196">
      <c r="A196" s="58" t="s">
        <v>2296</v>
      </c>
      <c r="B196" s="28" t="s">
        <v>2487</v>
      </c>
    </row>
    <row r="197">
      <c r="A197" s="58" t="s">
        <v>2296</v>
      </c>
      <c r="B197" s="28" t="s">
        <v>2488</v>
      </c>
    </row>
    <row r="198">
      <c r="A198" s="58" t="s">
        <v>2296</v>
      </c>
      <c r="B198" s="28" t="s">
        <v>2489</v>
      </c>
    </row>
    <row r="199">
      <c r="A199" s="58" t="s">
        <v>2296</v>
      </c>
      <c r="B199" s="28" t="s">
        <v>2490</v>
      </c>
    </row>
    <row r="200">
      <c r="A200" s="58" t="s">
        <v>2296</v>
      </c>
      <c r="B200" s="28" t="s">
        <v>2491</v>
      </c>
    </row>
    <row r="201">
      <c r="A201" s="58" t="s">
        <v>2296</v>
      </c>
      <c r="B201" s="28" t="s">
        <v>2492</v>
      </c>
    </row>
    <row r="202">
      <c r="A202" s="58" t="s">
        <v>2296</v>
      </c>
      <c r="B202" s="28" t="s">
        <v>2493</v>
      </c>
    </row>
    <row r="203">
      <c r="A203" s="58" t="s">
        <v>2296</v>
      </c>
      <c r="B203" s="28" t="s">
        <v>2494</v>
      </c>
    </row>
    <row r="204">
      <c r="A204" s="58" t="s">
        <v>2296</v>
      </c>
      <c r="B204" s="28" t="s">
        <v>2495</v>
      </c>
    </row>
    <row r="205">
      <c r="A205" s="58" t="s">
        <v>2296</v>
      </c>
      <c r="B205" s="28" t="s">
        <v>2496</v>
      </c>
    </row>
    <row r="206">
      <c r="A206" s="58" t="s">
        <v>2296</v>
      </c>
      <c r="B206" s="28" t="s">
        <v>2497</v>
      </c>
    </row>
    <row r="207">
      <c r="A207" s="58" t="s">
        <v>2296</v>
      </c>
      <c r="B207" s="28" t="s">
        <v>2498</v>
      </c>
    </row>
    <row r="208">
      <c r="A208" s="58" t="s">
        <v>2296</v>
      </c>
      <c r="B208" s="28" t="s">
        <v>2499</v>
      </c>
    </row>
    <row r="209">
      <c r="A209" s="58" t="s">
        <v>2296</v>
      </c>
      <c r="B209" s="28" t="s">
        <v>2500</v>
      </c>
    </row>
    <row r="210">
      <c r="A210" s="58" t="s">
        <v>2296</v>
      </c>
      <c r="B210" s="28" t="s">
        <v>2501</v>
      </c>
    </row>
    <row r="211">
      <c r="A211" s="58" t="s">
        <v>2296</v>
      </c>
      <c r="B211" s="28" t="s">
        <v>2502</v>
      </c>
    </row>
    <row r="212">
      <c r="A212" s="58" t="s">
        <v>2296</v>
      </c>
      <c r="B212" s="28" t="s">
        <v>2503</v>
      </c>
    </row>
    <row r="213">
      <c r="A213" s="58" t="s">
        <v>2296</v>
      </c>
      <c r="B213" s="28" t="s">
        <v>2504</v>
      </c>
    </row>
    <row r="214">
      <c r="A214" s="58" t="s">
        <v>2296</v>
      </c>
      <c r="B214" s="28" t="s">
        <v>2505</v>
      </c>
    </row>
    <row r="215">
      <c r="A215" s="58" t="s">
        <v>2296</v>
      </c>
      <c r="B215" s="28" t="s">
        <v>2506</v>
      </c>
    </row>
    <row r="216">
      <c r="A216" s="58" t="s">
        <v>2296</v>
      </c>
      <c r="B216" s="28" t="s">
        <v>2507</v>
      </c>
    </row>
    <row r="217">
      <c r="A217" s="58" t="s">
        <v>2296</v>
      </c>
      <c r="B217" s="28" t="s">
        <v>2508</v>
      </c>
    </row>
    <row r="218">
      <c r="A218" s="58" t="s">
        <v>2296</v>
      </c>
      <c r="B218" s="28" t="s">
        <v>2509</v>
      </c>
    </row>
    <row r="219">
      <c r="A219" s="58" t="s">
        <v>2296</v>
      </c>
      <c r="B219" s="28" t="s">
        <v>2510</v>
      </c>
    </row>
    <row r="220">
      <c r="A220" s="58" t="s">
        <v>2296</v>
      </c>
      <c r="B220" s="28" t="s">
        <v>2511</v>
      </c>
    </row>
    <row r="221">
      <c r="A221" s="58" t="s">
        <v>2296</v>
      </c>
      <c r="B221" s="28" t="s">
        <v>2512</v>
      </c>
    </row>
    <row r="222">
      <c r="A222" s="58" t="s">
        <v>2296</v>
      </c>
      <c r="B222" s="28" t="s">
        <v>2513</v>
      </c>
    </row>
    <row r="223">
      <c r="A223" s="58" t="s">
        <v>2296</v>
      </c>
      <c r="B223" s="28" t="s">
        <v>2514</v>
      </c>
    </row>
    <row r="224">
      <c r="A224" s="58" t="s">
        <v>2296</v>
      </c>
      <c r="B224" s="28" t="s">
        <v>2515</v>
      </c>
    </row>
    <row r="225">
      <c r="A225" s="58" t="s">
        <v>2296</v>
      </c>
      <c r="B225" s="28" t="s">
        <v>2516</v>
      </c>
    </row>
    <row r="226">
      <c r="A226" s="58" t="s">
        <v>2296</v>
      </c>
      <c r="B226" s="28" t="s">
        <v>2517</v>
      </c>
    </row>
    <row r="227">
      <c r="A227" s="58" t="s">
        <v>2296</v>
      </c>
      <c r="B227" s="28" t="s">
        <v>2518</v>
      </c>
    </row>
    <row r="228">
      <c r="A228" s="58" t="s">
        <v>2296</v>
      </c>
      <c r="B228" s="28" t="s">
        <v>2519</v>
      </c>
    </row>
    <row r="229">
      <c r="A229" s="58" t="s">
        <v>2296</v>
      </c>
      <c r="B229" s="28" t="s">
        <v>2520</v>
      </c>
    </row>
    <row r="230">
      <c r="A230" s="58" t="s">
        <v>2296</v>
      </c>
      <c r="B230" s="28" t="s">
        <v>2521</v>
      </c>
    </row>
    <row r="231">
      <c r="A231" s="58" t="s">
        <v>2296</v>
      </c>
      <c r="B231" s="28" t="s">
        <v>2522</v>
      </c>
    </row>
    <row r="232">
      <c r="A232" s="58" t="s">
        <v>2296</v>
      </c>
      <c r="B232" s="28" t="s">
        <v>2523</v>
      </c>
    </row>
    <row r="233">
      <c r="A233" s="58" t="s">
        <v>2296</v>
      </c>
      <c r="B233" s="28" t="s">
        <v>2524</v>
      </c>
    </row>
    <row r="234">
      <c r="A234" s="58" t="s">
        <v>2296</v>
      </c>
      <c r="B234" s="28" t="s">
        <v>2525</v>
      </c>
    </row>
    <row r="235">
      <c r="A235" s="58" t="s">
        <v>2296</v>
      </c>
      <c r="B235" s="28" t="s">
        <v>758</v>
      </c>
    </row>
    <row r="236">
      <c r="A236" s="58" t="s">
        <v>2296</v>
      </c>
      <c r="B236" s="28" t="s">
        <v>2526</v>
      </c>
    </row>
    <row r="237">
      <c r="A237" s="58" t="s">
        <v>2296</v>
      </c>
      <c r="B237" s="28" t="s">
        <v>2527</v>
      </c>
    </row>
    <row r="238">
      <c r="A238" s="58" t="s">
        <v>2296</v>
      </c>
      <c r="B238" s="28" t="s">
        <v>2528</v>
      </c>
    </row>
    <row r="239">
      <c r="A239" s="58" t="s">
        <v>2296</v>
      </c>
      <c r="B239" s="28" t="s">
        <v>2529</v>
      </c>
    </row>
    <row r="240">
      <c r="A240" s="58" t="s">
        <v>2296</v>
      </c>
      <c r="B240" s="28" t="s">
        <v>2530</v>
      </c>
    </row>
    <row r="241">
      <c r="A241" s="58" t="s">
        <v>2296</v>
      </c>
      <c r="B241" s="28" t="s">
        <v>2531</v>
      </c>
    </row>
    <row r="242">
      <c r="A242" s="58" t="s">
        <v>2296</v>
      </c>
      <c r="B242" s="28" t="s">
        <v>2532</v>
      </c>
    </row>
    <row r="243">
      <c r="A243" s="58" t="s">
        <v>2296</v>
      </c>
      <c r="B243" s="28" t="s">
        <v>2533</v>
      </c>
    </row>
    <row r="244">
      <c r="A244" s="58" t="s">
        <v>2296</v>
      </c>
      <c r="B244" s="28" t="s">
        <v>2534</v>
      </c>
    </row>
    <row r="245">
      <c r="A245" s="58" t="s">
        <v>2296</v>
      </c>
      <c r="B245" s="28" t="s">
        <v>2535</v>
      </c>
    </row>
    <row r="246">
      <c r="A246" s="58" t="s">
        <v>2296</v>
      </c>
      <c r="B246" s="28" t="s">
        <v>2536</v>
      </c>
    </row>
    <row r="247">
      <c r="A247" s="58" t="s">
        <v>2296</v>
      </c>
      <c r="B247" s="28" t="s">
        <v>2537</v>
      </c>
    </row>
    <row r="248">
      <c r="A248" s="58" t="s">
        <v>2296</v>
      </c>
      <c r="B248" s="28" t="s">
        <v>2538</v>
      </c>
    </row>
    <row r="249">
      <c r="A249" s="58" t="s">
        <v>2296</v>
      </c>
      <c r="B249" s="28" t="s">
        <v>2539</v>
      </c>
    </row>
    <row r="250">
      <c r="A250" s="58" t="s">
        <v>2296</v>
      </c>
      <c r="B250" s="28" t="s">
        <v>2540</v>
      </c>
    </row>
    <row r="251">
      <c r="A251" s="58" t="s">
        <v>2296</v>
      </c>
      <c r="B251" s="28" t="s">
        <v>2541</v>
      </c>
    </row>
    <row r="252">
      <c r="A252" s="58" t="s">
        <v>2296</v>
      </c>
      <c r="B252" s="28" t="s">
        <v>2542</v>
      </c>
    </row>
    <row r="253">
      <c r="A253" s="58" t="s">
        <v>2296</v>
      </c>
      <c r="B253" s="28" t="s">
        <v>2543</v>
      </c>
    </row>
    <row r="254">
      <c r="A254" s="58" t="s">
        <v>2296</v>
      </c>
      <c r="B254" s="28" t="s">
        <v>2544</v>
      </c>
    </row>
    <row r="255">
      <c r="A255" s="58" t="s">
        <v>2296</v>
      </c>
      <c r="B255" s="28" t="s">
        <v>2545</v>
      </c>
    </row>
    <row r="256">
      <c r="A256" s="58" t="s">
        <v>2296</v>
      </c>
      <c r="B256" s="28" t="s">
        <v>2546</v>
      </c>
    </row>
    <row r="257">
      <c r="A257" s="58" t="s">
        <v>2296</v>
      </c>
      <c r="B257" s="28" t="s">
        <v>2547</v>
      </c>
    </row>
    <row r="258">
      <c r="A258" s="58" t="s">
        <v>2296</v>
      </c>
      <c r="B258" s="28" t="s">
        <v>2548</v>
      </c>
    </row>
    <row r="259">
      <c r="A259" s="58" t="s">
        <v>2296</v>
      </c>
      <c r="B259" s="28" t="s">
        <v>2549</v>
      </c>
    </row>
    <row r="260">
      <c r="A260" s="58" t="s">
        <v>2296</v>
      </c>
      <c r="B260" s="28" t="s">
        <v>2550</v>
      </c>
    </row>
    <row r="261">
      <c r="A261" s="58" t="s">
        <v>2296</v>
      </c>
      <c r="B261" s="28" t="s">
        <v>2551</v>
      </c>
    </row>
    <row r="262">
      <c r="A262" s="58" t="s">
        <v>2296</v>
      </c>
      <c r="B262" s="28" t="s">
        <v>2552</v>
      </c>
    </row>
    <row r="263">
      <c r="A263" s="58" t="s">
        <v>2296</v>
      </c>
      <c r="B263" s="28" t="s">
        <v>2553</v>
      </c>
    </row>
    <row r="264">
      <c r="A264" s="58" t="s">
        <v>2296</v>
      </c>
      <c r="B264" s="28" t="s">
        <v>2554</v>
      </c>
    </row>
    <row r="265">
      <c r="A265" s="58" t="s">
        <v>2296</v>
      </c>
      <c r="B265" s="28" t="s">
        <v>2555</v>
      </c>
    </row>
    <row r="266">
      <c r="A266" s="58" t="s">
        <v>2296</v>
      </c>
      <c r="B266" s="28" t="s">
        <v>2556</v>
      </c>
    </row>
    <row r="267">
      <c r="A267" s="58" t="s">
        <v>2296</v>
      </c>
      <c r="B267" s="28" t="s">
        <v>2557</v>
      </c>
    </row>
    <row r="268">
      <c r="A268" s="58" t="s">
        <v>2296</v>
      </c>
      <c r="B268" s="28" t="s">
        <v>2558</v>
      </c>
    </row>
    <row r="269">
      <c r="A269" s="58" t="s">
        <v>2296</v>
      </c>
      <c r="B269" s="28" t="s">
        <v>2559</v>
      </c>
    </row>
    <row r="270">
      <c r="A270" s="58" t="s">
        <v>2296</v>
      </c>
      <c r="B270" s="28" t="s">
        <v>2560</v>
      </c>
    </row>
    <row r="271">
      <c r="A271" s="58" t="s">
        <v>2296</v>
      </c>
      <c r="B271" s="28" t="s">
        <v>2561</v>
      </c>
    </row>
    <row r="272">
      <c r="A272" s="58" t="s">
        <v>2296</v>
      </c>
      <c r="B272" s="28" t="s">
        <v>640</v>
      </c>
    </row>
    <row r="273">
      <c r="A273" s="58" t="s">
        <v>2296</v>
      </c>
      <c r="B273" s="28" t="s">
        <v>2562</v>
      </c>
    </row>
    <row r="274">
      <c r="A274" s="58" t="s">
        <v>2296</v>
      </c>
      <c r="B274" s="28" t="s">
        <v>2563</v>
      </c>
    </row>
    <row r="275">
      <c r="A275" s="58" t="s">
        <v>2296</v>
      </c>
      <c r="B275" s="28" t="s">
        <v>2564</v>
      </c>
    </row>
    <row r="276">
      <c r="A276" s="58" t="s">
        <v>2296</v>
      </c>
      <c r="B276" s="28" t="s">
        <v>2565</v>
      </c>
    </row>
    <row r="277">
      <c r="A277" s="58" t="s">
        <v>2296</v>
      </c>
      <c r="B277" s="28" t="s">
        <v>2566</v>
      </c>
    </row>
    <row r="278">
      <c r="A278" s="58" t="s">
        <v>2296</v>
      </c>
      <c r="B278" s="28" t="s">
        <v>2567</v>
      </c>
    </row>
    <row r="279">
      <c r="A279" s="58" t="s">
        <v>2296</v>
      </c>
      <c r="B279" s="28" t="s">
        <v>2568</v>
      </c>
    </row>
    <row r="280">
      <c r="A280" s="58" t="s">
        <v>2296</v>
      </c>
      <c r="B280" s="28" t="s">
        <v>2569</v>
      </c>
    </row>
    <row r="281">
      <c r="A281" s="58" t="s">
        <v>2296</v>
      </c>
      <c r="B281" s="28" t="s">
        <v>2570</v>
      </c>
    </row>
    <row r="282">
      <c r="A282" s="58" t="s">
        <v>2296</v>
      </c>
      <c r="B282" s="28" t="s">
        <v>2571</v>
      </c>
    </row>
    <row r="283">
      <c r="A283" s="58" t="s">
        <v>2296</v>
      </c>
      <c r="B283" s="28" t="s">
        <v>2572</v>
      </c>
    </row>
    <row r="284">
      <c r="A284" s="58" t="s">
        <v>2296</v>
      </c>
      <c r="B284" s="28" t="s">
        <v>2573</v>
      </c>
    </row>
    <row r="285">
      <c r="A285" s="58" t="s">
        <v>2296</v>
      </c>
      <c r="B285" s="28" t="s">
        <v>2574</v>
      </c>
    </row>
    <row r="286">
      <c r="A286" s="58" t="s">
        <v>2296</v>
      </c>
      <c r="B286" s="28" t="s">
        <v>2575</v>
      </c>
    </row>
    <row r="287">
      <c r="A287" s="58" t="s">
        <v>2296</v>
      </c>
      <c r="B287" s="28" t="s">
        <v>2576</v>
      </c>
    </row>
    <row r="288">
      <c r="A288" s="58" t="s">
        <v>2296</v>
      </c>
      <c r="B288" s="28" t="s">
        <v>2577</v>
      </c>
    </row>
    <row r="289">
      <c r="A289" s="58" t="s">
        <v>2296</v>
      </c>
      <c r="B289" s="28" t="s">
        <v>2578</v>
      </c>
    </row>
    <row r="290">
      <c r="A290" s="58" t="s">
        <v>2296</v>
      </c>
      <c r="B290" s="28" t="s">
        <v>2579</v>
      </c>
    </row>
    <row r="291">
      <c r="A291" s="58" t="s">
        <v>2296</v>
      </c>
      <c r="B291" s="28" t="s">
        <v>2580</v>
      </c>
    </row>
    <row r="292">
      <c r="A292" s="58" t="s">
        <v>2296</v>
      </c>
      <c r="B292" s="28" t="s">
        <v>2581</v>
      </c>
    </row>
    <row r="293">
      <c r="A293" s="58" t="s">
        <v>2296</v>
      </c>
      <c r="B293" s="28" t="s">
        <v>2582</v>
      </c>
    </row>
    <row r="294">
      <c r="A294" s="58" t="s">
        <v>2296</v>
      </c>
      <c r="B294" s="28" t="s">
        <v>2583</v>
      </c>
    </row>
    <row r="295">
      <c r="A295" s="58" t="s">
        <v>2296</v>
      </c>
      <c r="B295" s="28" t="s">
        <v>2584</v>
      </c>
    </row>
    <row r="296">
      <c r="A296" s="58" t="s">
        <v>2296</v>
      </c>
      <c r="B296" s="28" t="s">
        <v>2585</v>
      </c>
    </row>
    <row r="297">
      <c r="A297" s="58" t="s">
        <v>2296</v>
      </c>
      <c r="B297" s="28" t="s">
        <v>2586</v>
      </c>
    </row>
    <row r="298">
      <c r="A298" s="58" t="s">
        <v>2296</v>
      </c>
      <c r="B298" s="28" t="s">
        <v>2587</v>
      </c>
    </row>
    <row r="299">
      <c r="A299" s="58" t="s">
        <v>2296</v>
      </c>
      <c r="B299" s="28" t="s">
        <v>2588</v>
      </c>
    </row>
    <row r="300">
      <c r="A300" s="58" t="s">
        <v>2296</v>
      </c>
      <c r="B300" s="28" t="s">
        <v>2589</v>
      </c>
    </row>
    <row r="301">
      <c r="A301" s="58" t="s">
        <v>2296</v>
      </c>
      <c r="B301" s="28" t="s">
        <v>2590</v>
      </c>
    </row>
    <row r="302">
      <c r="A302" s="58" t="s">
        <v>2296</v>
      </c>
      <c r="B302" s="28" t="s">
        <v>2591</v>
      </c>
    </row>
    <row r="303">
      <c r="A303" s="58" t="s">
        <v>2296</v>
      </c>
      <c r="B303" s="28" t="s">
        <v>2592</v>
      </c>
    </row>
    <row r="304">
      <c r="A304" s="58" t="s">
        <v>2296</v>
      </c>
      <c r="B304" s="28" t="s">
        <v>2593</v>
      </c>
    </row>
    <row r="305">
      <c r="A305" s="58" t="s">
        <v>2296</v>
      </c>
      <c r="B305" s="28" t="s">
        <v>2594</v>
      </c>
    </row>
    <row r="306">
      <c r="A306" s="58" t="s">
        <v>2296</v>
      </c>
      <c r="B306" s="28" t="s">
        <v>2595</v>
      </c>
    </row>
    <row r="307">
      <c r="A307" s="58" t="s">
        <v>2296</v>
      </c>
      <c r="B307" s="28" t="s">
        <v>2596</v>
      </c>
    </row>
    <row r="308">
      <c r="A308" s="58" t="s">
        <v>2296</v>
      </c>
      <c r="B308" s="28" t="s">
        <v>2597</v>
      </c>
    </row>
    <row r="309">
      <c r="A309" s="58" t="s">
        <v>2296</v>
      </c>
      <c r="B309" s="28" t="s">
        <v>2598</v>
      </c>
    </row>
    <row r="310">
      <c r="A310" s="58" t="s">
        <v>2296</v>
      </c>
      <c r="B310" s="28" t="s">
        <v>2599</v>
      </c>
    </row>
    <row r="311">
      <c r="A311" s="58" t="s">
        <v>2296</v>
      </c>
      <c r="B311" s="28" t="s">
        <v>2600</v>
      </c>
    </row>
    <row r="312">
      <c r="A312" s="58" t="s">
        <v>2296</v>
      </c>
      <c r="B312" s="28" t="s">
        <v>2601</v>
      </c>
    </row>
    <row r="313">
      <c r="A313" s="58" t="s">
        <v>2296</v>
      </c>
      <c r="B313" s="28" t="s">
        <v>2602</v>
      </c>
    </row>
    <row r="314">
      <c r="A314" s="58" t="s">
        <v>2296</v>
      </c>
      <c r="B314" s="28" t="s">
        <v>2603</v>
      </c>
    </row>
    <row r="315">
      <c r="A315" s="58" t="s">
        <v>2296</v>
      </c>
      <c r="B315" s="28" t="s">
        <v>2604</v>
      </c>
    </row>
    <row r="316">
      <c r="A316" s="58" t="s">
        <v>2296</v>
      </c>
      <c r="B316" s="28" t="s">
        <v>2605</v>
      </c>
    </row>
    <row r="317">
      <c r="A317" s="58" t="s">
        <v>2296</v>
      </c>
      <c r="B317" s="28" t="s">
        <v>2606</v>
      </c>
    </row>
    <row r="318">
      <c r="A318" s="58" t="s">
        <v>2296</v>
      </c>
      <c r="B318" s="28" t="s">
        <v>2607</v>
      </c>
    </row>
    <row r="319">
      <c r="A319" s="58" t="s">
        <v>2296</v>
      </c>
      <c r="B319" s="28" t="s">
        <v>2608</v>
      </c>
    </row>
    <row r="320">
      <c r="A320" s="58" t="s">
        <v>2296</v>
      </c>
      <c r="B320" s="28" t="s">
        <v>2609</v>
      </c>
    </row>
    <row r="321">
      <c r="A321" s="58" t="s">
        <v>2296</v>
      </c>
      <c r="B321" s="28" t="s">
        <v>2610</v>
      </c>
    </row>
    <row r="322">
      <c r="A322" s="58" t="s">
        <v>2296</v>
      </c>
      <c r="B322" s="28" t="s">
        <v>2611</v>
      </c>
    </row>
    <row r="323">
      <c r="A323" s="58" t="s">
        <v>2296</v>
      </c>
      <c r="B323" s="28" t="s">
        <v>2612</v>
      </c>
    </row>
    <row r="324">
      <c r="A324" s="58" t="s">
        <v>2296</v>
      </c>
      <c r="B324" s="28" t="s">
        <v>2613</v>
      </c>
    </row>
    <row r="325">
      <c r="A325" s="58" t="s">
        <v>2296</v>
      </c>
      <c r="B325" s="28" t="s">
        <v>2614</v>
      </c>
    </row>
    <row r="326">
      <c r="A326" s="58" t="s">
        <v>2296</v>
      </c>
      <c r="B326" s="28" t="s">
        <v>2615</v>
      </c>
    </row>
    <row r="327">
      <c r="A327" s="58" t="s">
        <v>2296</v>
      </c>
      <c r="B327" s="28" t="s">
        <v>2616</v>
      </c>
    </row>
    <row r="328">
      <c r="A328" s="58" t="s">
        <v>2296</v>
      </c>
      <c r="B328" s="28" t="s">
        <v>2617</v>
      </c>
    </row>
    <row r="329">
      <c r="A329" s="58" t="s">
        <v>2296</v>
      </c>
      <c r="B329" s="28" t="s">
        <v>2618</v>
      </c>
    </row>
    <row r="330">
      <c r="A330" s="58" t="s">
        <v>2296</v>
      </c>
      <c r="B330" s="28" t="s">
        <v>2619</v>
      </c>
    </row>
    <row r="331">
      <c r="A331" s="58" t="s">
        <v>2296</v>
      </c>
      <c r="B331" s="28" t="s">
        <v>2620</v>
      </c>
    </row>
    <row r="332">
      <c r="A332" s="58" t="s">
        <v>2296</v>
      </c>
      <c r="B332" s="28" t="s">
        <v>2621</v>
      </c>
    </row>
    <row r="333">
      <c r="A333" s="58" t="s">
        <v>2296</v>
      </c>
      <c r="B333" s="28" t="s">
        <v>2622</v>
      </c>
    </row>
    <row r="334">
      <c r="A334" s="58" t="s">
        <v>2296</v>
      </c>
      <c r="B334" s="28" t="s">
        <v>2623</v>
      </c>
    </row>
    <row r="335">
      <c r="A335" s="58" t="s">
        <v>2296</v>
      </c>
      <c r="B335" s="28" t="s">
        <v>2624</v>
      </c>
    </row>
    <row r="336">
      <c r="A336" s="58" t="s">
        <v>2296</v>
      </c>
      <c r="B336" s="28" t="s">
        <v>2625</v>
      </c>
    </row>
    <row r="337">
      <c r="A337" s="58" t="s">
        <v>2296</v>
      </c>
      <c r="B337" s="28" t="s">
        <v>2626</v>
      </c>
    </row>
    <row r="338">
      <c r="A338" s="58" t="s">
        <v>2296</v>
      </c>
      <c r="B338" s="28" t="s">
        <v>2627</v>
      </c>
    </row>
    <row r="339">
      <c r="A339" s="58" t="s">
        <v>2296</v>
      </c>
      <c r="B339" s="28" t="s">
        <v>2628</v>
      </c>
    </row>
    <row r="340">
      <c r="A340" s="58" t="s">
        <v>2296</v>
      </c>
      <c r="B340" s="28" t="s">
        <v>2629</v>
      </c>
    </row>
    <row r="341">
      <c r="A341" s="58" t="s">
        <v>2296</v>
      </c>
      <c r="B341" s="28" t="s">
        <v>2630</v>
      </c>
    </row>
    <row r="342">
      <c r="A342" s="58" t="s">
        <v>2296</v>
      </c>
      <c r="B342" s="28" t="s">
        <v>2631</v>
      </c>
    </row>
    <row r="343">
      <c r="A343" s="58" t="s">
        <v>2296</v>
      </c>
      <c r="B343" s="28" t="s">
        <v>2632</v>
      </c>
    </row>
    <row r="344">
      <c r="A344" s="58" t="s">
        <v>2296</v>
      </c>
      <c r="B344" s="28" t="s">
        <v>2633</v>
      </c>
    </row>
    <row r="345">
      <c r="A345" s="58" t="s">
        <v>2296</v>
      </c>
      <c r="B345" s="28" t="s">
        <v>2634</v>
      </c>
    </row>
    <row r="346">
      <c r="A346" s="58" t="s">
        <v>2296</v>
      </c>
      <c r="B346" s="28" t="s">
        <v>2635</v>
      </c>
    </row>
    <row r="347">
      <c r="A347" s="58" t="s">
        <v>2296</v>
      </c>
      <c r="B347" s="28" t="s">
        <v>2636</v>
      </c>
    </row>
    <row r="348">
      <c r="A348" s="58" t="s">
        <v>2296</v>
      </c>
      <c r="B348" s="28" t="s">
        <v>2637</v>
      </c>
    </row>
    <row r="349">
      <c r="A349" s="58" t="s">
        <v>2296</v>
      </c>
      <c r="B349" s="28" t="s">
        <v>2638</v>
      </c>
    </row>
    <row r="350">
      <c r="A350" s="58" t="s">
        <v>2296</v>
      </c>
      <c r="B350" s="28" t="s">
        <v>2639</v>
      </c>
    </row>
    <row r="351">
      <c r="A351" s="58" t="s">
        <v>2296</v>
      </c>
      <c r="B351" s="28" t="s">
        <v>2640</v>
      </c>
    </row>
    <row r="352">
      <c r="A352" s="58" t="s">
        <v>2296</v>
      </c>
      <c r="B352" s="28" t="s">
        <v>2641</v>
      </c>
    </row>
    <row r="353">
      <c r="A353" s="58" t="s">
        <v>2296</v>
      </c>
      <c r="B353" s="28" t="s">
        <v>2642</v>
      </c>
    </row>
    <row r="354">
      <c r="A354" s="58" t="s">
        <v>2296</v>
      </c>
      <c r="B354" s="28" t="s">
        <v>2643</v>
      </c>
    </row>
    <row r="355">
      <c r="A355" s="58" t="s">
        <v>2296</v>
      </c>
      <c r="B355" s="28" t="s">
        <v>2644</v>
      </c>
    </row>
    <row r="356">
      <c r="A356" s="58" t="s">
        <v>2296</v>
      </c>
      <c r="B356" s="28" t="s">
        <v>2645</v>
      </c>
    </row>
    <row r="357">
      <c r="A357" s="58" t="s">
        <v>2296</v>
      </c>
      <c r="B357" s="28" t="s">
        <v>2646</v>
      </c>
    </row>
    <row r="358">
      <c r="A358" s="58" t="s">
        <v>2296</v>
      </c>
      <c r="B358" s="28" t="s">
        <v>2647</v>
      </c>
    </row>
    <row r="359">
      <c r="A359" s="58" t="s">
        <v>2296</v>
      </c>
      <c r="B359" s="28" t="s">
        <v>2648</v>
      </c>
    </row>
    <row r="360">
      <c r="A360" s="58" t="s">
        <v>2296</v>
      </c>
      <c r="B360" s="28" t="s">
        <v>2649</v>
      </c>
    </row>
    <row r="361">
      <c r="A361" s="58" t="s">
        <v>2296</v>
      </c>
      <c r="B361" s="28" t="s">
        <v>2650</v>
      </c>
    </row>
    <row r="362">
      <c r="A362" s="58" t="s">
        <v>2296</v>
      </c>
      <c r="B362" s="28" t="s">
        <v>2651</v>
      </c>
    </row>
    <row r="363">
      <c r="A363" s="58" t="s">
        <v>2296</v>
      </c>
      <c r="B363" s="28" t="s">
        <v>2652</v>
      </c>
    </row>
    <row r="364">
      <c r="A364" s="58" t="s">
        <v>2296</v>
      </c>
      <c r="B364" s="28" t="s">
        <v>2653</v>
      </c>
    </row>
    <row r="365">
      <c r="A365" s="58" t="s">
        <v>2296</v>
      </c>
      <c r="B365" s="28" t="s">
        <v>2654</v>
      </c>
    </row>
    <row r="366">
      <c r="A366" s="58" t="s">
        <v>2296</v>
      </c>
      <c r="B366" s="28" t="s">
        <v>2655</v>
      </c>
    </row>
    <row r="367">
      <c r="A367" s="58" t="s">
        <v>2296</v>
      </c>
      <c r="B367" s="28" t="s">
        <v>2656</v>
      </c>
    </row>
    <row r="368">
      <c r="A368" s="58" t="s">
        <v>2296</v>
      </c>
      <c r="B368" s="28" t="s">
        <v>2657</v>
      </c>
    </row>
    <row r="369">
      <c r="A369" s="58" t="s">
        <v>2296</v>
      </c>
      <c r="B369" s="28" t="s">
        <v>2658</v>
      </c>
    </row>
    <row r="370">
      <c r="A370" s="58" t="s">
        <v>2296</v>
      </c>
      <c r="B370" s="28" t="s">
        <v>2659</v>
      </c>
    </row>
    <row r="371">
      <c r="A371" s="58" t="s">
        <v>2296</v>
      </c>
      <c r="B371" s="28" t="s">
        <v>2660</v>
      </c>
    </row>
    <row r="372">
      <c r="A372" s="58" t="s">
        <v>2296</v>
      </c>
      <c r="B372" s="28" t="s">
        <v>2661</v>
      </c>
    </row>
    <row r="373">
      <c r="A373" s="58" t="s">
        <v>2296</v>
      </c>
      <c r="B373" s="28" t="s">
        <v>2662</v>
      </c>
    </row>
    <row r="374">
      <c r="A374" s="58" t="s">
        <v>2296</v>
      </c>
      <c r="B374" s="28" t="s">
        <v>2663</v>
      </c>
    </row>
    <row r="375">
      <c r="A375" s="58" t="s">
        <v>2296</v>
      </c>
      <c r="B375" s="28" t="s">
        <v>2664</v>
      </c>
    </row>
    <row r="376">
      <c r="A376" s="58" t="s">
        <v>2296</v>
      </c>
      <c r="B376" s="28" t="s">
        <v>2665</v>
      </c>
    </row>
    <row r="377">
      <c r="A377" s="58" t="s">
        <v>2296</v>
      </c>
      <c r="B377" s="28" t="s">
        <v>2666</v>
      </c>
    </row>
    <row r="378">
      <c r="A378" s="58" t="s">
        <v>2296</v>
      </c>
      <c r="B378" s="28" t="s">
        <v>2667</v>
      </c>
    </row>
    <row r="379">
      <c r="A379" s="58" t="s">
        <v>2296</v>
      </c>
      <c r="B379" s="28" t="s">
        <v>2668</v>
      </c>
    </row>
    <row r="380">
      <c r="A380" s="58" t="s">
        <v>2296</v>
      </c>
      <c r="B380" s="28" t="s">
        <v>2669</v>
      </c>
    </row>
    <row r="381">
      <c r="A381" s="58" t="s">
        <v>2296</v>
      </c>
      <c r="B381" s="28" t="s">
        <v>2670</v>
      </c>
    </row>
    <row r="382">
      <c r="A382" s="58" t="s">
        <v>2296</v>
      </c>
      <c r="B382" s="28" t="s">
        <v>2671</v>
      </c>
    </row>
    <row r="383">
      <c r="A383" s="58" t="s">
        <v>2296</v>
      </c>
      <c r="B383" s="28" t="s">
        <v>2672</v>
      </c>
    </row>
    <row r="384">
      <c r="A384" s="58" t="s">
        <v>2296</v>
      </c>
      <c r="B384" s="28" t="s">
        <v>2673</v>
      </c>
    </row>
    <row r="385">
      <c r="A385" s="58" t="s">
        <v>2296</v>
      </c>
      <c r="B385" s="28" t="s">
        <v>2674</v>
      </c>
    </row>
    <row r="386">
      <c r="A386" s="58" t="s">
        <v>2296</v>
      </c>
      <c r="B386" s="28" t="s">
        <v>2675</v>
      </c>
    </row>
    <row r="387">
      <c r="A387" s="58" t="s">
        <v>2296</v>
      </c>
      <c r="B387" s="28" t="s">
        <v>2676</v>
      </c>
    </row>
    <row r="388">
      <c r="A388" s="58" t="s">
        <v>2296</v>
      </c>
      <c r="B388" s="28" t="s">
        <v>2677</v>
      </c>
    </row>
    <row r="389">
      <c r="A389" s="58" t="s">
        <v>2296</v>
      </c>
      <c r="B389" s="28" t="s">
        <v>2678</v>
      </c>
    </row>
    <row r="390">
      <c r="A390" s="58" t="s">
        <v>2296</v>
      </c>
      <c r="B390" s="28" t="s">
        <v>2679</v>
      </c>
    </row>
    <row r="391">
      <c r="A391" s="58" t="s">
        <v>2296</v>
      </c>
      <c r="B391" s="28" t="s">
        <v>2680</v>
      </c>
    </row>
    <row r="392">
      <c r="A392" s="58" t="s">
        <v>2296</v>
      </c>
      <c r="B392" s="28" t="s">
        <v>2681</v>
      </c>
    </row>
    <row r="393">
      <c r="A393" s="58" t="s">
        <v>2296</v>
      </c>
      <c r="B393" s="28" t="s">
        <v>2682</v>
      </c>
    </row>
    <row r="394">
      <c r="A394" s="58" t="s">
        <v>2296</v>
      </c>
      <c r="B394" s="28" t="s">
        <v>2683</v>
      </c>
    </row>
    <row r="395">
      <c r="A395" s="58" t="s">
        <v>2296</v>
      </c>
      <c r="B395" s="28" t="s">
        <v>2684</v>
      </c>
    </row>
    <row r="396">
      <c r="A396" s="58" t="s">
        <v>2296</v>
      </c>
      <c r="B396" s="28" t="s">
        <v>2685</v>
      </c>
    </row>
    <row r="397">
      <c r="A397" s="58" t="s">
        <v>2296</v>
      </c>
      <c r="B397" s="28" t="s">
        <v>2686</v>
      </c>
    </row>
    <row r="398">
      <c r="A398" s="58" t="s">
        <v>2296</v>
      </c>
      <c r="B398" s="28" t="s">
        <v>2687</v>
      </c>
    </row>
    <row r="399">
      <c r="A399" s="58" t="s">
        <v>2296</v>
      </c>
      <c r="B399" s="28" t="s">
        <v>2688</v>
      </c>
    </row>
    <row r="400">
      <c r="A400" s="58" t="s">
        <v>2296</v>
      </c>
      <c r="B400" s="28" t="s">
        <v>2689</v>
      </c>
    </row>
    <row r="401">
      <c r="A401" s="58" t="s">
        <v>2296</v>
      </c>
      <c r="B401" s="28" t="s">
        <v>2690</v>
      </c>
    </row>
    <row r="402">
      <c r="A402" s="58" t="s">
        <v>2296</v>
      </c>
      <c r="B402" s="28" t="s">
        <v>2691</v>
      </c>
    </row>
    <row r="403">
      <c r="A403" s="58" t="s">
        <v>2296</v>
      </c>
      <c r="B403" s="28" t="s">
        <v>641</v>
      </c>
    </row>
    <row r="404">
      <c r="A404" s="58" t="s">
        <v>2296</v>
      </c>
      <c r="B404" s="28" t="s">
        <v>2692</v>
      </c>
    </row>
    <row r="405">
      <c r="A405" s="58" t="s">
        <v>2296</v>
      </c>
      <c r="B405" s="28" t="s">
        <v>2693</v>
      </c>
    </row>
    <row r="406">
      <c r="A406" s="58" t="s">
        <v>2296</v>
      </c>
      <c r="B406" s="28" t="s">
        <v>2694</v>
      </c>
    </row>
    <row r="407">
      <c r="A407" s="58" t="s">
        <v>2296</v>
      </c>
      <c r="B407" s="28" t="s">
        <v>2695</v>
      </c>
    </row>
    <row r="408">
      <c r="A408" s="58" t="s">
        <v>2296</v>
      </c>
      <c r="B408" s="28" t="s">
        <v>642</v>
      </c>
    </row>
    <row r="409">
      <c r="A409" s="58" t="s">
        <v>2296</v>
      </c>
      <c r="B409" s="28" t="s">
        <v>643</v>
      </c>
    </row>
    <row r="410">
      <c r="A410" s="58" t="s">
        <v>2296</v>
      </c>
      <c r="B410" s="28" t="s">
        <v>2696</v>
      </c>
    </row>
    <row r="411">
      <c r="A411" s="58" t="s">
        <v>2296</v>
      </c>
      <c r="B411" s="28" t="s">
        <v>2697</v>
      </c>
    </row>
    <row r="412">
      <c r="A412" s="58" t="s">
        <v>2296</v>
      </c>
      <c r="B412" s="28" t="s">
        <v>644</v>
      </c>
    </row>
    <row r="413">
      <c r="A413" s="58" t="s">
        <v>2296</v>
      </c>
      <c r="B413" s="28" t="s">
        <v>646</v>
      </c>
    </row>
    <row r="414">
      <c r="A414" s="58" t="s">
        <v>2296</v>
      </c>
      <c r="B414" s="28" t="s">
        <v>2698</v>
      </c>
    </row>
    <row r="415">
      <c r="A415" s="58" t="s">
        <v>2296</v>
      </c>
      <c r="B415" s="28" t="s">
        <v>647</v>
      </c>
    </row>
    <row r="416">
      <c r="A416" s="58" t="s">
        <v>2296</v>
      </c>
      <c r="B416" s="28" t="s">
        <v>648</v>
      </c>
    </row>
    <row r="417">
      <c r="A417" s="58" t="s">
        <v>2296</v>
      </c>
      <c r="B417" s="28" t="s">
        <v>2699</v>
      </c>
    </row>
    <row r="418">
      <c r="A418" s="58" t="s">
        <v>2296</v>
      </c>
      <c r="B418" s="28" t="s">
        <v>2700</v>
      </c>
    </row>
    <row r="419">
      <c r="A419" s="58" t="s">
        <v>2296</v>
      </c>
      <c r="B419" s="28" t="s">
        <v>2701</v>
      </c>
    </row>
    <row r="420">
      <c r="A420" s="58" t="s">
        <v>2296</v>
      </c>
      <c r="B420" s="28" t="s">
        <v>2702</v>
      </c>
    </row>
    <row r="421">
      <c r="A421" s="58" t="s">
        <v>2296</v>
      </c>
      <c r="B421" s="28" t="s">
        <v>649</v>
      </c>
    </row>
    <row r="422">
      <c r="A422" s="58" t="s">
        <v>2296</v>
      </c>
      <c r="B422" s="28" t="s">
        <v>2703</v>
      </c>
    </row>
    <row r="423">
      <c r="A423" s="58" t="s">
        <v>2296</v>
      </c>
      <c r="B423" s="28" t="s">
        <v>2704</v>
      </c>
    </row>
    <row r="424">
      <c r="A424" s="58" t="s">
        <v>2296</v>
      </c>
      <c r="B424" s="28" t="s">
        <v>2705</v>
      </c>
    </row>
    <row r="425">
      <c r="A425" s="58" t="s">
        <v>2296</v>
      </c>
      <c r="B425" s="28" t="s">
        <v>2706</v>
      </c>
    </row>
    <row r="426">
      <c r="A426" s="58" t="s">
        <v>2296</v>
      </c>
      <c r="B426" s="28" t="s">
        <v>2707</v>
      </c>
    </row>
    <row r="427">
      <c r="A427" s="58" t="s">
        <v>2296</v>
      </c>
      <c r="B427" s="28" t="s">
        <v>2708</v>
      </c>
    </row>
    <row r="428">
      <c r="A428" s="58" t="s">
        <v>2296</v>
      </c>
      <c r="B428" s="28" t="s">
        <v>2709</v>
      </c>
    </row>
    <row r="429">
      <c r="A429" s="58" t="s">
        <v>2296</v>
      </c>
      <c r="B429" s="28" t="s">
        <v>2710</v>
      </c>
    </row>
    <row r="430">
      <c r="A430" s="58" t="s">
        <v>2296</v>
      </c>
      <c r="B430" s="28" t="s">
        <v>2711</v>
      </c>
    </row>
    <row r="431">
      <c r="A431" s="58" t="s">
        <v>2296</v>
      </c>
      <c r="B431" s="28" t="s">
        <v>2712</v>
      </c>
    </row>
    <row r="432">
      <c r="A432" s="58" t="s">
        <v>2296</v>
      </c>
      <c r="B432" s="28" t="s">
        <v>2713</v>
      </c>
    </row>
    <row r="433">
      <c r="A433" s="58" t="s">
        <v>2296</v>
      </c>
      <c r="B433" s="28" t="s">
        <v>2714</v>
      </c>
    </row>
    <row r="434">
      <c r="A434" s="58" t="s">
        <v>2296</v>
      </c>
      <c r="B434" s="28" t="s">
        <v>2715</v>
      </c>
    </row>
    <row r="435">
      <c r="A435" s="58" t="s">
        <v>2296</v>
      </c>
      <c r="B435" s="28" t="s">
        <v>2716</v>
      </c>
    </row>
    <row r="436">
      <c r="A436" s="58" t="s">
        <v>2296</v>
      </c>
      <c r="B436" s="28" t="s">
        <v>2717</v>
      </c>
    </row>
    <row r="437">
      <c r="A437" s="58" t="s">
        <v>2296</v>
      </c>
      <c r="B437" s="28" t="s">
        <v>2718</v>
      </c>
    </row>
    <row r="438">
      <c r="A438" s="58" t="s">
        <v>2296</v>
      </c>
      <c r="B438" s="28" t="s">
        <v>2719</v>
      </c>
    </row>
    <row r="439">
      <c r="A439" s="58" t="s">
        <v>2296</v>
      </c>
      <c r="B439" s="28" t="s">
        <v>2720</v>
      </c>
    </row>
    <row r="440">
      <c r="A440" s="58" t="s">
        <v>2296</v>
      </c>
      <c r="B440" s="28" t="s">
        <v>2721</v>
      </c>
    </row>
    <row r="441">
      <c r="A441" s="58" t="s">
        <v>2296</v>
      </c>
      <c r="B441" s="28" t="s">
        <v>2722</v>
      </c>
    </row>
    <row r="442">
      <c r="A442" s="58" t="s">
        <v>2296</v>
      </c>
      <c r="B442" s="28" t="s">
        <v>2723</v>
      </c>
    </row>
    <row r="443">
      <c r="A443" s="58" t="s">
        <v>2296</v>
      </c>
      <c r="B443" s="28" t="s">
        <v>2724</v>
      </c>
    </row>
    <row r="444">
      <c r="A444" s="58" t="s">
        <v>2296</v>
      </c>
      <c r="B444" s="28" t="s">
        <v>2725</v>
      </c>
    </row>
    <row r="445">
      <c r="A445" s="58" t="s">
        <v>2296</v>
      </c>
      <c r="B445" s="28" t="s">
        <v>2726</v>
      </c>
    </row>
    <row r="446">
      <c r="A446" s="58" t="s">
        <v>2296</v>
      </c>
      <c r="B446" s="28" t="s">
        <v>2727</v>
      </c>
    </row>
    <row r="447">
      <c r="A447" s="58" t="s">
        <v>2296</v>
      </c>
      <c r="B447" s="28" t="s">
        <v>2728</v>
      </c>
    </row>
    <row r="448">
      <c r="A448" s="58" t="s">
        <v>2296</v>
      </c>
      <c r="B448" s="28" t="s">
        <v>2729</v>
      </c>
    </row>
    <row r="449">
      <c r="A449" s="58" t="s">
        <v>2296</v>
      </c>
      <c r="B449" s="28" t="s">
        <v>2730</v>
      </c>
    </row>
    <row r="450">
      <c r="A450" s="58" t="s">
        <v>2296</v>
      </c>
      <c r="B450" s="28" t="s">
        <v>2731</v>
      </c>
    </row>
    <row r="451">
      <c r="A451" s="58" t="s">
        <v>2296</v>
      </c>
      <c r="B451" s="28" t="s">
        <v>2732</v>
      </c>
    </row>
    <row r="452">
      <c r="A452" s="58" t="s">
        <v>2296</v>
      </c>
      <c r="B452" s="28" t="s">
        <v>2733</v>
      </c>
    </row>
    <row r="453">
      <c r="A453" s="58" t="s">
        <v>2296</v>
      </c>
      <c r="B453" s="28" t="s">
        <v>2734</v>
      </c>
    </row>
    <row r="454">
      <c r="A454" s="58" t="s">
        <v>2296</v>
      </c>
      <c r="B454" s="28" t="s">
        <v>650</v>
      </c>
    </row>
    <row r="455">
      <c r="A455" s="58" t="s">
        <v>2296</v>
      </c>
      <c r="B455" s="28" t="s">
        <v>2735</v>
      </c>
    </row>
    <row r="456">
      <c r="A456" s="58" t="s">
        <v>2296</v>
      </c>
      <c r="B456" s="28" t="s">
        <v>2736</v>
      </c>
    </row>
    <row r="457">
      <c r="A457" s="58" t="s">
        <v>2296</v>
      </c>
      <c r="B457" s="28" t="s">
        <v>2737</v>
      </c>
    </row>
    <row r="458">
      <c r="A458" s="58" t="s">
        <v>2296</v>
      </c>
      <c r="B458" s="28" t="s">
        <v>2738</v>
      </c>
    </row>
    <row r="459">
      <c r="A459" s="58" t="s">
        <v>2296</v>
      </c>
      <c r="B459" s="28" t="s">
        <v>2739</v>
      </c>
    </row>
    <row r="460">
      <c r="A460" s="58" t="s">
        <v>2296</v>
      </c>
      <c r="B460" s="28" t="s">
        <v>651</v>
      </c>
    </row>
    <row r="461">
      <c r="A461" s="58" t="s">
        <v>2296</v>
      </c>
      <c r="B461" s="28" t="s">
        <v>2740</v>
      </c>
    </row>
    <row r="462">
      <c r="A462" s="58" t="s">
        <v>2296</v>
      </c>
      <c r="B462" s="28" t="s">
        <v>652</v>
      </c>
    </row>
    <row r="463">
      <c r="A463" s="58" t="s">
        <v>2296</v>
      </c>
      <c r="B463" s="28" t="s">
        <v>2741</v>
      </c>
    </row>
    <row r="464">
      <c r="A464" s="58" t="s">
        <v>2296</v>
      </c>
      <c r="B464" s="28" t="s">
        <v>2742</v>
      </c>
    </row>
    <row r="465">
      <c r="A465" s="58" t="s">
        <v>2296</v>
      </c>
      <c r="B465" s="28" t="s">
        <v>2743</v>
      </c>
    </row>
    <row r="466">
      <c r="A466" s="58" t="s">
        <v>2296</v>
      </c>
      <c r="B466" s="28" t="s">
        <v>2744</v>
      </c>
    </row>
    <row r="467">
      <c r="A467" s="58" t="s">
        <v>2296</v>
      </c>
      <c r="B467" s="28" t="s">
        <v>2745</v>
      </c>
    </row>
    <row r="468">
      <c r="A468" s="58" t="s">
        <v>2296</v>
      </c>
      <c r="B468" s="28" t="s">
        <v>653</v>
      </c>
    </row>
    <row r="469">
      <c r="A469" s="58" t="s">
        <v>2296</v>
      </c>
      <c r="B469" s="28" t="s">
        <v>2746</v>
      </c>
    </row>
    <row r="470">
      <c r="A470" s="58" t="s">
        <v>2296</v>
      </c>
      <c r="B470" s="28" t="s">
        <v>2747</v>
      </c>
    </row>
    <row r="471">
      <c r="A471" s="58" t="s">
        <v>2296</v>
      </c>
      <c r="B471" s="28" t="s">
        <v>2748</v>
      </c>
    </row>
    <row r="472">
      <c r="A472" s="58" t="s">
        <v>2296</v>
      </c>
      <c r="B472" s="28" t="s">
        <v>2749</v>
      </c>
    </row>
    <row r="473">
      <c r="A473" s="58" t="s">
        <v>2296</v>
      </c>
      <c r="B473" s="28" t="s">
        <v>2750</v>
      </c>
    </row>
    <row r="474">
      <c r="A474" s="58" t="s">
        <v>2296</v>
      </c>
      <c r="B474" s="28" t="s">
        <v>2751</v>
      </c>
    </row>
    <row r="475">
      <c r="A475" s="58" t="s">
        <v>2296</v>
      </c>
      <c r="B475" s="28" t="s">
        <v>2752</v>
      </c>
    </row>
    <row r="476">
      <c r="A476" s="58" t="s">
        <v>2296</v>
      </c>
      <c r="B476" s="28" t="s">
        <v>2753</v>
      </c>
    </row>
    <row r="477">
      <c r="A477" s="58" t="s">
        <v>2296</v>
      </c>
      <c r="B477" s="28" t="s">
        <v>2754</v>
      </c>
    </row>
    <row r="478">
      <c r="A478" s="58" t="s">
        <v>2296</v>
      </c>
      <c r="B478" s="28" t="s">
        <v>2755</v>
      </c>
    </row>
    <row r="479">
      <c r="A479" s="58" t="s">
        <v>2296</v>
      </c>
      <c r="B479" s="28" t="s">
        <v>2756</v>
      </c>
    </row>
    <row r="480">
      <c r="A480" s="58" t="s">
        <v>2296</v>
      </c>
      <c r="B480" s="28" t="s">
        <v>2757</v>
      </c>
    </row>
    <row r="481">
      <c r="A481" s="58" t="s">
        <v>2296</v>
      </c>
      <c r="B481" s="28" t="s">
        <v>654</v>
      </c>
    </row>
    <row r="482">
      <c r="A482" s="58" t="s">
        <v>2296</v>
      </c>
      <c r="B482" s="28" t="s">
        <v>2758</v>
      </c>
    </row>
    <row r="483">
      <c r="A483" s="58" t="s">
        <v>2296</v>
      </c>
      <c r="B483" s="28" t="s">
        <v>2759</v>
      </c>
    </row>
    <row r="484">
      <c r="A484" s="58" t="s">
        <v>2296</v>
      </c>
      <c r="B484" s="28" t="s">
        <v>2760</v>
      </c>
    </row>
    <row r="485">
      <c r="A485" s="58" t="s">
        <v>2296</v>
      </c>
      <c r="B485" s="28" t="s">
        <v>2761</v>
      </c>
    </row>
    <row r="486">
      <c r="A486" s="58" t="s">
        <v>2296</v>
      </c>
      <c r="B486" s="28" t="s">
        <v>2762</v>
      </c>
    </row>
    <row r="487">
      <c r="A487" s="58" t="s">
        <v>2296</v>
      </c>
      <c r="B487" s="28" t="s">
        <v>2763</v>
      </c>
    </row>
    <row r="488">
      <c r="A488" s="58" t="s">
        <v>2296</v>
      </c>
      <c r="B488" s="28" t="s">
        <v>655</v>
      </c>
    </row>
    <row r="489">
      <c r="A489" s="58" t="s">
        <v>2296</v>
      </c>
      <c r="B489" s="28" t="s">
        <v>2764</v>
      </c>
    </row>
    <row r="490">
      <c r="A490" s="58" t="s">
        <v>2296</v>
      </c>
      <c r="B490" s="28" t="s">
        <v>2765</v>
      </c>
    </row>
    <row r="491">
      <c r="A491" s="58" t="s">
        <v>2296</v>
      </c>
      <c r="B491" s="28" t="s">
        <v>2766</v>
      </c>
    </row>
    <row r="492">
      <c r="A492" s="58" t="s">
        <v>2296</v>
      </c>
      <c r="B492" s="28" t="s">
        <v>2767</v>
      </c>
    </row>
    <row r="493">
      <c r="A493" s="58" t="s">
        <v>2296</v>
      </c>
      <c r="B493" s="28" t="s">
        <v>656</v>
      </c>
    </row>
    <row r="494">
      <c r="A494" s="58" t="s">
        <v>2296</v>
      </c>
      <c r="B494" s="28" t="s">
        <v>657</v>
      </c>
    </row>
    <row r="495">
      <c r="A495" s="58" t="s">
        <v>2296</v>
      </c>
      <c r="B495" s="28" t="s">
        <v>2768</v>
      </c>
    </row>
    <row r="496">
      <c r="A496" s="58" t="s">
        <v>2296</v>
      </c>
      <c r="B496" s="28" t="s">
        <v>2769</v>
      </c>
    </row>
    <row r="497">
      <c r="A497" s="58" t="s">
        <v>2296</v>
      </c>
      <c r="B497" s="28" t="s">
        <v>2770</v>
      </c>
    </row>
    <row r="498">
      <c r="A498" s="58" t="s">
        <v>2296</v>
      </c>
      <c r="B498" s="28" t="s">
        <v>2771</v>
      </c>
    </row>
    <row r="499">
      <c r="A499" s="58" t="s">
        <v>2296</v>
      </c>
      <c r="B499" s="28" t="s">
        <v>2772</v>
      </c>
    </row>
    <row r="500">
      <c r="A500" s="58" t="s">
        <v>2296</v>
      </c>
      <c r="B500" s="28" t="s">
        <v>2773</v>
      </c>
    </row>
    <row r="501">
      <c r="A501" s="58" t="s">
        <v>2296</v>
      </c>
      <c r="B501" s="28" t="s">
        <v>2774</v>
      </c>
    </row>
    <row r="502">
      <c r="A502" s="58" t="s">
        <v>2296</v>
      </c>
      <c r="B502" s="28" t="s">
        <v>2775</v>
      </c>
    </row>
    <row r="503">
      <c r="A503" s="58" t="s">
        <v>2296</v>
      </c>
      <c r="B503" s="28" t="s">
        <v>2776</v>
      </c>
    </row>
    <row r="504">
      <c r="A504" s="58" t="s">
        <v>2296</v>
      </c>
      <c r="B504" s="28" t="s">
        <v>2777</v>
      </c>
    </row>
    <row r="505">
      <c r="A505" s="58" t="s">
        <v>2296</v>
      </c>
      <c r="B505" s="28" t="s">
        <v>2778</v>
      </c>
    </row>
    <row r="506">
      <c r="A506" s="58" t="s">
        <v>2296</v>
      </c>
      <c r="B506" s="28" t="s">
        <v>2779</v>
      </c>
    </row>
    <row r="507">
      <c r="A507" s="58" t="s">
        <v>2296</v>
      </c>
      <c r="B507" s="28" t="s">
        <v>2780</v>
      </c>
    </row>
    <row r="508">
      <c r="A508" s="58" t="s">
        <v>2296</v>
      </c>
      <c r="B508" s="28" t="s">
        <v>2781</v>
      </c>
    </row>
    <row r="509">
      <c r="A509" s="58" t="s">
        <v>2296</v>
      </c>
      <c r="B509" s="28" t="s">
        <v>2782</v>
      </c>
    </row>
    <row r="510">
      <c r="A510" s="58" t="s">
        <v>2296</v>
      </c>
      <c r="B510" s="28" t="s">
        <v>2783</v>
      </c>
    </row>
    <row r="511">
      <c r="A511" s="58" t="s">
        <v>2296</v>
      </c>
      <c r="B511" s="28" t="s">
        <v>2784</v>
      </c>
    </row>
    <row r="512">
      <c r="A512" s="58" t="s">
        <v>2296</v>
      </c>
      <c r="B512" s="28" t="s">
        <v>2785</v>
      </c>
    </row>
    <row r="513">
      <c r="A513" s="58" t="s">
        <v>2296</v>
      </c>
      <c r="B513" s="28" t="s">
        <v>2786</v>
      </c>
    </row>
    <row r="514">
      <c r="A514" s="58" t="s">
        <v>2296</v>
      </c>
      <c r="B514" s="28" t="s">
        <v>2787</v>
      </c>
    </row>
    <row r="515">
      <c r="A515" s="58" t="s">
        <v>2296</v>
      </c>
      <c r="B515" s="28" t="s">
        <v>2788</v>
      </c>
    </row>
    <row r="516">
      <c r="A516" s="58" t="s">
        <v>2296</v>
      </c>
      <c r="B516" s="28" t="s">
        <v>2789</v>
      </c>
    </row>
    <row r="517">
      <c r="A517" s="58" t="s">
        <v>2296</v>
      </c>
      <c r="B517" s="28" t="s">
        <v>2790</v>
      </c>
    </row>
    <row r="518">
      <c r="A518" s="58" t="s">
        <v>2296</v>
      </c>
      <c r="B518" s="28" t="s">
        <v>2791</v>
      </c>
    </row>
    <row r="519">
      <c r="A519" s="58" t="s">
        <v>2296</v>
      </c>
      <c r="B519" s="28" t="s">
        <v>2792</v>
      </c>
    </row>
    <row r="520">
      <c r="A520" s="58" t="s">
        <v>2296</v>
      </c>
      <c r="B520" s="28" t="s">
        <v>2793</v>
      </c>
    </row>
    <row r="521">
      <c r="A521" s="58" t="s">
        <v>2296</v>
      </c>
      <c r="B521" s="28" t="s">
        <v>2794</v>
      </c>
    </row>
    <row r="522">
      <c r="A522" s="58" t="s">
        <v>2296</v>
      </c>
      <c r="B522" s="28" t="s">
        <v>2795</v>
      </c>
    </row>
    <row r="523">
      <c r="A523" s="58" t="s">
        <v>2296</v>
      </c>
      <c r="B523" s="28" t="s">
        <v>2796</v>
      </c>
    </row>
    <row r="524">
      <c r="A524" s="58" t="s">
        <v>2296</v>
      </c>
      <c r="B524" s="28" t="s">
        <v>2797</v>
      </c>
    </row>
    <row r="525">
      <c r="A525" s="58" t="s">
        <v>2296</v>
      </c>
      <c r="B525" s="28" t="s">
        <v>2798</v>
      </c>
    </row>
    <row r="526">
      <c r="A526" s="58" t="s">
        <v>2296</v>
      </c>
      <c r="B526" s="28" t="s">
        <v>2799</v>
      </c>
    </row>
    <row r="527">
      <c r="A527" s="58" t="s">
        <v>2296</v>
      </c>
      <c r="B527" s="28" t="s">
        <v>658</v>
      </c>
    </row>
    <row r="528">
      <c r="A528" s="58" t="s">
        <v>2296</v>
      </c>
      <c r="B528" s="28" t="s">
        <v>2800</v>
      </c>
    </row>
    <row r="529">
      <c r="A529" s="58" t="s">
        <v>2296</v>
      </c>
      <c r="B529" s="28" t="s">
        <v>2801</v>
      </c>
    </row>
    <row r="530">
      <c r="A530" s="58" t="s">
        <v>2296</v>
      </c>
      <c r="B530" s="28" t="s">
        <v>2802</v>
      </c>
    </row>
    <row r="531">
      <c r="A531" s="58" t="s">
        <v>2296</v>
      </c>
      <c r="B531" s="28" t="s">
        <v>2803</v>
      </c>
    </row>
    <row r="532">
      <c r="A532" s="58" t="s">
        <v>2296</v>
      </c>
      <c r="B532" s="28" t="s">
        <v>2804</v>
      </c>
    </row>
    <row r="533">
      <c r="A533" s="58" t="s">
        <v>2296</v>
      </c>
      <c r="B533" s="28" t="s">
        <v>2805</v>
      </c>
    </row>
    <row r="534">
      <c r="A534" s="58" t="s">
        <v>2296</v>
      </c>
      <c r="B534" s="28" t="s">
        <v>2806</v>
      </c>
    </row>
    <row r="535">
      <c r="A535" s="58" t="s">
        <v>2296</v>
      </c>
      <c r="B535" s="28" t="s">
        <v>659</v>
      </c>
    </row>
    <row r="536">
      <c r="A536" s="58" t="s">
        <v>2296</v>
      </c>
      <c r="B536" s="28" t="s">
        <v>2807</v>
      </c>
    </row>
    <row r="537">
      <c r="A537" s="58" t="s">
        <v>2296</v>
      </c>
      <c r="B537" s="28" t="s">
        <v>660</v>
      </c>
    </row>
    <row r="538">
      <c r="A538" s="58" t="s">
        <v>2296</v>
      </c>
      <c r="B538" s="28" t="s">
        <v>2808</v>
      </c>
    </row>
    <row r="539">
      <c r="A539" s="58" t="s">
        <v>2296</v>
      </c>
      <c r="B539" s="28" t="s">
        <v>2809</v>
      </c>
    </row>
    <row r="540">
      <c r="A540" s="58" t="s">
        <v>2296</v>
      </c>
      <c r="B540" s="28" t="s">
        <v>2810</v>
      </c>
    </row>
    <row r="541">
      <c r="A541" s="58" t="s">
        <v>2296</v>
      </c>
      <c r="B541" s="28" t="s">
        <v>2811</v>
      </c>
    </row>
    <row r="542">
      <c r="A542" s="58" t="s">
        <v>2296</v>
      </c>
      <c r="B542" s="28" t="s">
        <v>2812</v>
      </c>
    </row>
    <row r="543">
      <c r="A543" s="58" t="s">
        <v>2296</v>
      </c>
      <c r="B543" s="28" t="s">
        <v>1611</v>
      </c>
    </row>
    <row r="544">
      <c r="A544" s="58" t="s">
        <v>2296</v>
      </c>
      <c r="B544" s="28" t="s">
        <v>2813</v>
      </c>
    </row>
    <row r="545">
      <c r="A545" s="58" t="s">
        <v>2296</v>
      </c>
      <c r="B545" s="28" t="s">
        <v>661</v>
      </c>
    </row>
    <row r="546">
      <c r="A546" s="58" t="s">
        <v>2296</v>
      </c>
      <c r="B546" s="28" t="s">
        <v>2814</v>
      </c>
    </row>
    <row r="547">
      <c r="A547" s="58" t="s">
        <v>2296</v>
      </c>
      <c r="B547" s="28" t="s">
        <v>662</v>
      </c>
    </row>
    <row r="548">
      <c r="A548" s="58" t="s">
        <v>2296</v>
      </c>
      <c r="B548" s="28" t="s">
        <v>663</v>
      </c>
    </row>
    <row r="549">
      <c r="A549" s="58" t="s">
        <v>2296</v>
      </c>
      <c r="B549" s="28" t="s">
        <v>2815</v>
      </c>
    </row>
    <row r="550">
      <c r="A550" s="58" t="s">
        <v>2296</v>
      </c>
      <c r="B550" s="28" t="s">
        <v>2816</v>
      </c>
    </row>
    <row r="551">
      <c r="A551" s="58" t="s">
        <v>2296</v>
      </c>
      <c r="B551" s="28" t="s">
        <v>2817</v>
      </c>
    </row>
    <row r="552">
      <c r="A552" s="58" t="s">
        <v>2296</v>
      </c>
      <c r="B552" s="28" t="s">
        <v>2818</v>
      </c>
    </row>
    <row r="553">
      <c r="A553" s="58" t="s">
        <v>2296</v>
      </c>
      <c r="B553" s="28" t="s">
        <v>664</v>
      </c>
    </row>
    <row r="554">
      <c r="A554" s="58" t="s">
        <v>2296</v>
      </c>
      <c r="B554" s="28" t="s">
        <v>2819</v>
      </c>
    </row>
    <row r="555">
      <c r="A555" s="58" t="s">
        <v>2296</v>
      </c>
      <c r="B555" s="28" t="s">
        <v>2820</v>
      </c>
    </row>
    <row r="556">
      <c r="A556" s="58" t="s">
        <v>2296</v>
      </c>
      <c r="B556" s="28" t="s">
        <v>2821</v>
      </c>
    </row>
    <row r="557">
      <c r="A557" s="58" t="s">
        <v>2296</v>
      </c>
      <c r="B557" s="28" t="s">
        <v>665</v>
      </c>
    </row>
    <row r="558">
      <c r="A558" s="58" t="s">
        <v>2296</v>
      </c>
      <c r="B558" s="28" t="s">
        <v>2822</v>
      </c>
    </row>
    <row r="559">
      <c r="A559" s="58" t="s">
        <v>2296</v>
      </c>
      <c r="B559" s="28" t="s">
        <v>2823</v>
      </c>
    </row>
    <row r="560">
      <c r="A560" s="58" t="s">
        <v>2296</v>
      </c>
      <c r="B560" s="28" t="s">
        <v>2824</v>
      </c>
    </row>
    <row r="561">
      <c r="A561" s="58" t="s">
        <v>2296</v>
      </c>
      <c r="B561" s="28" t="s">
        <v>2825</v>
      </c>
    </row>
    <row r="562">
      <c r="A562" s="58" t="s">
        <v>2296</v>
      </c>
      <c r="B562" s="28" t="s">
        <v>2826</v>
      </c>
    </row>
    <row r="563">
      <c r="A563" s="58" t="s">
        <v>2296</v>
      </c>
      <c r="B563" s="28" t="s">
        <v>666</v>
      </c>
    </row>
    <row r="564">
      <c r="A564" s="58" t="s">
        <v>2296</v>
      </c>
      <c r="B564" s="28" t="s">
        <v>1584</v>
      </c>
    </row>
    <row r="565">
      <c r="A565" s="58" t="s">
        <v>2296</v>
      </c>
      <c r="B565" s="28" t="s">
        <v>2827</v>
      </c>
    </row>
    <row r="566">
      <c r="A566" s="58" t="s">
        <v>2296</v>
      </c>
      <c r="B566" s="28" t="s">
        <v>667</v>
      </c>
    </row>
    <row r="567">
      <c r="A567" s="58" t="s">
        <v>2296</v>
      </c>
      <c r="B567" s="28" t="s">
        <v>2828</v>
      </c>
    </row>
    <row r="568">
      <c r="A568" s="58" t="s">
        <v>2296</v>
      </c>
      <c r="B568" s="28" t="s">
        <v>2829</v>
      </c>
    </row>
    <row r="569">
      <c r="A569" s="58" t="s">
        <v>2296</v>
      </c>
      <c r="B569" s="28" t="s">
        <v>2830</v>
      </c>
    </row>
    <row r="570">
      <c r="A570" s="58" t="s">
        <v>2296</v>
      </c>
      <c r="B570" s="28" t="s">
        <v>2831</v>
      </c>
    </row>
    <row r="571">
      <c r="A571" s="58" t="s">
        <v>2296</v>
      </c>
      <c r="B571" s="28" t="s">
        <v>2832</v>
      </c>
    </row>
    <row r="572">
      <c r="A572" s="58" t="s">
        <v>2296</v>
      </c>
      <c r="B572" s="28" t="s">
        <v>2833</v>
      </c>
    </row>
    <row r="573">
      <c r="A573" s="58" t="s">
        <v>2296</v>
      </c>
      <c r="B573" s="28" t="s">
        <v>2834</v>
      </c>
    </row>
    <row r="574">
      <c r="A574" s="58" t="s">
        <v>2296</v>
      </c>
      <c r="B574" s="28" t="s">
        <v>2835</v>
      </c>
    </row>
    <row r="575">
      <c r="A575" s="58" t="s">
        <v>2296</v>
      </c>
      <c r="B575" s="28" t="s">
        <v>2836</v>
      </c>
    </row>
    <row r="576">
      <c r="A576" s="58" t="s">
        <v>2296</v>
      </c>
      <c r="B576" s="28" t="s">
        <v>2837</v>
      </c>
    </row>
    <row r="577">
      <c r="A577" s="58" t="s">
        <v>2296</v>
      </c>
      <c r="B577" s="28" t="s">
        <v>2838</v>
      </c>
    </row>
    <row r="578">
      <c r="A578" s="58" t="s">
        <v>2296</v>
      </c>
      <c r="B578" s="28" t="s">
        <v>2839</v>
      </c>
    </row>
    <row r="579">
      <c r="A579" s="58" t="s">
        <v>2296</v>
      </c>
      <c r="B579" s="28" t="s">
        <v>2840</v>
      </c>
    </row>
    <row r="580">
      <c r="A580" s="58" t="s">
        <v>2296</v>
      </c>
      <c r="B580" s="28" t="s">
        <v>2841</v>
      </c>
    </row>
    <row r="581">
      <c r="A581" s="58" t="s">
        <v>2296</v>
      </c>
      <c r="B581" s="28" t="s">
        <v>668</v>
      </c>
    </row>
    <row r="582">
      <c r="A582" s="58" t="s">
        <v>2296</v>
      </c>
      <c r="B582" s="28" t="s">
        <v>2842</v>
      </c>
    </row>
    <row r="583">
      <c r="A583" s="58" t="s">
        <v>2296</v>
      </c>
      <c r="B583" s="28" t="s">
        <v>2843</v>
      </c>
    </row>
    <row r="584">
      <c r="A584" s="58" t="s">
        <v>2296</v>
      </c>
      <c r="B584" s="28" t="s">
        <v>2844</v>
      </c>
    </row>
    <row r="585">
      <c r="A585" s="58" t="s">
        <v>2296</v>
      </c>
      <c r="B585" s="28" t="s">
        <v>2845</v>
      </c>
    </row>
    <row r="586">
      <c r="A586" s="58" t="s">
        <v>2296</v>
      </c>
      <c r="B586" s="28" t="s">
        <v>2846</v>
      </c>
    </row>
    <row r="587">
      <c r="A587" s="58" t="s">
        <v>2296</v>
      </c>
      <c r="B587" s="28" t="s">
        <v>669</v>
      </c>
    </row>
    <row r="588">
      <c r="A588" s="58" t="s">
        <v>2296</v>
      </c>
      <c r="B588" s="28" t="s">
        <v>2847</v>
      </c>
    </row>
    <row r="589">
      <c r="A589" s="58" t="s">
        <v>2296</v>
      </c>
      <c r="B589" s="28" t="s">
        <v>2848</v>
      </c>
    </row>
    <row r="590">
      <c r="A590" s="58" t="s">
        <v>2296</v>
      </c>
      <c r="B590" s="28" t="s">
        <v>2849</v>
      </c>
    </row>
    <row r="591">
      <c r="A591" s="58" t="s">
        <v>2296</v>
      </c>
      <c r="B591" s="28" t="s">
        <v>2850</v>
      </c>
    </row>
    <row r="592">
      <c r="A592" s="58" t="s">
        <v>2296</v>
      </c>
      <c r="B592" s="28" t="s">
        <v>2851</v>
      </c>
    </row>
    <row r="593">
      <c r="A593" s="58" t="s">
        <v>2296</v>
      </c>
      <c r="B593" s="28" t="s">
        <v>2852</v>
      </c>
    </row>
    <row r="594">
      <c r="A594" s="58" t="s">
        <v>2296</v>
      </c>
      <c r="B594" s="28" t="s">
        <v>2853</v>
      </c>
    </row>
    <row r="595">
      <c r="A595" s="58" t="s">
        <v>2296</v>
      </c>
      <c r="B595" s="28" t="s">
        <v>2854</v>
      </c>
    </row>
    <row r="596">
      <c r="A596" s="58" t="s">
        <v>2296</v>
      </c>
      <c r="B596" s="28" t="s">
        <v>2855</v>
      </c>
    </row>
    <row r="597">
      <c r="A597" s="58" t="s">
        <v>2296</v>
      </c>
      <c r="B597" s="28" t="s">
        <v>2856</v>
      </c>
    </row>
    <row r="598">
      <c r="A598" s="58" t="s">
        <v>2296</v>
      </c>
      <c r="B598" s="28" t="s">
        <v>2857</v>
      </c>
    </row>
    <row r="599">
      <c r="A599" s="58" t="s">
        <v>2296</v>
      </c>
      <c r="B599" s="28" t="s">
        <v>2858</v>
      </c>
    </row>
    <row r="600">
      <c r="A600" s="58" t="s">
        <v>2296</v>
      </c>
      <c r="B600" s="28" t="s">
        <v>2859</v>
      </c>
    </row>
    <row r="601">
      <c r="A601" s="58" t="s">
        <v>2296</v>
      </c>
      <c r="B601" s="28" t="s">
        <v>2860</v>
      </c>
    </row>
    <row r="602">
      <c r="A602" s="58" t="s">
        <v>2296</v>
      </c>
      <c r="B602" s="28" t="s">
        <v>2861</v>
      </c>
    </row>
    <row r="603">
      <c r="A603" s="58" t="s">
        <v>2296</v>
      </c>
      <c r="B603" s="28" t="s">
        <v>2862</v>
      </c>
    </row>
    <row r="604">
      <c r="A604" s="58" t="s">
        <v>2296</v>
      </c>
      <c r="B604" s="28" t="s">
        <v>2863</v>
      </c>
    </row>
    <row r="605">
      <c r="A605" s="58" t="s">
        <v>2296</v>
      </c>
      <c r="B605" s="28" t="s">
        <v>2864</v>
      </c>
    </row>
    <row r="606">
      <c r="A606" s="58" t="s">
        <v>2296</v>
      </c>
      <c r="B606" s="28" t="s">
        <v>670</v>
      </c>
    </row>
    <row r="607">
      <c r="A607" s="58" t="s">
        <v>2296</v>
      </c>
      <c r="B607" s="28" t="s">
        <v>2865</v>
      </c>
    </row>
    <row r="608">
      <c r="A608" s="58" t="s">
        <v>2296</v>
      </c>
      <c r="B608" s="28" t="s">
        <v>2866</v>
      </c>
    </row>
    <row r="609">
      <c r="A609" s="58" t="s">
        <v>2296</v>
      </c>
      <c r="B609" s="28" t="s">
        <v>2867</v>
      </c>
    </row>
    <row r="610">
      <c r="A610" s="58" t="s">
        <v>2296</v>
      </c>
      <c r="B610" s="28" t="s">
        <v>2868</v>
      </c>
    </row>
    <row r="611">
      <c r="A611" s="58" t="s">
        <v>2296</v>
      </c>
      <c r="B611" s="28" t="s">
        <v>2869</v>
      </c>
    </row>
    <row r="612">
      <c r="A612" s="58" t="s">
        <v>2296</v>
      </c>
      <c r="B612" s="28" t="s">
        <v>2870</v>
      </c>
    </row>
    <row r="613">
      <c r="A613" s="58" t="s">
        <v>2296</v>
      </c>
      <c r="B613" s="28" t="s">
        <v>2871</v>
      </c>
    </row>
    <row r="614">
      <c r="A614" s="58" t="s">
        <v>2296</v>
      </c>
      <c r="B614" s="28" t="s">
        <v>2872</v>
      </c>
    </row>
    <row r="615">
      <c r="A615" s="58" t="s">
        <v>2296</v>
      </c>
      <c r="B615" s="28" t="s">
        <v>2873</v>
      </c>
    </row>
    <row r="616">
      <c r="A616" s="58" t="s">
        <v>2296</v>
      </c>
      <c r="B616" s="28" t="s">
        <v>2874</v>
      </c>
    </row>
    <row r="617">
      <c r="A617" s="58" t="s">
        <v>2296</v>
      </c>
      <c r="B617" s="28" t="s">
        <v>2875</v>
      </c>
    </row>
    <row r="618">
      <c r="A618" s="58" t="s">
        <v>2296</v>
      </c>
      <c r="B618" s="28" t="s">
        <v>2876</v>
      </c>
    </row>
    <row r="619">
      <c r="A619" s="58" t="s">
        <v>2296</v>
      </c>
      <c r="B619" s="28" t="s">
        <v>2877</v>
      </c>
    </row>
    <row r="620">
      <c r="A620" s="58" t="s">
        <v>2296</v>
      </c>
      <c r="B620" s="28" t="s">
        <v>2878</v>
      </c>
    </row>
    <row r="621">
      <c r="A621" s="58" t="s">
        <v>2296</v>
      </c>
      <c r="B621" s="28" t="s">
        <v>2879</v>
      </c>
    </row>
    <row r="622">
      <c r="A622" s="58" t="s">
        <v>2296</v>
      </c>
      <c r="B622" s="28" t="s">
        <v>2880</v>
      </c>
    </row>
    <row r="623">
      <c r="A623" s="58" t="s">
        <v>2296</v>
      </c>
      <c r="B623" s="28" t="s">
        <v>2881</v>
      </c>
    </row>
    <row r="624">
      <c r="A624" s="58" t="s">
        <v>2296</v>
      </c>
      <c r="B624" s="28" t="s">
        <v>2882</v>
      </c>
    </row>
    <row r="625">
      <c r="A625" s="58" t="s">
        <v>2296</v>
      </c>
      <c r="B625" s="28" t="s">
        <v>2883</v>
      </c>
    </row>
    <row r="626">
      <c r="A626" s="58" t="s">
        <v>2296</v>
      </c>
      <c r="B626" s="28" t="s">
        <v>2884</v>
      </c>
    </row>
    <row r="627">
      <c r="A627" s="58" t="s">
        <v>2296</v>
      </c>
      <c r="B627" s="28" t="s">
        <v>2885</v>
      </c>
    </row>
    <row r="628">
      <c r="A628" s="58" t="s">
        <v>2296</v>
      </c>
      <c r="B628" s="28" t="s">
        <v>2886</v>
      </c>
    </row>
    <row r="629">
      <c r="A629" s="58" t="s">
        <v>2296</v>
      </c>
      <c r="B629" s="28" t="s">
        <v>2887</v>
      </c>
    </row>
    <row r="630">
      <c r="A630" s="58" t="s">
        <v>2296</v>
      </c>
      <c r="B630" s="28" t="s">
        <v>2888</v>
      </c>
    </row>
    <row r="631">
      <c r="A631" s="58" t="s">
        <v>2296</v>
      </c>
      <c r="B631" s="28" t="s">
        <v>2889</v>
      </c>
    </row>
    <row r="632">
      <c r="A632" s="58" t="s">
        <v>2296</v>
      </c>
      <c r="B632" s="28" t="s">
        <v>2890</v>
      </c>
    </row>
    <row r="633">
      <c r="A633" s="58" t="s">
        <v>2296</v>
      </c>
      <c r="B633" s="28" t="s">
        <v>671</v>
      </c>
    </row>
    <row r="634">
      <c r="A634" s="58" t="s">
        <v>2296</v>
      </c>
      <c r="B634" s="28" t="s">
        <v>2891</v>
      </c>
    </row>
    <row r="635">
      <c r="A635" s="58" t="s">
        <v>2296</v>
      </c>
      <c r="B635" s="28" t="s">
        <v>2892</v>
      </c>
    </row>
    <row r="636">
      <c r="A636" s="58" t="s">
        <v>2296</v>
      </c>
      <c r="B636" s="28" t="s">
        <v>2893</v>
      </c>
    </row>
    <row r="637">
      <c r="A637" s="58" t="s">
        <v>2296</v>
      </c>
      <c r="B637" s="28" t="s">
        <v>2894</v>
      </c>
    </row>
    <row r="638">
      <c r="A638" s="58" t="s">
        <v>2296</v>
      </c>
      <c r="B638" s="28" t="s">
        <v>2895</v>
      </c>
    </row>
    <row r="639">
      <c r="A639" s="58" t="s">
        <v>2296</v>
      </c>
      <c r="B639" s="28" t="s">
        <v>2896</v>
      </c>
    </row>
    <row r="640">
      <c r="A640" s="58" t="s">
        <v>2296</v>
      </c>
      <c r="B640" s="28" t="s">
        <v>2897</v>
      </c>
    </row>
    <row r="641">
      <c r="A641" s="58" t="s">
        <v>2296</v>
      </c>
      <c r="B641" s="28" t="s">
        <v>2898</v>
      </c>
    </row>
    <row r="642">
      <c r="A642" s="58" t="s">
        <v>2296</v>
      </c>
      <c r="B642" s="28" t="s">
        <v>2899</v>
      </c>
    </row>
    <row r="643">
      <c r="A643" s="58" t="s">
        <v>2296</v>
      </c>
      <c r="B643" s="28" t="s">
        <v>2900</v>
      </c>
    </row>
    <row r="644">
      <c r="A644" s="58" t="s">
        <v>2296</v>
      </c>
      <c r="B644" s="28" t="s">
        <v>672</v>
      </c>
    </row>
    <row r="645">
      <c r="A645" s="58" t="s">
        <v>2296</v>
      </c>
      <c r="B645" s="28" t="s">
        <v>2901</v>
      </c>
    </row>
    <row r="646">
      <c r="A646" s="58" t="s">
        <v>2296</v>
      </c>
      <c r="B646" s="28" t="s">
        <v>2902</v>
      </c>
    </row>
    <row r="647">
      <c r="A647" s="58" t="s">
        <v>2296</v>
      </c>
      <c r="B647" s="28" t="s">
        <v>2903</v>
      </c>
    </row>
    <row r="648">
      <c r="A648" s="58" t="s">
        <v>2296</v>
      </c>
      <c r="B648" s="28" t="s">
        <v>2904</v>
      </c>
    </row>
    <row r="649">
      <c r="A649" s="58" t="s">
        <v>2296</v>
      </c>
      <c r="B649" s="28" t="s">
        <v>2905</v>
      </c>
    </row>
    <row r="650">
      <c r="A650" s="58" t="s">
        <v>2296</v>
      </c>
      <c r="B650" s="28" t="s">
        <v>673</v>
      </c>
    </row>
    <row r="651">
      <c r="A651" s="58" t="s">
        <v>2296</v>
      </c>
      <c r="B651" s="28" t="s">
        <v>674</v>
      </c>
    </row>
    <row r="652">
      <c r="A652" s="58" t="s">
        <v>2296</v>
      </c>
      <c r="B652" s="28" t="s">
        <v>675</v>
      </c>
    </row>
    <row r="653">
      <c r="A653" s="58" t="s">
        <v>2296</v>
      </c>
      <c r="B653" s="28" t="s">
        <v>676</v>
      </c>
    </row>
    <row r="654">
      <c r="A654" s="58" t="s">
        <v>2296</v>
      </c>
      <c r="B654" s="28" t="s">
        <v>677</v>
      </c>
    </row>
    <row r="655">
      <c r="A655" s="58" t="s">
        <v>2296</v>
      </c>
      <c r="B655" s="28" t="s">
        <v>678</v>
      </c>
    </row>
    <row r="656">
      <c r="A656" s="58" t="s">
        <v>2296</v>
      </c>
      <c r="B656" s="28" t="s">
        <v>679</v>
      </c>
    </row>
    <row r="657">
      <c r="A657" s="58" t="s">
        <v>2296</v>
      </c>
      <c r="B657" s="28" t="s">
        <v>680</v>
      </c>
    </row>
    <row r="658">
      <c r="A658" s="58" t="s">
        <v>2296</v>
      </c>
      <c r="B658" s="28" t="s">
        <v>681</v>
      </c>
    </row>
    <row r="659">
      <c r="A659" s="58" t="s">
        <v>2296</v>
      </c>
      <c r="B659" s="28" t="s">
        <v>682</v>
      </c>
    </row>
    <row r="660">
      <c r="A660" s="58" t="s">
        <v>2296</v>
      </c>
      <c r="B660" s="28" t="s">
        <v>683</v>
      </c>
    </row>
    <row r="661">
      <c r="A661" s="58" t="s">
        <v>2296</v>
      </c>
      <c r="B661" s="28" t="s">
        <v>684</v>
      </c>
    </row>
    <row r="662">
      <c r="A662" s="58" t="s">
        <v>2296</v>
      </c>
      <c r="B662" s="28" t="s">
        <v>685</v>
      </c>
    </row>
    <row r="663">
      <c r="A663" s="58" t="s">
        <v>2296</v>
      </c>
      <c r="B663" s="28" t="s">
        <v>2906</v>
      </c>
    </row>
    <row r="664">
      <c r="A664" s="58" t="s">
        <v>2296</v>
      </c>
      <c r="B664" s="28" t="s">
        <v>686</v>
      </c>
    </row>
    <row r="665">
      <c r="A665" s="58" t="s">
        <v>2296</v>
      </c>
      <c r="B665" s="28" t="s">
        <v>687</v>
      </c>
    </row>
    <row r="666">
      <c r="A666" s="58" t="s">
        <v>2296</v>
      </c>
      <c r="B666" s="28" t="s">
        <v>688</v>
      </c>
    </row>
    <row r="667">
      <c r="A667" s="58" t="s">
        <v>2296</v>
      </c>
      <c r="B667" s="28" t="s">
        <v>689</v>
      </c>
    </row>
    <row r="668">
      <c r="A668" s="58" t="s">
        <v>2296</v>
      </c>
      <c r="B668" s="28" t="s">
        <v>690</v>
      </c>
    </row>
    <row r="669">
      <c r="A669" s="58" t="s">
        <v>2296</v>
      </c>
      <c r="B669" s="28" t="s">
        <v>691</v>
      </c>
    </row>
    <row r="670">
      <c r="A670" s="58" t="s">
        <v>2296</v>
      </c>
      <c r="B670" s="28" t="s">
        <v>692</v>
      </c>
    </row>
    <row r="671">
      <c r="A671" s="58" t="s">
        <v>2296</v>
      </c>
      <c r="B671" s="28" t="s">
        <v>693</v>
      </c>
    </row>
    <row r="672">
      <c r="A672" s="58" t="s">
        <v>2296</v>
      </c>
      <c r="B672" s="28" t="s">
        <v>2907</v>
      </c>
    </row>
    <row r="673">
      <c r="A673" s="58" t="s">
        <v>2296</v>
      </c>
      <c r="B673" s="28" t="s">
        <v>2908</v>
      </c>
    </row>
    <row r="674">
      <c r="A674" s="58" t="s">
        <v>2296</v>
      </c>
      <c r="B674" s="28" t="s">
        <v>2909</v>
      </c>
    </row>
    <row r="675">
      <c r="A675" s="58" t="s">
        <v>2296</v>
      </c>
      <c r="B675" s="28" t="s">
        <v>2910</v>
      </c>
    </row>
    <row r="676">
      <c r="A676" s="58" t="s">
        <v>2296</v>
      </c>
      <c r="B676" s="28" t="s">
        <v>2911</v>
      </c>
    </row>
    <row r="677">
      <c r="A677" s="58" t="s">
        <v>2296</v>
      </c>
      <c r="B677" s="28" t="s">
        <v>2912</v>
      </c>
    </row>
    <row r="678">
      <c r="A678" s="58" t="s">
        <v>2296</v>
      </c>
      <c r="B678" s="28" t="s">
        <v>2913</v>
      </c>
    </row>
    <row r="679">
      <c r="A679" s="58" t="s">
        <v>2296</v>
      </c>
      <c r="B679" s="28" t="s">
        <v>2914</v>
      </c>
    </row>
    <row r="680">
      <c r="A680" s="58" t="s">
        <v>2296</v>
      </c>
      <c r="B680" s="28" t="s">
        <v>2915</v>
      </c>
    </row>
    <row r="681">
      <c r="A681" s="58" t="s">
        <v>2296</v>
      </c>
      <c r="B681" s="28" t="s">
        <v>2916</v>
      </c>
    </row>
    <row r="682">
      <c r="A682" s="58" t="s">
        <v>2296</v>
      </c>
      <c r="B682" s="28" t="s">
        <v>694</v>
      </c>
    </row>
    <row r="683">
      <c r="A683" s="58" t="s">
        <v>2296</v>
      </c>
      <c r="B683" s="28" t="s">
        <v>2917</v>
      </c>
    </row>
    <row r="684">
      <c r="A684" s="58" t="s">
        <v>2296</v>
      </c>
      <c r="B684" s="28" t="s">
        <v>2918</v>
      </c>
    </row>
    <row r="685">
      <c r="A685" s="58" t="s">
        <v>2296</v>
      </c>
      <c r="B685" s="28" t="s">
        <v>2919</v>
      </c>
    </row>
    <row r="686">
      <c r="A686" s="58" t="s">
        <v>2296</v>
      </c>
      <c r="B686" s="28" t="s">
        <v>2920</v>
      </c>
    </row>
    <row r="687">
      <c r="A687" s="58" t="s">
        <v>2296</v>
      </c>
      <c r="B687" s="28" t="s">
        <v>2921</v>
      </c>
    </row>
    <row r="688">
      <c r="A688" s="58" t="s">
        <v>2296</v>
      </c>
      <c r="B688" s="28" t="s">
        <v>2922</v>
      </c>
    </row>
    <row r="689">
      <c r="A689" s="58" t="s">
        <v>2296</v>
      </c>
      <c r="B689" s="28" t="s">
        <v>2923</v>
      </c>
    </row>
    <row r="690">
      <c r="A690" s="58" t="s">
        <v>2296</v>
      </c>
      <c r="B690" s="28" t="s">
        <v>2924</v>
      </c>
    </row>
    <row r="691">
      <c r="A691" s="58" t="s">
        <v>2296</v>
      </c>
      <c r="B691" s="28" t="s">
        <v>2925</v>
      </c>
    </row>
    <row r="692">
      <c r="A692" s="58" t="s">
        <v>2296</v>
      </c>
      <c r="B692" s="28" t="s">
        <v>2926</v>
      </c>
    </row>
    <row r="693">
      <c r="A693" s="58" t="s">
        <v>2296</v>
      </c>
      <c r="B693" s="28" t="s">
        <v>2927</v>
      </c>
    </row>
    <row r="694">
      <c r="A694" s="58" t="s">
        <v>2296</v>
      </c>
      <c r="B694" s="28" t="s">
        <v>2928</v>
      </c>
    </row>
    <row r="695">
      <c r="A695" s="58" t="s">
        <v>2296</v>
      </c>
      <c r="B695" s="28" t="s">
        <v>2929</v>
      </c>
    </row>
    <row r="696">
      <c r="A696" s="58" t="s">
        <v>2296</v>
      </c>
      <c r="B696" s="28" t="s">
        <v>2930</v>
      </c>
    </row>
    <row r="697">
      <c r="A697" s="58" t="s">
        <v>2296</v>
      </c>
      <c r="B697" s="28" t="s">
        <v>2931</v>
      </c>
    </row>
    <row r="698">
      <c r="A698" s="58" t="s">
        <v>2296</v>
      </c>
      <c r="B698" s="28" t="s">
        <v>2932</v>
      </c>
    </row>
    <row r="699">
      <c r="A699" s="58" t="s">
        <v>2296</v>
      </c>
      <c r="B699" s="28" t="s">
        <v>2933</v>
      </c>
    </row>
    <row r="700">
      <c r="A700" s="58" t="s">
        <v>2296</v>
      </c>
      <c r="B700" s="28" t="s">
        <v>2934</v>
      </c>
    </row>
    <row r="701">
      <c r="A701" s="58" t="s">
        <v>2296</v>
      </c>
      <c r="B701" s="28" t="s">
        <v>2935</v>
      </c>
    </row>
    <row r="702">
      <c r="A702" s="58" t="s">
        <v>2296</v>
      </c>
      <c r="B702" s="28" t="s">
        <v>2936</v>
      </c>
    </row>
    <row r="703">
      <c r="A703" s="58" t="s">
        <v>2296</v>
      </c>
      <c r="B703" s="28" t="s">
        <v>2937</v>
      </c>
    </row>
    <row r="704">
      <c r="A704" s="58" t="s">
        <v>2296</v>
      </c>
      <c r="B704" s="28" t="s">
        <v>2938</v>
      </c>
    </row>
    <row r="705">
      <c r="A705" s="58" t="s">
        <v>2296</v>
      </c>
      <c r="B705" s="28" t="s">
        <v>2939</v>
      </c>
    </row>
    <row r="706">
      <c r="A706" s="58" t="s">
        <v>2296</v>
      </c>
      <c r="B706" s="28" t="s">
        <v>2940</v>
      </c>
    </row>
    <row r="707">
      <c r="A707" s="58" t="s">
        <v>2296</v>
      </c>
      <c r="B707" s="28" t="s">
        <v>2941</v>
      </c>
    </row>
    <row r="708">
      <c r="A708" s="58" t="s">
        <v>2296</v>
      </c>
      <c r="B708" s="28" t="s">
        <v>2942</v>
      </c>
    </row>
    <row r="709">
      <c r="A709" s="58" t="s">
        <v>2296</v>
      </c>
      <c r="B709" s="28" t="s">
        <v>2943</v>
      </c>
    </row>
    <row r="710">
      <c r="A710" s="58" t="s">
        <v>2296</v>
      </c>
      <c r="B710" s="28" t="s">
        <v>2944</v>
      </c>
    </row>
    <row r="711">
      <c r="A711" s="58" t="s">
        <v>2296</v>
      </c>
      <c r="B711" s="28" t="s">
        <v>2945</v>
      </c>
    </row>
    <row r="712">
      <c r="A712" s="58" t="s">
        <v>2296</v>
      </c>
      <c r="B712" s="28" t="s">
        <v>2946</v>
      </c>
    </row>
    <row r="713">
      <c r="A713" s="58" t="s">
        <v>2296</v>
      </c>
      <c r="B713" s="28" t="s">
        <v>2947</v>
      </c>
    </row>
    <row r="714">
      <c r="A714" s="58" t="s">
        <v>2296</v>
      </c>
      <c r="B714" s="28" t="s">
        <v>2948</v>
      </c>
    </row>
    <row r="715">
      <c r="A715" s="58" t="s">
        <v>2296</v>
      </c>
      <c r="B715" s="28" t="s">
        <v>2949</v>
      </c>
    </row>
    <row r="716">
      <c r="A716" s="58" t="s">
        <v>2296</v>
      </c>
      <c r="B716" s="28" t="s">
        <v>2950</v>
      </c>
    </row>
    <row r="717">
      <c r="A717" s="58" t="s">
        <v>2296</v>
      </c>
      <c r="B717" s="28" t="s">
        <v>2951</v>
      </c>
    </row>
    <row r="718">
      <c r="A718" s="58" t="s">
        <v>2296</v>
      </c>
      <c r="B718" s="28" t="s">
        <v>2952</v>
      </c>
    </row>
    <row r="719">
      <c r="A719" s="58" t="s">
        <v>2296</v>
      </c>
      <c r="B719" s="28" t="s">
        <v>2953</v>
      </c>
    </row>
    <row r="720">
      <c r="A720" s="58" t="s">
        <v>2296</v>
      </c>
      <c r="B720" s="28" t="s">
        <v>2954</v>
      </c>
    </row>
    <row r="721">
      <c r="A721" s="58" t="s">
        <v>2296</v>
      </c>
      <c r="B721" s="28" t="s">
        <v>2955</v>
      </c>
    </row>
    <row r="722">
      <c r="A722" s="58" t="s">
        <v>2296</v>
      </c>
      <c r="B722" s="28" t="s">
        <v>2956</v>
      </c>
    </row>
    <row r="723">
      <c r="A723" s="58" t="s">
        <v>2296</v>
      </c>
      <c r="B723" s="28" t="s">
        <v>2957</v>
      </c>
    </row>
    <row r="724">
      <c r="A724" s="58" t="s">
        <v>2296</v>
      </c>
      <c r="B724" s="28" t="s">
        <v>2958</v>
      </c>
    </row>
    <row r="725">
      <c r="A725" s="58" t="s">
        <v>2296</v>
      </c>
      <c r="B725" s="28" t="s">
        <v>2959</v>
      </c>
    </row>
    <row r="726">
      <c r="A726" s="58" t="s">
        <v>2296</v>
      </c>
      <c r="B726" s="28" t="s">
        <v>2960</v>
      </c>
    </row>
    <row r="727">
      <c r="A727" s="58" t="s">
        <v>2296</v>
      </c>
      <c r="B727" s="28" t="s">
        <v>2961</v>
      </c>
    </row>
    <row r="728">
      <c r="A728" s="58" t="s">
        <v>2296</v>
      </c>
      <c r="B728" s="28" t="s">
        <v>2962</v>
      </c>
    </row>
    <row r="729">
      <c r="A729" s="58" t="s">
        <v>2296</v>
      </c>
      <c r="B729" s="28" t="s">
        <v>2963</v>
      </c>
    </row>
    <row r="730">
      <c r="A730" s="58" t="s">
        <v>2296</v>
      </c>
      <c r="B730" s="28" t="s">
        <v>2964</v>
      </c>
    </row>
    <row r="731">
      <c r="A731" s="58" t="s">
        <v>2296</v>
      </c>
      <c r="B731" s="28" t="s">
        <v>2965</v>
      </c>
    </row>
    <row r="732">
      <c r="A732" s="58" t="s">
        <v>2296</v>
      </c>
      <c r="B732" s="28" t="s">
        <v>2966</v>
      </c>
    </row>
    <row r="733">
      <c r="A733" s="58" t="s">
        <v>2296</v>
      </c>
      <c r="B733" s="28" t="s">
        <v>2967</v>
      </c>
    </row>
    <row r="734">
      <c r="A734" s="58" t="s">
        <v>2296</v>
      </c>
      <c r="B734" s="28" t="s">
        <v>2968</v>
      </c>
    </row>
    <row r="735">
      <c r="A735" s="58" t="s">
        <v>2296</v>
      </c>
      <c r="B735" s="28" t="s">
        <v>2969</v>
      </c>
    </row>
    <row r="736">
      <c r="A736" s="58" t="s">
        <v>2296</v>
      </c>
      <c r="B736" s="28" t="s">
        <v>2970</v>
      </c>
    </row>
    <row r="737">
      <c r="A737" s="58" t="s">
        <v>2296</v>
      </c>
      <c r="B737" s="28" t="s">
        <v>2971</v>
      </c>
    </row>
    <row r="738">
      <c r="A738" s="58" t="s">
        <v>2296</v>
      </c>
      <c r="B738" s="28" t="s">
        <v>2972</v>
      </c>
    </row>
    <row r="739">
      <c r="A739" s="58" t="s">
        <v>2296</v>
      </c>
      <c r="B739" s="28" t="s">
        <v>2973</v>
      </c>
    </row>
    <row r="740">
      <c r="A740" s="58" t="s">
        <v>2296</v>
      </c>
      <c r="B740" s="28" t="s">
        <v>2974</v>
      </c>
    </row>
    <row r="741">
      <c r="A741" s="58" t="s">
        <v>2296</v>
      </c>
      <c r="B741" s="28" t="s">
        <v>2975</v>
      </c>
    </row>
    <row r="742">
      <c r="A742" s="58" t="s">
        <v>2296</v>
      </c>
      <c r="B742" s="28" t="s">
        <v>2976</v>
      </c>
    </row>
    <row r="743">
      <c r="A743" s="58" t="s">
        <v>2296</v>
      </c>
      <c r="B743" s="28" t="s">
        <v>2977</v>
      </c>
    </row>
    <row r="744">
      <c r="A744" s="58" t="s">
        <v>2296</v>
      </c>
      <c r="B744" s="28" t="s">
        <v>2978</v>
      </c>
    </row>
    <row r="745">
      <c r="A745" s="58" t="s">
        <v>2296</v>
      </c>
      <c r="B745" s="28" t="s">
        <v>2979</v>
      </c>
    </row>
    <row r="746">
      <c r="A746" s="58" t="s">
        <v>2296</v>
      </c>
      <c r="B746" s="28" t="s">
        <v>2980</v>
      </c>
    </row>
    <row r="747">
      <c r="A747" s="58" t="s">
        <v>2296</v>
      </c>
      <c r="B747" s="28" t="s">
        <v>2981</v>
      </c>
    </row>
    <row r="748">
      <c r="A748" s="58" t="s">
        <v>2296</v>
      </c>
      <c r="B748" s="28" t="s">
        <v>2982</v>
      </c>
    </row>
    <row r="749">
      <c r="A749" s="58" t="s">
        <v>2296</v>
      </c>
      <c r="B749" s="28" t="s">
        <v>2983</v>
      </c>
    </row>
    <row r="750">
      <c r="A750" s="58" t="s">
        <v>2296</v>
      </c>
      <c r="B750" s="28" t="s">
        <v>2984</v>
      </c>
    </row>
    <row r="751">
      <c r="A751" s="58" t="s">
        <v>2296</v>
      </c>
      <c r="B751" s="28" t="s">
        <v>695</v>
      </c>
    </row>
    <row r="752">
      <c r="A752" s="58" t="s">
        <v>2296</v>
      </c>
      <c r="B752" s="28" t="s">
        <v>2985</v>
      </c>
    </row>
    <row r="753">
      <c r="A753" s="58" t="s">
        <v>2296</v>
      </c>
      <c r="B753" s="28" t="s">
        <v>696</v>
      </c>
    </row>
    <row r="754">
      <c r="A754" s="58" t="s">
        <v>2296</v>
      </c>
      <c r="B754" s="28" t="s">
        <v>697</v>
      </c>
    </row>
    <row r="755">
      <c r="A755" s="58" t="s">
        <v>2296</v>
      </c>
      <c r="B755" s="28" t="s">
        <v>698</v>
      </c>
    </row>
    <row r="756">
      <c r="A756" s="58" t="s">
        <v>2296</v>
      </c>
      <c r="B756" s="28" t="s">
        <v>699</v>
      </c>
    </row>
    <row r="757">
      <c r="A757" s="58" t="s">
        <v>2296</v>
      </c>
      <c r="B757" s="28" t="s">
        <v>700</v>
      </c>
    </row>
    <row r="758">
      <c r="A758" s="58" t="s">
        <v>2296</v>
      </c>
      <c r="B758" s="28" t="s">
        <v>701</v>
      </c>
    </row>
    <row r="759">
      <c r="A759" s="58" t="s">
        <v>2296</v>
      </c>
      <c r="B759" s="28" t="s">
        <v>2986</v>
      </c>
    </row>
    <row r="760">
      <c r="A760" s="58" t="s">
        <v>2296</v>
      </c>
      <c r="B760" s="28" t="s">
        <v>702</v>
      </c>
    </row>
    <row r="761">
      <c r="A761" s="58" t="s">
        <v>2296</v>
      </c>
      <c r="B761" s="28" t="s">
        <v>703</v>
      </c>
    </row>
    <row r="762">
      <c r="A762" s="58" t="s">
        <v>2296</v>
      </c>
      <c r="B762" s="28" t="s">
        <v>704</v>
      </c>
    </row>
    <row r="763">
      <c r="A763" s="58" t="s">
        <v>2296</v>
      </c>
      <c r="B763" s="28" t="s">
        <v>705</v>
      </c>
    </row>
    <row r="764">
      <c r="A764" s="58" t="s">
        <v>2296</v>
      </c>
      <c r="B764" s="28" t="s">
        <v>2987</v>
      </c>
    </row>
    <row r="765">
      <c r="A765" s="58" t="s">
        <v>2296</v>
      </c>
      <c r="B765" s="28" t="s">
        <v>706</v>
      </c>
    </row>
    <row r="766">
      <c r="A766" s="58" t="s">
        <v>2296</v>
      </c>
      <c r="B766" s="28" t="s">
        <v>707</v>
      </c>
    </row>
    <row r="767">
      <c r="A767" s="58" t="s">
        <v>2296</v>
      </c>
      <c r="B767" s="28" t="s">
        <v>708</v>
      </c>
    </row>
    <row r="768">
      <c r="A768" s="58" t="s">
        <v>2296</v>
      </c>
      <c r="B768" s="28" t="s">
        <v>709</v>
      </c>
    </row>
    <row r="769">
      <c r="A769" s="58" t="s">
        <v>2296</v>
      </c>
      <c r="B769" s="28" t="s">
        <v>710</v>
      </c>
    </row>
    <row r="770">
      <c r="A770" s="58" t="s">
        <v>2296</v>
      </c>
      <c r="B770" s="28" t="s">
        <v>2988</v>
      </c>
    </row>
    <row r="771">
      <c r="A771" s="58" t="s">
        <v>2296</v>
      </c>
      <c r="B771" s="28" t="s">
        <v>711</v>
      </c>
    </row>
    <row r="772">
      <c r="A772" s="58" t="s">
        <v>2296</v>
      </c>
      <c r="B772" s="28" t="s">
        <v>2989</v>
      </c>
    </row>
    <row r="773">
      <c r="A773" s="58" t="s">
        <v>2296</v>
      </c>
      <c r="B773" s="28" t="s">
        <v>712</v>
      </c>
    </row>
    <row r="774">
      <c r="A774" s="58" t="s">
        <v>2296</v>
      </c>
      <c r="B774" s="28" t="s">
        <v>713</v>
      </c>
    </row>
    <row r="775">
      <c r="A775" s="58" t="s">
        <v>2296</v>
      </c>
      <c r="B775" s="28" t="s">
        <v>714</v>
      </c>
    </row>
    <row r="776">
      <c r="A776" s="58" t="s">
        <v>2296</v>
      </c>
      <c r="B776" s="28" t="s">
        <v>755</v>
      </c>
    </row>
    <row r="777">
      <c r="A777" s="58" t="s">
        <v>2296</v>
      </c>
      <c r="B777" s="28" t="s">
        <v>2990</v>
      </c>
    </row>
    <row r="778">
      <c r="A778" s="58" t="s">
        <v>2296</v>
      </c>
      <c r="B778" s="28" t="s">
        <v>715</v>
      </c>
    </row>
    <row r="779">
      <c r="A779" s="58" t="s">
        <v>2296</v>
      </c>
      <c r="B779" s="28" t="s">
        <v>716</v>
      </c>
    </row>
    <row r="780">
      <c r="A780" s="58" t="s">
        <v>2296</v>
      </c>
      <c r="B780" s="28" t="s">
        <v>717</v>
      </c>
    </row>
    <row r="781">
      <c r="A781" s="58" t="s">
        <v>2296</v>
      </c>
      <c r="B781" s="28" t="s">
        <v>2991</v>
      </c>
    </row>
    <row r="782">
      <c r="A782" s="58" t="s">
        <v>2296</v>
      </c>
      <c r="B782" s="28" t="s">
        <v>718</v>
      </c>
    </row>
    <row r="783">
      <c r="A783" s="58" t="s">
        <v>2296</v>
      </c>
      <c r="B783" s="28" t="s">
        <v>719</v>
      </c>
    </row>
    <row r="784">
      <c r="A784" s="58" t="s">
        <v>2296</v>
      </c>
      <c r="B784" s="28" t="s">
        <v>2992</v>
      </c>
    </row>
    <row r="785">
      <c r="A785" s="58" t="s">
        <v>2296</v>
      </c>
      <c r="B785" s="28" t="s">
        <v>720</v>
      </c>
    </row>
    <row r="786">
      <c r="A786" s="58" t="s">
        <v>2296</v>
      </c>
      <c r="B786" s="28" t="s">
        <v>721</v>
      </c>
    </row>
    <row r="787">
      <c r="A787" s="58" t="s">
        <v>2296</v>
      </c>
      <c r="B787" s="28" t="s">
        <v>722</v>
      </c>
    </row>
    <row r="788">
      <c r="A788" s="58" t="s">
        <v>2296</v>
      </c>
      <c r="B788" s="28" t="s">
        <v>2993</v>
      </c>
    </row>
    <row r="789">
      <c r="A789" s="58" t="s">
        <v>2296</v>
      </c>
      <c r="B789" s="28" t="s">
        <v>723</v>
      </c>
    </row>
    <row r="790">
      <c r="A790" s="58" t="s">
        <v>2296</v>
      </c>
      <c r="B790" s="28" t="s">
        <v>724</v>
      </c>
    </row>
    <row r="791">
      <c r="A791" s="58" t="s">
        <v>2296</v>
      </c>
      <c r="B791" s="28" t="s">
        <v>725</v>
      </c>
    </row>
    <row r="792">
      <c r="A792" s="58" t="s">
        <v>2296</v>
      </c>
      <c r="B792" s="28" t="s">
        <v>2994</v>
      </c>
    </row>
    <row r="793">
      <c r="A793" s="58" t="s">
        <v>2296</v>
      </c>
      <c r="B793" s="28" t="s">
        <v>2995</v>
      </c>
    </row>
    <row r="794">
      <c r="A794" s="58" t="s">
        <v>2296</v>
      </c>
      <c r="B794" s="28" t="s">
        <v>726</v>
      </c>
    </row>
    <row r="795">
      <c r="A795" s="58" t="s">
        <v>2296</v>
      </c>
      <c r="B795" s="28" t="s">
        <v>2996</v>
      </c>
    </row>
    <row r="796">
      <c r="A796" s="58" t="s">
        <v>2296</v>
      </c>
      <c r="B796" s="28" t="s">
        <v>727</v>
      </c>
    </row>
    <row r="797">
      <c r="A797" s="58" t="s">
        <v>2296</v>
      </c>
      <c r="B797" s="28" t="s">
        <v>728</v>
      </c>
    </row>
    <row r="798">
      <c r="A798" s="58" t="s">
        <v>2296</v>
      </c>
      <c r="B798" s="28" t="s">
        <v>729</v>
      </c>
    </row>
    <row r="799">
      <c r="A799" s="58" t="s">
        <v>2296</v>
      </c>
      <c r="B799" s="28" t="s">
        <v>730</v>
      </c>
    </row>
    <row r="800">
      <c r="A800" s="58" t="s">
        <v>2296</v>
      </c>
      <c r="B800" s="28" t="s">
        <v>2997</v>
      </c>
    </row>
    <row r="801">
      <c r="A801" s="58" t="s">
        <v>2296</v>
      </c>
      <c r="B801" s="28" t="s">
        <v>731</v>
      </c>
    </row>
    <row r="802">
      <c r="A802" s="58" t="s">
        <v>2296</v>
      </c>
      <c r="B802" s="28" t="s">
        <v>732</v>
      </c>
    </row>
    <row r="803">
      <c r="A803" s="58" t="s">
        <v>2296</v>
      </c>
      <c r="B803" s="28" t="s">
        <v>733</v>
      </c>
    </row>
    <row r="804">
      <c r="A804" s="58" t="s">
        <v>2296</v>
      </c>
      <c r="B804" s="28" t="s">
        <v>734</v>
      </c>
    </row>
    <row r="805">
      <c r="A805" s="58" t="s">
        <v>2296</v>
      </c>
      <c r="B805" s="28" t="s">
        <v>735</v>
      </c>
    </row>
    <row r="806">
      <c r="A806" s="58" t="s">
        <v>2296</v>
      </c>
      <c r="B806" s="28" t="s">
        <v>736</v>
      </c>
    </row>
    <row r="807">
      <c r="A807" s="58" t="s">
        <v>2296</v>
      </c>
      <c r="B807" s="28" t="s">
        <v>737</v>
      </c>
    </row>
    <row r="808">
      <c r="A808" s="58" t="s">
        <v>2296</v>
      </c>
      <c r="B808" s="28" t="s">
        <v>738</v>
      </c>
    </row>
    <row r="809">
      <c r="A809" s="58" t="s">
        <v>2296</v>
      </c>
      <c r="B809" s="28" t="s">
        <v>739</v>
      </c>
    </row>
    <row r="810">
      <c r="A810" s="58" t="s">
        <v>2296</v>
      </c>
      <c r="B810" s="28" t="s">
        <v>740</v>
      </c>
    </row>
    <row r="811">
      <c r="A811" s="58" t="s">
        <v>2296</v>
      </c>
      <c r="B811" s="28" t="s">
        <v>741</v>
      </c>
    </row>
    <row r="812">
      <c r="A812" s="58" t="s">
        <v>2296</v>
      </c>
      <c r="B812" s="28" t="s">
        <v>742</v>
      </c>
    </row>
    <row r="813">
      <c r="A813" s="58" t="s">
        <v>2296</v>
      </c>
      <c r="B813" s="28" t="s">
        <v>743</v>
      </c>
    </row>
    <row r="814">
      <c r="A814" s="58" t="s">
        <v>2296</v>
      </c>
      <c r="B814" s="28" t="s">
        <v>744</v>
      </c>
    </row>
    <row r="815">
      <c r="A815" s="58" t="s">
        <v>2296</v>
      </c>
      <c r="B815" s="28" t="s">
        <v>2998</v>
      </c>
    </row>
    <row r="816">
      <c r="A816" s="58" t="s">
        <v>2296</v>
      </c>
      <c r="B816" s="28" t="s">
        <v>745</v>
      </c>
    </row>
    <row r="817">
      <c r="A817" s="58" t="s">
        <v>2296</v>
      </c>
      <c r="B817" s="28" t="s">
        <v>746</v>
      </c>
    </row>
    <row r="818">
      <c r="A818" s="58" t="s">
        <v>2296</v>
      </c>
      <c r="B818" s="28" t="s">
        <v>747</v>
      </c>
    </row>
    <row r="819">
      <c r="A819" s="58" t="s">
        <v>2296</v>
      </c>
      <c r="B819" s="28" t="s">
        <v>2999</v>
      </c>
    </row>
    <row r="820">
      <c r="A820" s="58" t="s">
        <v>2296</v>
      </c>
      <c r="B820" s="28" t="s">
        <v>3000</v>
      </c>
    </row>
    <row r="821">
      <c r="A821" s="58" t="s">
        <v>2296</v>
      </c>
      <c r="B821" s="28" t="s">
        <v>3001</v>
      </c>
    </row>
    <row r="822">
      <c r="A822" s="58" t="s">
        <v>2296</v>
      </c>
      <c r="B822" s="28" t="s">
        <v>748</v>
      </c>
    </row>
    <row r="823">
      <c r="A823" s="58" t="s">
        <v>2296</v>
      </c>
      <c r="B823" s="28" t="s">
        <v>749</v>
      </c>
    </row>
    <row r="824">
      <c r="A824" s="58" t="s">
        <v>2296</v>
      </c>
      <c r="B824" s="28" t="s">
        <v>750</v>
      </c>
    </row>
    <row r="825">
      <c r="A825" s="58" t="s">
        <v>2296</v>
      </c>
      <c r="B825" s="28" t="s">
        <v>751</v>
      </c>
    </row>
    <row r="826">
      <c r="A826" s="58" t="s">
        <v>2296</v>
      </c>
      <c r="B826" s="28" t="s">
        <v>3002</v>
      </c>
    </row>
    <row r="827">
      <c r="A827" s="58" t="s">
        <v>2296</v>
      </c>
      <c r="B827" s="28" t="s">
        <v>752</v>
      </c>
    </row>
    <row r="828">
      <c r="A828" s="58" t="s">
        <v>2296</v>
      </c>
      <c r="B828" s="28" t="s">
        <v>753</v>
      </c>
    </row>
    <row r="829">
      <c r="A829" s="58" t="s">
        <v>2296</v>
      </c>
      <c r="B829" s="28" t="s">
        <v>754</v>
      </c>
    </row>
    <row r="830">
      <c r="A830" s="58" t="s">
        <v>2296</v>
      </c>
      <c r="B830" s="28" t="s">
        <v>756</v>
      </c>
    </row>
    <row r="831">
      <c r="A831" s="58" t="s">
        <v>2296</v>
      </c>
      <c r="B831" s="28" t="s">
        <v>757</v>
      </c>
    </row>
    <row r="832">
      <c r="A832" s="58" t="s">
        <v>2296</v>
      </c>
      <c r="B832" s="28" t="s">
        <v>759</v>
      </c>
    </row>
    <row r="833">
      <c r="A833" s="58" t="s">
        <v>2296</v>
      </c>
      <c r="B833" s="28" t="s">
        <v>760</v>
      </c>
    </row>
    <row r="834">
      <c r="A834" s="58" t="s">
        <v>2296</v>
      </c>
      <c r="B834" s="28" t="s">
        <v>761</v>
      </c>
    </row>
    <row r="835">
      <c r="A835" s="58" t="s">
        <v>2296</v>
      </c>
      <c r="B835" s="28" t="s">
        <v>762</v>
      </c>
    </row>
    <row r="836">
      <c r="A836" s="58" t="s">
        <v>2296</v>
      </c>
      <c r="B836" s="28" t="s">
        <v>763</v>
      </c>
    </row>
    <row r="837">
      <c r="A837" s="58" t="s">
        <v>2296</v>
      </c>
      <c r="B837" s="28" t="s">
        <v>3003</v>
      </c>
    </row>
    <row r="838">
      <c r="A838" s="58" t="s">
        <v>2296</v>
      </c>
      <c r="B838" s="28" t="s">
        <v>3004</v>
      </c>
    </row>
    <row r="839">
      <c r="A839" s="58" t="s">
        <v>2296</v>
      </c>
      <c r="B839" s="28" t="s">
        <v>764</v>
      </c>
    </row>
    <row r="840">
      <c r="A840" s="58" t="s">
        <v>2296</v>
      </c>
      <c r="B840" s="28" t="s">
        <v>765</v>
      </c>
    </row>
    <row r="841">
      <c r="A841" s="58" t="s">
        <v>2296</v>
      </c>
      <c r="B841" s="28" t="s">
        <v>3005</v>
      </c>
    </row>
    <row r="842">
      <c r="A842" s="58" t="s">
        <v>2296</v>
      </c>
      <c r="B842" s="28" t="s">
        <v>3006</v>
      </c>
    </row>
    <row r="843">
      <c r="A843" s="58" t="s">
        <v>2296</v>
      </c>
      <c r="B843" s="28" t="s">
        <v>766</v>
      </c>
    </row>
    <row r="844">
      <c r="A844" s="58" t="s">
        <v>2296</v>
      </c>
      <c r="B844" s="28" t="s">
        <v>3007</v>
      </c>
    </row>
    <row r="845">
      <c r="A845" s="58" t="s">
        <v>2296</v>
      </c>
      <c r="B845" s="28" t="s">
        <v>767</v>
      </c>
    </row>
    <row r="846">
      <c r="A846" s="58" t="s">
        <v>2296</v>
      </c>
      <c r="B846" s="28" t="s">
        <v>3008</v>
      </c>
    </row>
    <row r="847">
      <c r="A847" s="58" t="s">
        <v>2296</v>
      </c>
      <c r="B847" s="28" t="s">
        <v>3009</v>
      </c>
    </row>
    <row r="848">
      <c r="A848" s="58" t="s">
        <v>2296</v>
      </c>
      <c r="B848" s="28" t="s">
        <v>3010</v>
      </c>
    </row>
    <row r="849">
      <c r="A849" s="58" t="s">
        <v>2296</v>
      </c>
      <c r="B849" s="28" t="s">
        <v>3011</v>
      </c>
    </row>
    <row r="850">
      <c r="A850" s="58" t="s">
        <v>2296</v>
      </c>
      <c r="B850" s="28" t="s">
        <v>3012</v>
      </c>
    </row>
    <row r="851">
      <c r="A851" s="58" t="s">
        <v>2296</v>
      </c>
      <c r="B851" s="28" t="s">
        <v>3013</v>
      </c>
    </row>
    <row r="852">
      <c r="A852" s="58" t="s">
        <v>2296</v>
      </c>
      <c r="B852" s="28" t="s">
        <v>3014</v>
      </c>
    </row>
    <row r="853">
      <c r="A853" s="58" t="s">
        <v>2296</v>
      </c>
      <c r="B853" s="28" t="s">
        <v>3015</v>
      </c>
    </row>
    <row r="854">
      <c r="A854" s="58" t="s">
        <v>2296</v>
      </c>
      <c r="B854" s="28" t="s">
        <v>3016</v>
      </c>
    </row>
    <row r="855">
      <c r="A855" s="58" t="s">
        <v>2296</v>
      </c>
      <c r="B855" s="28" t="s">
        <v>3017</v>
      </c>
    </row>
    <row r="856">
      <c r="A856" s="58" t="s">
        <v>2296</v>
      </c>
      <c r="B856" s="28" t="s">
        <v>3018</v>
      </c>
    </row>
    <row r="857">
      <c r="A857" s="58" t="s">
        <v>2296</v>
      </c>
      <c r="B857" s="28" t="s">
        <v>3019</v>
      </c>
    </row>
    <row r="858">
      <c r="A858" s="58" t="s">
        <v>2296</v>
      </c>
      <c r="B858" s="28" t="s">
        <v>3020</v>
      </c>
    </row>
    <row r="859">
      <c r="A859" s="58" t="s">
        <v>2296</v>
      </c>
      <c r="B859" s="28" t="s">
        <v>3021</v>
      </c>
    </row>
    <row r="860">
      <c r="A860" s="58" t="s">
        <v>2296</v>
      </c>
      <c r="B860" s="28" t="s">
        <v>3022</v>
      </c>
    </row>
    <row r="861">
      <c r="A861" s="58" t="s">
        <v>2296</v>
      </c>
      <c r="B861" s="28" t="s">
        <v>3023</v>
      </c>
    </row>
    <row r="862">
      <c r="A862" s="58" t="s">
        <v>2296</v>
      </c>
      <c r="B862" s="28" t="s">
        <v>3024</v>
      </c>
    </row>
    <row r="863">
      <c r="A863" s="58" t="s">
        <v>2296</v>
      </c>
      <c r="B863" s="28" t="s">
        <v>3025</v>
      </c>
    </row>
    <row r="864">
      <c r="A864" s="58" t="s">
        <v>2296</v>
      </c>
      <c r="B864" s="28" t="s">
        <v>3026</v>
      </c>
    </row>
    <row r="865">
      <c r="A865" s="58" t="s">
        <v>2296</v>
      </c>
      <c r="B865" s="28" t="s">
        <v>3027</v>
      </c>
    </row>
    <row r="866">
      <c r="A866" s="58" t="s">
        <v>2296</v>
      </c>
      <c r="B866" s="28" t="s">
        <v>768</v>
      </c>
    </row>
    <row r="867">
      <c r="A867" s="58" t="s">
        <v>2296</v>
      </c>
      <c r="B867" s="28" t="s">
        <v>769</v>
      </c>
    </row>
    <row r="868">
      <c r="A868" s="58" t="s">
        <v>2296</v>
      </c>
      <c r="B868" s="28" t="s">
        <v>3028</v>
      </c>
    </row>
    <row r="869">
      <c r="A869" s="58" t="s">
        <v>2296</v>
      </c>
      <c r="B869" s="28" t="s">
        <v>770</v>
      </c>
    </row>
    <row r="870">
      <c r="A870" s="58" t="s">
        <v>2296</v>
      </c>
      <c r="B870" s="28" t="s">
        <v>771</v>
      </c>
    </row>
    <row r="871">
      <c r="A871" s="58" t="s">
        <v>2296</v>
      </c>
      <c r="B871" s="28" t="s">
        <v>3029</v>
      </c>
    </row>
    <row r="872">
      <c r="A872" s="58" t="s">
        <v>2296</v>
      </c>
      <c r="B872" s="28" t="s">
        <v>3030</v>
      </c>
    </row>
    <row r="873">
      <c r="A873" s="58" t="s">
        <v>2296</v>
      </c>
      <c r="B873" s="28" t="s">
        <v>3031</v>
      </c>
    </row>
    <row r="874">
      <c r="A874" s="58" t="s">
        <v>2296</v>
      </c>
      <c r="B874" s="28" t="s">
        <v>772</v>
      </c>
    </row>
    <row r="875">
      <c r="A875" s="58" t="s">
        <v>2296</v>
      </c>
      <c r="B875" s="28" t="s">
        <v>773</v>
      </c>
    </row>
    <row r="876">
      <c r="A876" s="58" t="s">
        <v>2296</v>
      </c>
      <c r="B876" s="28" t="s">
        <v>774</v>
      </c>
    </row>
    <row r="877">
      <c r="A877" s="58" t="s">
        <v>2296</v>
      </c>
      <c r="B877" s="28" t="s">
        <v>3032</v>
      </c>
    </row>
    <row r="878">
      <c r="A878" s="58" t="s">
        <v>2296</v>
      </c>
      <c r="B878" s="28" t="s">
        <v>775</v>
      </c>
    </row>
    <row r="879">
      <c r="A879" s="58" t="s">
        <v>2296</v>
      </c>
      <c r="B879" s="28" t="s">
        <v>3033</v>
      </c>
    </row>
    <row r="880">
      <c r="A880" s="58" t="s">
        <v>2296</v>
      </c>
      <c r="B880" s="28" t="s">
        <v>776</v>
      </c>
    </row>
    <row r="881">
      <c r="A881" s="58" t="s">
        <v>2296</v>
      </c>
      <c r="B881" s="28" t="s">
        <v>777</v>
      </c>
    </row>
    <row r="882">
      <c r="A882" s="58" t="s">
        <v>2296</v>
      </c>
      <c r="B882" s="28" t="s">
        <v>3034</v>
      </c>
    </row>
    <row r="883">
      <c r="A883" s="58" t="s">
        <v>2296</v>
      </c>
      <c r="B883" s="28" t="s">
        <v>3035</v>
      </c>
    </row>
    <row r="884">
      <c r="A884" s="58" t="s">
        <v>2296</v>
      </c>
      <c r="B884" s="28" t="s">
        <v>778</v>
      </c>
    </row>
    <row r="885">
      <c r="A885" s="58" t="s">
        <v>2296</v>
      </c>
      <c r="B885" s="28" t="s">
        <v>779</v>
      </c>
    </row>
    <row r="886">
      <c r="A886" s="58" t="s">
        <v>2296</v>
      </c>
      <c r="B886" s="28" t="s">
        <v>780</v>
      </c>
    </row>
    <row r="887">
      <c r="A887" s="58" t="s">
        <v>2296</v>
      </c>
      <c r="B887" s="28" t="s">
        <v>781</v>
      </c>
    </row>
    <row r="888">
      <c r="A888" s="58" t="s">
        <v>2296</v>
      </c>
      <c r="B888" s="28" t="s">
        <v>782</v>
      </c>
    </row>
    <row r="889">
      <c r="A889" s="58" t="s">
        <v>2296</v>
      </c>
      <c r="B889" s="28" t="s">
        <v>3036</v>
      </c>
    </row>
    <row r="890">
      <c r="A890" s="58" t="s">
        <v>2296</v>
      </c>
      <c r="B890" s="28" t="s">
        <v>783</v>
      </c>
    </row>
    <row r="891">
      <c r="A891" s="58" t="s">
        <v>2296</v>
      </c>
      <c r="B891" s="28" t="s">
        <v>784</v>
      </c>
    </row>
    <row r="892">
      <c r="A892" s="58" t="s">
        <v>2296</v>
      </c>
      <c r="B892" s="28" t="s">
        <v>785</v>
      </c>
    </row>
    <row r="893">
      <c r="A893" s="58" t="s">
        <v>2296</v>
      </c>
      <c r="B893" s="28" t="s">
        <v>3037</v>
      </c>
    </row>
    <row r="894">
      <c r="A894" s="58" t="s">
        <v>2296</v>
      </c>
      <c r="B894" s="28" t="s">
        <v>786</v>
      </c>
    </row>
    <row r="895">
      <c r="A895" s="58" t="s">
        <v>2296</v>
      </c>
      <c r="B895" s="28" t="s">
        <v>3038</v>
      </c>
    </row>
    <row r="896">
      <c r="A896" s="58" t="s">
        <v>2296</v>
      </c>
      <c r="B896" s="28" t="s">
        <v>787</v>
      </c>
    </row>
    <row r="897">
      <c r="A897" s="58" t="s">
        <v>2296</v>
      </c>
      <c r="B897" s="7" t="s">
        <v>788</v>
      </c>
    </row>
    <row r="898">
      <c r="A898" s="58" t="s">
        <v>2296</v>
      </c>
      <c r="B898" s="28" t="s">
        <v>3039</v>
      </c>
    </row>
    <row r="899">
      <c r="A899" s="58" t="s">
        <v>2296</v>
      </c>
      <c r="B899" s="28" t="s">
        <v>789</v>
      </c>
    </row>
    <row r="900">
      <c r="A900" s="58" t="s">
        <v>2296</v>
      </c>
      <c r="B900" s="28" t="s">
        <v>790</v>
      </c>
    </row>
    <row r="901">
      <c r="A901" s="58" t="s">
        <v>2296</v>
      </c>
      <c r="B901" s="28" t="s">
        <v>791</v>
      </c>
    </row>
    <row r="902">
      <c r="A902" s="58" t="s">
        <v>2296</v>
      </c>
      <c r="B902" s="28" t="s">
        <v>792</v>
      </c>
    </row>
    <row r="903">
      <c r="A903" s="58" t="s">
        <v>2296</v>
      </c>
      <c r="B903" s="28" t="s">
        <v>793</v>
      </c>
    </row>
    <row r="904">
      <c r="A904" s="58" t="s">
        <v>2296</v>
      </c>
      <c r="B904" s="28" t="s">
        <v>794</v>
      </c>
    </row>
    <row r="905">
      <c r="A905" s="58" t="s">
        <v>2296</v>
      </c>
      <c r="B905" s="28" t="s">
        <v>795</v>
      </c>
    </row>
    <row r="906">
      <c r="A906" s="58" t="s">
        <v>2296</v>
      </c>
      <c r="B906" s="28" t="s">
        <v>796</v>
      </c>
    </row>
    <row r="907">
      <c r="A907" s="58" t="s">
        <v>2296</v>
      </c>
      <c r="B907" s="28" t="s">
        <v>797</v>
      </c>
    </row>
    <row r="908">
      <c r="A908" s="58" t="s">
        <v>2296</v>
      </c>
      <c r="B908" s="28" t="s">
        <v>798</v>
      </c>
    </row>
    <row r="909">
      <c r="A909" s="58" t="s">
        <v>2296</v>
      </c>
      <c r="B909" s="28" t="s">
        <v>3040</v>
      </c>
    </row>
    <row r="910">
      <c r="A910" s="58" t="s">
        <v>2296</v>
      </c>
      <c r="B910" s="28" t="s">
        <v>799</v>
      </c>
    </row>
    <row r="911">
      <c r="A911" s="58" t="s">
        <v>2296</v>
      </c>
      <c r="B911" s="28" t="s">
        <v>3041</v>
      </c>
    </row>
    <row r="912">
      <c r="A912" s="58" t="s">
        <v>2296</v>
      </c>
      <c r="B912" s="28" t="s">
        <v>3042</v>
      </c>
    </row>
    <row r="913">
      <c r="A913" s="58" t="s">
        <v>2296</v>
      </c>
      <c r="B913" s="28" t="s">
        <v>3043</v>
      </c>
    </row>
    <row r="914">
      <c r="A914" s="58" t="s">
        <v>2296</v>
      </c>
      <c r="B914" s="28" t="s">
        <v>3044</v>
      </c>
    </row>
    <row r="915">
      <c r="A915" s="58" t="s">
        <v>2296</v>
      </c>
      <c r="B915" s="28" t="s">
        <v>3045</v>
      </c>
    </row>
    <row r="916">
      <c r="A916" s="58" t="s">
        <v>2296</v>
      </c>
      <c r="B916" s="28" t="s">
        <v>3046</v>
      </c>
    </row>
    <row r="917">
      <c r="A917" s="58" t="s">
        <v>2296</v>
      </c>
      <c r="B917" s="28" t="s">
        <v>3047</v>
      </c>
    </row>
    <row r="918">
      <c r="A918" s="58" t="s">
        <v>2296</v>
      </c>
      <c r="B918" s="28" t="s">
        <v>3048</v>
      </c>
    </row>
    <row r="919">
      <c r="A919" s="58" t="s">
        <v>2296</v>
      </c>
      <c r="B919" s="28" t="s">
        <v>3049</v>
      </c>
    </row>
    <row r="920">
      <c r="A920" s="58" t="s">
        <v>2296</v>
      </c>
      <c r="B920" s="28" t="s">
        <v>800</v>
      </c>
    </row>
    <row r="921">
      <c r="A921" s="58" t="s">
        <v>2296</v>
      </c>
      <c r="B921" s="28" t="s">
        <v>801</v>
      </c>
    </row>
    <row r="922">
      <c r="A922" s="58" t="s">
        <v>2296</v>
      </c>
      <c r="B922" s="28" t="s">
        <v>802</v>
      </c>
    </row>
    <row r="923">
      <c r="A923" s="58" t="s">
        <v>2296</v>
      </c>
      <c r="B923" s="28" t="s">
        <v>803</v>
      </c>
    </row>
    <row r="924">
      <c r="A924" s="58" t="s">
        <v>2296</v>
      </c>
      <c r="B924" s="28" t="s">
        <v>804</v>
      </c>
    </row>
    <row r="925">
      <c r="A925" s="58" t="s">
        <v>2296</v>
      </c>
      <c r="B925" s="28" t="s">
        <v>805</v>
      </c>
    </row>
    <row r="926">
      <c r="A926" s="58" t="s">
        <v>2296</v>
      </c>
      <c r="B926" s="28" t="s">
        <v>806</v>
      </c>
    </row>
    <row r="927">
      <c r="A927" s="58" t="s">
        <v>2296</v>
      </c>
      <c r="B927" s="28" t="s">
        <v>807</v>
      </c>
    </row>
    <row r="928">
      <c r="A928" s="58" t="s">
        <v>2296</v>
      </c>
      <c r="B928" s="28" t="s">
        <v>808</v>
      </c>
    </row>
    <row r="929">
      <c r="A929" s="58" t="s">
        <v>2296</v>
      </c>
      <c r="B929" s="28" t="s">
        <v>3050</v>
      </c>
    </row>
    <row r="930">
      <c r="A930" s="58" t="s">
        <v>2296</v>
      </c>
      <c r="B930" s="28" t="s">
        <v>809</v>
      </c>
    </row>
    <row r="931">
      <c r="A931" s="58" t="s">
        <v>2296</v>
      </c>
      <c r="B931" s="28" t="s">
        <v>810</v>
      </c>
    </row>
    <row r="932">
      <c r="A932" s="58" t="s">
        <v>2296</v>
      </c>
      <c r="B932" s="28" t="s">
        <v>811</v>
      </c>
    </row>
    <row r="933">
      <c r="A933" s="58" t="s">
        <v>2296</v>
      </c>
      <c r="B933" s="28" t="s">
        <v>812</v>
      </c>
    </row>
    <row r="934">
      <c r="A934" s="58" t="s">
        <v>2296</v>
      </c>
      <c r="B934" s="28" t="s">
        <v>813</v>
      </c>
    </row>
    <row r="935">
      <c r="A935" s="58" t="s">
        <v>2296</v>
      </c>
      <c r="B935" s="28" t="s">
        <v>814</v>
      </c>
    </row>
    <row r="936">
      <c r="A936" s="58" t="s">
        <v>2296</v>
      </c>
      <c r="B936" s="28" t="s">
        <v>815</v>
      </c>
    </row>
    <row r="937">
      <c r="A937" s="58" t="s">
        <v>2296</v>
      </c>
      <c r="B937" s="28" t="s">
        <v>816</v>
      </c>
    </row>
    <row r="938">
      <c r="A938" s="58" t="s">
        <v>2296</v>
      </c>
      <c r="B938" s="28" t="s">
        <v>817</v>
      </c>
    </row>
    <row r="939">
      <c r="A939" s="58" t="s">
        <v>2296</v>
      </c>
      <c r="B939" s="28" t="s">
        <v>818</v>
      </c>
    </row>
    <row r="940">
      <c r="A940" s="58" t="s">
        <v>2296</v>
      </c>
      <c r="B940" s="28" t="s">
        <v>819</v>
      </c>
    </row>
    <row r="941">
      <c r="A941" s="58" t="s">
        <v>2296</v>
      </c>
      <c r="B941" s="28" t="s">
        <v>820</v>
      </c>
    </row>
    <row r="942">
      <c r="A942" s="58" t="s">
        <v>2296</v>
      </c>
      <c r="B942" s="28" t="s">
        <v>3051</v>
      </c>
    </row>
    <row r="943">
      <c r="A943" s="58" t="s">
        <v>2296</v>
      </c>
      <c r="B943" s="28" t="s">
        <v>3052</v>
      </c>
    </row>
    <row r="944">
      <c r="A944" s="58" t="s">
        <v>2296</v>
      </c>
      <c r="B944" s="28" t="s">
        <v>3053</v>
      </c>
    </row>
    <row r="945">
      <c r="A945" s="58" t="s">
        <v>2296</v>
      </c>
      <c r="B945" s="28" t="s">
        <v>821</v>
      </c>
    </row>
    <row r="946">
      <c r="A946" s="58" t="s">
        <v>2296</v>
      </c>
      <c r="B946" s="28" t="s">
        <v>3054</v>
      </c>
    </row>
    <row r="947">
      <c r="A947" s="58" t="s">
        <v>2296</v>
      </c>
      <c r="B947" s="28" t="s">
        <v>3055</v>
      </c>
    </row>
    <row r="948">
      <c r="A948" s="58" t="s">
        <v>2296</v>
      </c>
      <c r="B948" s="28" t="s">
        <v>3056</v>
      </c>
    </row>
    <row r="949">
      <c r="A949" s="58" t="s">
        <v>2296</v>
      </c>
      <c r="B949" s="28" t="s">
        <v>3057</v>
      </c>
    </row>
    <row r="950">
      <c r="A950" s="58" t="s">
        <v>2296</v>
      </c>
      <c r="B950" s="28" t="s">
        <v>3058</v>
      </c>
    </row>
    <row r="951">
      <c r="A951" s="58" t="s">
        <v>2296</v>
      </c>
      <c r="B951" s="28" t="s">
        <v>3059</v>
      </c>
    </row>
    <row r="952">
      <c r="A952" s="58" t="s">
        <v>2296</v>
      </c>
      <c r="B952" s="28" t="s">
        <v>3060</v>
      </c>
    </row>
    <row r="953">
      <c r="A953" s="58" t="s">
        <v>2296</v>
      </c>
      <c r="B953" s="28" t="s">
        <v>3061</v>
      </c>
    </row>
    <row r="954">
      <c r="A954" s="58" t="s">
        <v>2296</v>
      </c>
      <c r="B954" s="28" t="s">
        <v>3062</v>
      </c>
    </row>
    <row r="955">
      <c r="A955" s="58" t="s">
        <v>2296</v>
      </c>
      <c r="B955" s="28" t="s">
        <v>3063</v>
      </c>
    </row>
    <row r="956">
      <c r="A956" s="58" t="s">
        <v>2296</v>
      </c>
      <c r="B956" s="28" t="s">
        <v>3064</v>
      </c>
    </row>
    <row r="957">
      <c r="A957" s="58" t="s">
        <v>2296</v>
      </c>
      <c r="B957" s="28" t="s">
        <v>3065</v>
      </c>
    </row>
    <row r="958">
      <c r="A958" s="58" t="s">
        <v>2296</v>
      </c>
      <c r="B958" s="28" t="s">
        <v>3066</v>
      </c>
    </row>
    <row r="959">
      <c r="A959" s="58" t="s">
        <v>2296</v>
      </c>
      <c r="B959" s="28" t="s">
        <v>3067</v>
      </c>
    </row>
    <row r="960">
      <c r="A960" s="58" t="s">
        <v>2296</v>
      </c>
      <c r="B960" s="28" t="s">
        <v>3068</v>
      </c>
    </row>
    <row r="961">
      <c r="A961" s="58" t="s">
        <v>2296</v>
      </c>
      <c r="B961" s="28" t="s">
        <v>3069</v>
      </c>
    </row>
    <row r="962">
      <c r="A962" s="58" t="s">
        <v>2296</v>
      </c>
      <c r="B962" s="28" t="s">
        <v>3070</v>
      </c>
    </row>
    <row r="963">
      <c r="A963" s="58" t="s">
        <v>2296</v>
      </c>
      <c r="B963" s="28" t="s">
        <v>3071</v>
      </c>
    </row>
    <row r="964">
      <c r="A964" s="58" t="s">
        <v>2296</v>
      </c>
      <c r="B964" s="28" t="s">
        <v>3072</v>
      </c>
    </row>
    <row r="965">
      <c r="A965" s="58" t="s">
        <v>2296</v>
      </c>
      <c r="B965" s="28" t="s">
        <v>3073</v>
      </c>
    </row>
    <row r="966">
      <c r="A966" s="58" t="s">
        <v>2296</v>
      </c>
      <c r="B966" s="28" t="s">
        <v>3074</v>
      </c>
    </row>
    <row r="967">
      <c r="A967" s="58" t="s">
        <v>2296</v>
      </c>
      <c r="B967" s="28" t="s">
        <v>3075</v>
      </c>
    </row>
    <row r="968">
      <c r="A968" s="58" t="s">
        <v>2296</v>
      </c>
      <c r="B968" s="28" t="s">
        <v>3076</v>
      </c>
    </row>
    <row r="969">
      <c r="A969" s="58" t="s">
        <v>2296</v>
      </c>
      <c r="B969" s="28" t="s">
        <v>3077</v>
      </c>
    </row>
    <row r="970">
      <c r="A970" s="58" t="s">
        <v>2296</v>
      </c>
      <c r="B970" s="28" t="s">
        <v>3078</v>
      </c>
    </row>
    <row r="971">
      <c r="A971" s="58" t="s">
        <v>2296</v>
      </c>
      <c r="B971" s="28" t="s">
        <v>3079</v>
      </c>
    </row>
    <row r="972">
      <c r="A972" s="58" t="s">
        <v>2296</v>
      </c>
      <c r="B972" s="28" t="s">
        <v>3080</v>
      </c>
    </row>
    <row r="973">
      <c r="A973" s="58" t="s">
        <v>2296</v>
      </c>
      <c r="B973" s="28" t="s">
        <v>3081</v>
      </c>
    </row>
    <row r="974">
      <c r="A974" s="58" t="s">
        <v>2296</v>
      </c>
      <c r="B974" s="28" t="s">
        <v>3082</v>
      </c>
    </row>
    <row r="975">
      <c r="A975" s="58" t="s">
        <v>2296</v>
      </c>
      <c r="B975" s="28" t="s">
        <v>3083</v>
      </c>
    </row>
    <row r="976">
      <c r="A976" s="58" t="s">
        <v>2296</v>
      </c>
      <c r="B976" s="28" t="s">
        <v>3084</v>
      </c>
    </row>
    <row r="977">
      <c r="A977" s="58" t="s">
        <v>2296</v>
      </c>
      <c r="B977" s="28" t="s">
        <v>3085</v>
      </c>
    </row>
    <row r="978">
      <c r="A978" s="58" t="s">
        <v>2296</v>
      </c>
      <c r="B978" s="28" t="s">
        <v>3086</v>
      </c>
    </row>
    <row r="979">
      <c r="A979" s="58" t="s">
        <v>2296</v>
      </c>
      <c r="B979" s="28" t="s">
        <v>3087</v>
      </c>
    </row>
    <row r="980">
      <c r="A980" s="58" t="s">
        <v>2296</v>
      </c>
      <c r="B980" s="28" t="s">
        <v>3088</v>
      </c>
    </row>
    <row r="981">
      <c r="A981" s="58" t="s">
        <v>2296</v>
      </c>
      <c r="B981" s="28" t="s">
        <v>3089</v>
      </c>
    </row>
    <row r="982">
      <c r="A982" s="58" t="s">
        <v>2296</v>
      </c>
      <c r="B982" s="28" t="s">
        <v>822</v>
      </c>
    </row>
    <row r="983">
      <c r="A983" s="58" t="s">
        <v>2296</v>
      </c>
      <c r="B983" s="28" t="s">
        <v>823</v>
      </c>
    </row>
    <row r="984">
      <c r="A984" s="58" t="s">
        <v>2296</v>
      </c>
      <c r="B984" s="28" t="s">
        <v>824</v>
      </c>
    </row>
    <row r="985">
      <c r="A985" s="58" t="s">
        <v>2296</v>
      </c>
      <c r="B985" s="28" t="s">
        <v>3090</v>
      </c>
    </row>
    <row r="986">
      <c r="A986" s="58" t="s">
        <v>2296</v>
      </c>
      <c r="B986" s="28" t="s">
        <v>825</v>
      </c>
    </row>
    <row r="987">
      <c r="A987" s="58" t="s">
        <v>2296</v>
      </c>
      <c r="B987" s="28" t="s">
        <v>3091</v>
      </c>
    </row>
    <row r="988">
      <c r="A988" s="58" t="s">
        <v>2296</v>
      </c>
      <c r="B988" s="28" t="s">
        <v>826</v>
      </c>
    </row>
    <row r="989">
      <c r="A989" s="58" t="s">
        <v>2296</v>
      </c>
      <c r="B989" s="28" t="s">
        <v>3092</v>
      </c>
    </row>
    <row r="990">
      <c r="A990" s="58" t="s">
        <v>2296</v>
      </c>
      <c r="B990" s="28" t="s">
        <v>3093</v>
      </c>
    </row>
    <row r="991">
      <c r="A991" s="58" t="s">
        <v>2296</v>
      </c>
      <c r="B991" s="28" t="s">
        <v>827</v>
      </c>
    </row>
    <row r="992">
      <c r="A992" s="58" t="s">
        <v>2296</v>
      </c>
      <c r="B992" s="28" t="s">
        <v>3094</v>
      </c>
    </row>
    <row r="993">
      <c r="A993" s="58" t="s">
        <v>2296</v>
      </c>
      <c r="B993" s="28" t="s">
        <v>3095</v>
      </c>
    </row>
    <row r="994">
      <c r="A994" s="58" t="s">
        <v>2296</v>
      </c>
      <c r="B994" s="28" t="s">
        <v>3096</v>
      </c>
    </row>
    <row r="995">
      <c r="A995" s="58" t="s">
        <v>2296</v>
      </c>
      <c r="B995" s="28" t="s">
        <v>3097</v>
      </c>
    </row>
    <row r="996">
      <c r="A996" s="58" t="s">
        <v>2296</v>
      </c>
      <c r="B996" s="28" t="s">
        <v>828</v>
      </c>
    </row>
    <row r="997">
      <c r="A997" s="58" t="s">
        <v>2296</v>
      </c>
      <c r="B997" s="28" t="s">
        <v>829</v>
      </c>
    </row>
    <row r="998">
      <c r="A998" s="58" t="s">
        <v>2296</v>
      </c>
      <c r="B998" s="28" t="s">
        <v>830</v>
      </c>
    </row>
    <row r="999">
      <c r="A999" s="58" t="s">
        <v>2296</v>
      </c>
      <c r="B999" s="28" t="s">
        <v>831</v>
      </c>
    </row>
    <row r="1000">
      <c r="A1000" s="58" t="s">
        <v>2296</v>
      </c>
      <c r="B1000" s="28" t="s">
        <v>832</v>
      </c>
    </row>
    <row r="1001">
      <c r="A1001" s="58" t="s">
        <v>2296</v>
      </c>
      <c r="B1001" s="28" t="s">
        <v>833</v>
      </c>
    </row>
    <row r="1002">
      <c r="A1002" s="58" t="s">
        <v>2296</v>
      </c>
      <c r="B1002" s="28" t="s">
        <v>834</v>
      </c>
    </row>
    <row r="1003">
      <c r="A1003" s="58" t="s">
        <v>2296</v>
      </c>
      <c r="B1003" s="28" t="s">
        <v>835</v>
      </c>
    </row>
    <row r="1004">
      <c r="A1004" s="58" t="s">
        <v>2296</v>
      </c>
      <c r="B1004" s="28" t="s">
        <v>836</v>
      </c>
    </row>
    <row r="1005">
      <c r="A1005" s="58" t="s">
        <v>2296</v>
      </c>
      <c r="B1005" s="28" t="s">
        <v>837</v>
      </c>
    </row>
    <row r="1006">
      <c r="A1006" s="58" t="s">
        <v>2296</v>
      </c>
      <c r="B1006" s="28" t="s">
        <v>838</v>
      </c>
    </row>
    <row r="1007">
      <c r="A1007" s="58" t="s">
        <v>2296</v>
      </c>
      <c r="B1007" s="28" t="s">
        <v>839</v>
      </c>
    </row>
    <row r="1008">
      <c r="A1008" s="58" t="s">
        <v>2296</v>
      </c>
      <c r="B1008" s="28" t="s">
        <v>840</v>
      </c>
    </row>
    <row r="1009">
      <c r="A1009" s="58" t="s">
        <v>2296</v>
      </c>
      <c r="B1009" s="28" t="s">
        <v>3098</v>
      </c>
    </row>
    <row r="1010">
      <c r="A1010" s="58" t="s">
        <v>2296</v>
      </c>
      <c r="B1010" s="28" t="s">
        <v>841</v>
      </c>
    </row>
    <row r="1011">
      <c r="A1011" s="58" t="s">
        <v>2296</v>
      </c>
      <c r="B1011" s="28" t="s">
        <v>3099</v>
      </c>
    </row>
    <row r="1012">
      <c r="A1012" s="58" t="s">
        <v>2296</v>
      </c>
      <c r="B1012" s="28" t="s">
        <v>3100</v>
      </c>
    </row>
    <row r="1013">
      <c r="A1013" s="58" t="s">
        <v>2296</v>
      </c>
      <c r="B1013" s="28" t="s">
        <v>842</v>
      </c>
    </row>
    <row r="1014">
      <c r="A1014" s="58" t="s">
        <v>2296</v>
      </c>
      <c r="B1014" s="28" t="s">
        <v>3101</v>
      </c>
    </row>
    <row r="1015">
      <c r="A1015" s="58" t="s">
        <v>2296</v>
      </c>
      <c r="B1015" s="28" t="s">
        <v>843</v>
      </c>
    </row>
    <row r="1016">
      <c r="A1016" s="58" t="s">
        <v>2296</v>
      </c>
      <c r="B1016" s="28" t="s">
        <v>844</v>
      </c>
    </row>
    <row r="1017">
      <c r="A1017" s="58" t="s">
        <v>2296</v>
      </c>
      <c r="B1017" s="28" t="s">
        <v>3102</v>
      </c>
    </row>
    <row r="1018">
      <c r="A1018" s="58" t="s">
        <v>2296</v>
      </c>
      <c r="B1018" s="28" t="s">
        <v>845</v>
      </c>
    </row>
    <row r="1019">
      <c r="A1019" s="58" t="s">
        <v>2296</v>
      </c>
      <c r="B1019" s="28" t="s">
        <v>846</v>
      </c>
    </row>
    <row r="1020">
      <c r="A1020" s="58" t="s">
        <v>2296</v>
      </c>
      <c r="B1020" s="28" t="s">
        <v>3103</v>
      </c>
    </row>
    <row r="1021">
      <c r="A1021" s="58" t="s">
        <v>2296</v>
      </c>
      <c r="B1021" s="28" t="s">
        <v>847</v>
      </c>
    </row>
    <row r="1022">
      <c r="A1022" s="58" t="s">
        <v>2296</v>
      </c>
      <c r="B1022" s="28" t="s">
        <v>3104</v>
      </c>
    </row>
    <row r="1023">
      <c r="A1023" s="58" t="s">
        <v>2296</v>
      </c>
      <c r="B1023" s="28" t="s">
        <v>3105</v>
      </c>
    </row>
    <row r="1024">
      <c r="A1024" s="58" t="s">
        <v>2296</v>
      </c>
      <c r="B1024" s="28" t="s">
        <v>848</v>
      </c>
    </row>
    <row r="1025">
      <c r="A1025" s="58" t="s">
        <v>2296</v>
      </c>
      <c r="B1025" s="28" t="s">
        <v>3106</v>
      </c>
    </row>
    <row r="1026">
      <c r="A1026" s="58" t="s">
        <v>2296</v>
      </c>
      <c r="B1026" s="28" t="s">
        <v>3107</v>
      </c>
    </row>
    <row r="1027">
      <c r="A1027" s="58" t="s">
        <v>2296</v>
      </c>
      <c r="B1027" s="28" t="s">
        <v>849</v>
      </c>
    </row>
    <row r="1028">
      <c r="A1028" s="58" t="s">
        <v>2296</v>
      </c>
      <c r="B1028" s="28" t="s">
        <v>3108</v>
      </c>
    </row>
    <row r="1029">
      <c r="A1029" s="58" t="s">
        <v>2296</v>
      </c>
      <c r="B1029" s="28" t="s">
        <v>850</v>
      </c>
    </row>
    <row r="1030">
      <c r="A1030" s="58" t="s">
        <v>2296</v>
      </c>
      <c r="B1030" s="28" t="s">
        <v>3109</v>
      </c>
    </row>
    <row r="1031">
      <c r="A1031" s="58" t="s">
        <v>2296</v>
      </c>
      <c r="B1031" s="28" t="s">
        <v>3110</v>
      </c>
    </row>
    <row r="1032">
      <c r="A1032" s="58" t="s">
        <v>2296</v>
      </c>
      <c r="B1032" s="28" t="s">
        <v>3111</v>
      </c>
    </row>
    <row r="1033">
      <c r="A1033" s="58" t="s">
        <v>2296</v>
      </c>
      <c r="B1033" s="28" t="s">
        <v>3112</v>
      </c>
    </row>
    <row r="1034">
      <c r="A1034" s="58" t="s">
        <v>2296</v>
      </c>
      <c r="B1034" s="28" t="s">
        <v>3113</v>
      </c>
    </row>
    <row r="1035">
      <c r="A1035" s="58" t="s">
        <v>2296</v>
      </c>
      <c r="B1035" s="28" t="s">
        <v>3114</v>
      </c>
    </row>
    <row r="1036">
      <c r="A1036" s="58" t="s">
        <v>2296</v>
      </c>
      <c r="B1036" s="28" t="s">
        <v>3115</v>
      </c>
    </row>
    <row r="1037">
      <c r="A1037" s="58" t="s">
        <v>2296</v>
      </c>
      <c r="B1037" s="28" t="s">
        <v>3116</v>
      </c>
    </row>
    <row r="1038">
      <c r="A1038" s="58" t="s">
        <v>2296</v>
      </c>
      <c r="B1038" s="28" t="s">
        <v>3117</v>
      </c>
    </row>
    <row r="1039">
      <c r="A1039" s="58" t="s">
        <v>2296</v>
      </c>
      <c r="B1039" s="28" t="s">
        <v>3118</v>
      </c>
    </row>
    <row r="1040">
      <c r="A1040" s="58" t="s">
        <v>2296</v>
      </c>
      <c r="B1040" s="28" t="s">
        <v>3119</v>
      </c>
    </row>
    <row r="1041">
      <c r="A1041" s="58" t="s">
        <v>2296</v>
      </c>
      <c r="B1041" s="28" t="s">
        <v>3120</v>
      </c>
    </row>
    <row r="1042">
      <c r="A1042" s="58" t="s">
        <v>2296</v>
      </c>
      <c r="B1042" s="28" t="s">
        <v>3121</v>
      </c>
    </row>
    <row r="1043">
      <c r="A1043" s="58" t="s">
        <v>2296</v>
      </c>
      <c r="B1043" s="28" t="s">
        <v>3122</v>
      </c>
    </row>
    <row r="1044">
      <c r="A1044" s="58" t="s">
        <v>2296</v>
      </c>
      <c r="B1044" s="28" t="s">
        <v>3123</v>
      </c>
    </row>
    <row r="1045">
      <c r="A1045" s="58" t="s">
        <v>2296</v>
      </c>
      <c r="B1045" s="28" t="s">
        <v>3124</v>
      </c>
    </row>
    <row r="1046">
      <c r="A1046" s="58" t="s">
        <v>2296</v>
      </c>
      <c r="B1046" s="28" t="s">
        <v>3125</v>
      </c>
    </row>
    <row r="1047">
      <c r="A1047" s="58" t="s">
        <v>2296</v>
      </c>
      <c r="B1047" s="28" t="s">
        <v>3126</v>
      </c>
    </row>
    <row r="1048">
      <c r="A1048" s="58" t="s">
        <v>2296</v>
      </c>
      <c r="B1048" s="28" t="s">
        <v>3127</v>
      </c>
    </row>
    <row r="1049">
      <c r="A1049" s="58" t="s">
        <v>2296</v>
      </c>
      <c r="B1049" s="28" t="s">
        <v>3128</v>
      </c>
    </row>
    <row r="1050">
      <c r="A1050" s="58" t="s">
        <v>2296</v>
      </c>
      <c r="B1050" s="28" t="s">
        <v>3129</v>
      </c>
    </row>
    <row r="1051">
      <c r="A1051" s="58" t="s">
        <v>2296</v>
      </c>
      <c r="B1051" s="28" t="s">
        <v>3130</v>
      </c>
    </row>
    <row r="1052">
      <c r="A1052" s="58" t="s">
        <v>2296</v>
      </c>
      <c r="B1052" s="28" t="s">
        <v>3131</v>
      </c>
    </row>
    <row r="1053">
      <c r="A1053" s="58" t="s">
        <v>2296</v>
      </c>
      <c r="B1053" s="28" t="s">
        <v>3132</v>
      </c>
    </row>
    <row r="1054">
      <c r="A1054" s="58" t="s">
        <v>2296</v>
      </c>
      <c r="B1054" s="28" t="s">
        <v>3133</v>
      </c>
    </row>
    <row r="1055">
      <c r="A1055" s="58" t="s">
        <v>2296</v>
      </c>
      <c r="B1055" s="28" t="s">
        <v>3134</v>
      </c>
    </row>
    <row r="1056">
      <c r="A1056" s="58" t="s">
        <v>2296</v>
      </c>
      <c r="B1056" s="28" t="s">
        <v>3135</v>
      </c>
    </row>
    <row r="1057">
      <c r="A1057" s="58" t="s">
        <v>2296</v>
      </c>
      <c r="B1057" s="28" t="s">
        <v>3136</v>
      </c>
    </row>
    <row r="1058">
      <c r="A1058" s="58" t="s">
        <v>2296</v>
      </c>
      <c r="B1058" s="28" t="s">
        <v>3137</v>
      </c>
    </row>
    <row r="1059">
      <c r="A1059" s="58" t="s">
        <v>2296</v>
      </c>
      <c r="B1059" s="28" t="s">
        <v>3138</v>
      </c>
    </row>
    <row r="1060">
      <c r="A1060" s="58" t="s">
        <v>2296</v>
      </c>
      <c r="B1060" s="28" t="s">
        <v>3139</v>
      </c>
    </row>
    <row r="1061">
      <c r="A1061" s="58" t="s">
        <v>2296</v>
      </c>
      <c r="B1061" s="28" t="s">
        <v>3140</v>
      </c>
    </row>
    <row r="1062">
      <c r="A1062" s="58" t="s">
        <v>2296</v>
      </c>
      <c r="B1062" s="28" t="s">
        <v>3141</v>
      </c>
    </row>
    <row r="1063">
      <c r="A1063" s="58" t="s">
        <v>2296</v>
      </c>
      <c r="B1063" s="28" t="s">
        <v>3142</v>
      </c>
    </row>
    <row r="1064">
      <c r="A1064" s="58" t="s">
        <v>2296</v>
      </c>
      <c r="B1064" s="28" t="s">
        <v>851</v>
      </c>
    </row>
    <row r="1065">
      <c r="A1065" s="58" t="s">
        <v>2296</v>
      </c>
      <c r="B1065" s="28" t="s">
        <v>3143</v>
      </c>
    </row>
    <row r="1066">
      <c r="A1066" s="58" t="s">
        <v>2296</v>
      </c>
      <c r="B1066" s="28" t="s">
        <v>3144</v>
      </c>
    </row>
    <row r="1067">
      <c r="A1067" s="58" t="s">
        <v>2296</v>
      </c>
      <c r="B1067" s="28" t="s">
        <v>3145</v>
      </c>
    </row>
    <row r="1068">
      <c r="A1068" s="58" t="s">
        <v>2296</v>
      </c>
      <c r="B1068" s="28" t="s">
        <v>3146</v>
      </c>
    </row>
    <row r="1069">
      <c r="A1069" s="58" t="s">
        <v>2296</v>
      </c>
      <c r="B1069" s="28" t="s">
        <v>3147</v>
      </c>
    </row>
    <row r="1070">
      <c r="A1070" s="58" t="s">
        <v>2296</v>
      </c>
      <c r="B1070" s="28" t="s">
        <v>3148</v>
      </c>
    </row>
    <row r="1071">
      <c r="A1071" s="58" t="s">
        <v>2296</v>
      </c>
      <c r="B1071" s="28" t="s">
        <v>3149</v>
      </c>
    </row>
    <row r="1072">
      <c r="A1072" s="58" t="s">
        <v>2296</v>
      </c>
      <c r="B1072" s="28" t="s">
        <v>3150</v>
      </c>
    </row>
    <row r="1073">
      <c r="A1073" s="58" t="s">
        <v>2296</v>
      </c>
      <c r="B1073" s="28" t="s">
        <v>3151</v>
      </c>
    </row>
    <row r="1074">
      <c r="A1074" s="58" t="s">
        <v>2296</v>
      </c>
      <c r="B1074" s="28" t="s">
        <v>3152</v>
      </c>
    </row>
    <row r="1075">
      <c r="A1075" s="58" t="s">
        <v>2296</v>
      </c>
      <c r="B1075" s="28" t="s">
        <v>3153</v>
      </c>
    </row>
    <row r="1076">
      <c r="A1076" s="58" t="s">
        <v>2296</v>
      </c>
      <c r="B1076" s="28" t="s">
        <v>3154</v>
      </c>
    </row>
    <row r="1077">
      <c r="A1077" s="58" t="s">
        <v>2296</v>
      </c>
      <c r="B1077" s="28" t="s">
        <v>852</v>
      </c>
    </row>
    <row r="1078">
      <c r="A1078" s="58" t="s">
        <v>2296</v>
      </c>
      <c r="B1078" s="28" t="s">
        <v>3155</v>
      </c>
    </row>
    <row r="1079">
      <c r="A1079" s="58" t="s">
        <v>2296</v>
      </c>
      <c r="B1079" s="28" t="s">
        <v>3156</v>
      </c>
    </row>
    <row r="1080">
      <c r="A1080" s="58" t="s">
        <v>2296</v>
      </c>
      <c r="B1080" s="28" t="s">
        <v>3157</v>
      </c>
    </row>
    <row r="1081">
      <c r="A1081" s="58" t="s">
        <v>2296</v>
      </c>
      <c r="B1081" s="28" t="s">
        <v>853</v>
      </c>
    </row>
    <row r="1082">
      <c r="A1082" s="58" t="s">
        <v>2296</v>
      </c>
      <c r="B1082" s="28" t="s">
        <v>3158</v>
      </c>
    </row>
    <row r="1083">
      <c r="A1083" s="58" t="s">
        <v>2296</v>
      </c>
      <c r="B1083" s="28" t="s">
        <v>854</v>
      </c>
    </row>
    <row r="1084">
      <c r="A1084" s="58" t="s">
        <v>2296</v>
      </c>
      <c r="B1084" s="28" t="s">
        <v>855</v>
      </c>
    </row>
    <row r="1085">
      <c r="A1085" s="58" t="s">
        <v>2296</v>
      </c>
      <c r="B1085" s="28" t="s">
        <v>3159</v>
      </c>
    </row>
    <row r="1086">
      <c r="A1086" s="58" t="s">
        <v>2296</v>
      </c>
      <c r="B1086" s="28" t="s">
        <v>856</v>
      </c>
    </row>
    <row r="1087">
      <c r="A1087" s="58" t="s">
        <v>2296</v>
      </c>
      <c r="B1087" s="28" t="s">
        <v>3160</v>
      </c>
    </row>
    <row r="1088">
      <c r="A1088" s="58" t="s">
        <v>2296</v>
      </c>
      <c r="B1088" s="28" t="s">
        <v>3161</v>
      </c>
    </row>
    <row r="1089">
      <c r="A1089" s="58" t="s">
        <v>2296</v>
      </c>
      <c r="B1089" s="28" t="s">
        <v>857</v>
      </c>
    </row>
    <row r="1090">
      <c r="A1090" s="58" t="s">
        <v>2296</v>
      </c>
      <c r="B1090" s="28" t="s">
        <v>858</v>
      </c>
    </row>
    <row r="1091">
      <c r="A1091" s="58" t="s">
        <v>2296</v>
      </c>
      <c r="B1091" s="28" t="s">
        <v>859</v>
      </c>
    </row>
    <row r="1092">
      <c r="A1092" s="58" t="s">
        <v>2296</v>
      </c>
      <c r="B1092" s="28" t="s">
        <v>3162</v>
      </c>
    </row>
    <row r="1093">
      <c r="A1093" s="58" t="s">
        <v>2296</v>
      </c>
      <c r="B1093" s="28" t="s">
        <v>3163</v>
      </c>
    </row>
    <row r="1094">
      <c r="A1094" s="58" t="s">
        <v>2296</v>
      </c>
      <c r="B1094" s="28" t="s">
        <v>3164</v>
      </c>
    </row>
    <row r="1095">
      <c r="A1095" s="58" t="s">
        <v>2296</v>
      </c>
      <c r="B1095" s="28" t="s">
        <v>3165</v>
      </c>
    </row>
    <row r="1096">
      <c r="A1096" s="58" t="s">
        <v>2296</v>
      </c>
      <c r="B1096" s="28" t="s">
        <v>3166</v>
      </c>
    </row>
    <row r="1097">
      <c r="A1097" s="58" t="s">
        <v>2296</v>
      </c>
      <c r="B1097" s="28" t="s">
        <v>3167</v>
      </c>
    </row>
    <row r="1098">
      <c r="A1098" s="58" t="s">
        <v>2296</v>
      </c>
      <c r="B1098" s="28" t="s">
        <v>3168</v>
      </c>
    </row>
    <row r="1099">
      <c r="A1099" s="58" t="s">
        <v>2296</v>
      </c>
      <c r="B1099" s="28" t="s">
        <v>3169</v>
      </c>
    </row>
    <row r="1100">
      <c r="A1100" s="58" t="s">
        <v>2296</v>
      </c>
      <c r="B1100" s="28" t="s">
        <v>3170</v>
      </c>
    </row>
    <row r="1101">
      <c r="A1101" s="58" t="s">
        <v>2296</v>
      </c>
      <c r="B1101" s="28" t="s">
        <v>3171</v>
      </c>
    </row>
    <row r="1102">
      <c r="A1102" s="58" t="s">
        <v>2296</v>
      </c>
      <c r="B1102" s="28" t="s">
        <v>3172</v>
      </c>
    </row>
    <row r="1103">
      <c r="A1103" s="58" t="s">
        <v>2296</v>
      </c>
      <c r="B1103" s="28" t="s">
        <v>3173</v>
      </c>
    </row>
    <row r="1104">
      <c r="A1104" s="58" t="s">
        <v>2296</v>
      </c>
      <c r="B1104" s="28" t="s">
        <v>3174</v>
      </c>
    </row>
    <row r="1105">
      <c r="A1105" s="58" t="s">
        <v>2296</v>
      </c>
      <c r="B1105" s="28" t="s">
        <v>3175</v>
      </c>
    </row>
    <row r="1106">
      <c r="A1106" s="58" t="s">
        <v>2296</v>
      </c>
      <c r="B1106" s="28" t="s">
        <v>3176</v>
      </c>
    </row>
    <row r="1107">
      <c r="A1107" s="58" t="s">
        <v>2296</v>
      </c>
      <c r="B1107" s="28" t="s">
        <v>3177</v>
      </c>
    </row>
    <row r="1108">
      <c r="A1108" s="58" t="s">
        <v>2296</v>
      </c>
      <c r="B1108" s="28" t="s">
        <v>3178</v>
      </c>
    </row>
    <row r="1109">
      <c r="A1109" s="58" t="s">
        <v>2296</v>
      </c>
      <c r="B1109" s="28" t="s">
        <v>3179</v>
      </c>
    </row>
    <row r="1110">
      <c r="A1110" s="58" t="s">
        <v>2296</v>
      </c>
      <c r="B1110" s="28" t="s">
        <v>3180</v>
      </c>
    </row>
    <row r="1111">
      <c r="A1111" s="58" t="s">
        <v>2296</v>
      </c>
      <c r="B1111" s="28" t="s">
        <v>3181</v>
      </c>
    </row>
    <row r="1112">
      <c r="A1112" s="58" t="s">
        <v>2296</v>
      </c>
      <c r="B1112" s="28" t="s">
        <v>3182</v>
      </c>
    </row>
    <row r="1113">
      <c r="A1113" s="58" t="s">
        <v>2296</v>
      </c>
      <c r="B1113" s="28" t="s">
        <v>3183</v>
      </c>
    </row>
    <row r="1114">
      <c r="A1114" s="58" t="s">
        <v>2296</v>
      </c>
      <c r="B1114" s="28" t="s">
        <v>3184</v>
      </c>
    </row>
    <row r="1115">
      <c r="A1115" s="58" t="s">
        <v>2296</v>
      </c>
      <c r="B1115" s="28" t="s">
        <v>3185</v>
      </c>
    </row>
    <row r="1116">
      <c r="A1116" s="58" t="s">
        <v>2296</v>
      </c>
      <c r="B1116" s="28" t="s">
        <v>3186</v>
      </c>
    </row>
    <row r="1117">
      <c r="A1117" s="58" t="s">
        <v>2296</v>
      </c>
      <c r="B1117" s="28" t="s">
        <v>3187</v>
      </c>
    </row>
    <row r="1118">
      <c r="A1118" s="58" t="s">
        <v>2296</v>
      </c>
      <c r="B1118" s="28" t="s">
        <v>860</v>
      </c>
    </row>
    <row r="1119">
      <c r="A1119" s="58" t="s">
        <v>2296</v>
      </c>
      <c r="B1119" s="28" t="s">
        <v>861</v>
      </c>
    </row>
    <row r="1120">
      <c r="A1120" s="58" t="s">
        <v>2296</v>
      </c>
      <c r="B1120" s="28" t="s">
        <v>3188</v>
      </c>
    </row>
    <row r="1121">
      <c r="A1121" s="58" t="s">
        <v>2296</v>
      </c>
      <c r="B1121" s="28" t="s">
        <v>3189</v>
      </c>
    </row>
    <row r="1122">
      <c r="A1122" s="58" t="s">
        <v>2296</v>
      </c>
      <c r="B1122" s="28" t="s">
        <v>3190</v>
      </c>
    </row>
    <row r="1123">
      <c r="A1123" s="58" t="s">
        <v>2296</v>
      </c>
      <c r="B1123" s="28" t="s">
        <v>3191</v>
      </c>
    </row>
    <row r="1124">
      <c r="A1124" s="58" t="s">
        <v>2296</v>
      </c>
      <c r="B1124" s="28" t="s">
        <v>3192</v>
      </c>
    </row>
    <row r="1125">
      <c r="A1125" s="58" t="s">
        <v>2296</v>
      </c>
      <c r="B1125" s="28" t="s">
        <v>1612</v>
      </c>
    </row>
    <row r="1126">
      <c r="A1126" s="58" t="s">
        <v>2296</v>
      </c>
      <c r="B1126" s="28" t="s">
        <v>1613</v>
      </c>
    </row>
    <row r="1127">
      <c r="A1127" s="58" t="s">
        <v>2296</v>
      </c>
      <c r="B1127" s="28" t="s">
        <v>1614</v>
      </c>
    </row>
    <row r="1128">
      <c r="A1128" s="58" t="s">
        <v>2296</v>
      </c>
      <c r="B1128" s="28" t="s">
        <v>1615</v>
      </c>
    </row>
    <row r="1129">
      <c r="A1129" s="58" t="s">
        <v>2296</v>
      </c>
      <c r="B1129" s="28" t="s">
        <v>3193</v>
      </c>
    </row>
    <row r="1130">
      <c r="A1130" s="58" t="s">
        <v>2296</v>
      </c>
      <c r="B1130" s="28" t="s">
        <v>1616</v>
      </c>
    </row>
    <row r="1131">
      <c r="A1131" s="58" t="s">
        <v>2296</v>
      </c>
      <c r="B1131" s="28" t="s">
        <v>1617</v>
      </c>
    </row>
    <row r="1132">
      <c r="A1132" s="58" t="s">
        <v>2296</v>
      </c>
      <c r="B1132" s="28" t="s">
        <v>1618</v>
      </c>
    </row>
    <row r="1133">
      <c r="A1133" s="58" t="s">
        <v>2296</v>
      </c>
      <c r="B1133" s="28" t="s">
        <v>1619</v>
      </c>
    </row>
    <row r="1134">
      <c r="A1134" s="58" t="s">
        <v>2296</v>
      </c>
      <c r="B1134" s="28" t="s">
        <v>3194</v>
      </c>
    </row>
    <row r="1135">
      <c r="A1135" s="58" t="s">
        <v>2296</v>
      </c>
      <c r="B1135" s="28" t="s">
        <v>1620</v>
      </c>
    </row>
    <row r="1136">
      <c r="A1136" s="58" t="s">
        <v>2296</v>
      </c>
      <c r="B1136" s="28" t="s">
        <v>1621</v>
      </c>
    </row>
    <row r="1137">
      <c r="A1137" s="58" t="s">
        <v>2296</v>
      </c>
      <c r="B1137" s="28" t="s">
        <v>3195</v>
      </c>
    </row>
    <row r="1138">
      <c r="A1138" s="58" t="s">
        <v>2296</v>
      </c>
      <c r="B1138" s="28" t="s">
        <v>1622</v>
      </c>
    </row>
    <row r="1139">
      <c r="A1139" s="58" t="s">
        <v>2296</v>
      </c>
      <c r="B1139" s="28" t="s">
        <v>1623</v>
      </c>
    </row>
    <row r="1140">
      <c r="A1140" s="58" t="s">
        <v>2296</v>
      </c>
      <c r="B1140" s="28" t="s">
        <v>3196</v>
      </c>
    </row>
    <row r="1141">
      <c r="A1141" s="58" t="s">
        <v>2296</v>
      </c>
      <c r="B1141" s="28" t="s">
        <v>3197</v>
      </c>
    </row>
    <row r="1142">
      <c r="A1142" s="58" t="s">
        <v>2296</v>
      </c>
      <c r="B1142" s="28" t="s">
        <v>3198</v>
      </c>
    </row>
    <row r="1143">
      <c r="A1143" s="58" t="s">
        <v>2296</v>
      </c>
      <c r="B1143" s="28" t="s">
        <v>3199</v>
      </c>
    </row>
    <row r="1144">
      <c r="A1144" s="58" t="s">
        <v>2296</v>
      </c>
      <c r="B1144" s="28" t="s">
        <v>3200</v>
      </c>
    </row>
    <row r="1145">
      <c r="A1145" s="58" t="s">
        <v>2296</v>
      </c>
      <c r="B1145" s="28" t="s">
        <v>3201</v>
      </c>
    </row>
    <row r="1146">
      <c r="A1146" s="58" t="s">
        <v>2296</v>
      </c>
      <c r="B1146" s="28" t="s">
        <v>3202</v>
      </c>
    </row>
    <row r="1147">
      <c r="A1147" s="58" t="s">
        <v>2296</v>
      </c>
      <c r="B1147" s="28" t="s">
        <v>3203</v>
      </c>
    </row>
    <row r="1148">
      <c r="A1148" s="58" t="s">
        <v>2296</v>
      </c>
      <c r="B1148" s="28" t="s">
        <v>3204</v>
      </c>
    </row>
    <row r="1149">
      <c r="A1149" s="58" t="s">
        <v>2296</v>
      </c>
      <c r="B1149" s="28" t="s">
        <v>3205</v>
      </c>
    </row>
    <row r="1150">
      <c r="A1150" s="58" t="s">
        <v>2296</v>
      </c>
      <c r="B1150" s="28" t="s">
        <v>3206</v>
      </c>
    </row>
    <row r="1151">
      <c r="A1151" s="58" t="s">
        <v>2296</v>
      </c>
      <c r="B1151" s="28" t="s">
        <v>3207</v>
      </c>
    </row>
    <row r="1152">
      <c r="A1152" s="58" t="s">
        <v>2296</v>
      </c>
      <c r="B1152" s="28" t="s">
        <v>3208</v>
      </c>
    </row>
    <row r="1153">
      <c r="A1153" s="58" t="s">
        <v>2296</v>
      </c>
      <c r="B1153" s="28" t="s">
        <v>3209</v>
      </c>
    </row>
    <row r="1154">
      <c r="A1154" s="58" t="s">
        <v>2296</v>
      </c>
      <c r="B1154" s="28" t="s">
        <v>3210</v>
      </c>
    </row>
    <row r="1155">
      <c r="A1155" s="58" t="s">
        <v>2296</v>
      </c>
      <c r="B1155" s="28" t="s">
        <v>3211</v>
      </c>
    </row>
    <row r="1156">
      <c r="A1156" s="58" t="s">
        <v>2296</v>
      </c>
      <c r="B1156" s="28" t="s">
        <v>862</v>
      </c>
    </row>
    <row r="1157">
      <c r="A1157" s="58" t="s">
        <v>2296</v>
      </c>
      <c r="B1157" s="28" t="s">
        <v>3212</v>
      </c>
    </row>
    <row r="1158">
      <c r="A1158" s="58" t="s">
        <v>2296</v>
      </c>
      <c r="B1158" s="28" t="s">
        <v>3213</v>
      </c>
    </row>
    <row r="1159">
      <c r="A1159" s="58" t="s">
        <v>2296</v>
      </c>
      <c r="B1159" s="28" t="s">
        <v>3214</v>
      </c>
    </row>
    <row r="1160">
      <c r="A1160" s="58" t="s">
        <v>2296</v>
      </c>
      <c r="B1160" s="28" t="s">
        <v>3215</v>
      </c>
    </row>
    <row r="1161">
      <c r="A1161" s="58" t="s">
        <v>2296</v>
      </c>
      <c r="B1161" s="28" t="s">
        <v>3216</v>
      </c>
    </row>
    <row r="1162">
      <c r="A1162" s="58" t="s">
        <v>2296</v>
      </c>
      <c r="B1162" s="28" t="s">
        <v>3217</v>
      </c>
    </row>
    <row r="1163">
      <c r="A1163" s="58" t="s">
        <v>2296</v>
      </c>
      <c r="B1163" s="28" t="s">
        <v>3218</v>
      </c>
    </row>
    <row r="1164">
      <c r="A1164" s="58" t="s">
        <v>2296</v>
      </c>
      <c r="B1164" s="28" t="s">
        <v>3219</v>
      </c>
    </row>
    <row r="1165">
      <c r="A1165" s="58" t="s">
        <v>2296</v>
      </c>
      <c r="B1165" s="28" t="s">
        <v>3220</v>
      </c>
    </row>
    <row r="1166">
      <c r="A1166" s="58" t="s">
        <v>2296</v>
      </c>
      <c r="B1166" s="28" t="s">
        <v>3221</v>
      </c>
    </row>
    <row r="1167">
      <c r="A1167" s="58" t="s">
        <v>2296</v>
      </c>
      <c r="B1167" s="28" t="s">
        <v>3222</v>
      </c>
    </row>
    <row r="1168">
      <c r="A1168" s="58" t="s">
        <v>2296</v>
      </c>
      <c r="B1168" s="28" t="s">
        <v>3223</v>
      </c>
    </row>
    <row r="1169">
      <c r="A1169" s="58" t="s">
        <v>2296</v>
      </c>
      <c r="B1169" s="28" t="s">
        <v>863</v>
      </c>
    </row>
    <row r="1170">
      <c r="A1170" s="58" t="s">
        <v>2296</v>
      </c>
      <c r="B1170" s="28" t="s">
        <v>3224</v>
      </c>
    </row>
    <row r="1171">
      <c r="A1171" s="58" t="s">
        <v>2296</v>
      </c>
      <c r="B1171" s="28" t="s">
        <v>864</v>
      </c>
    </row>
    <row r="1172">
      <c r="A1172" s="58" t="s">
        <v>2296</v>
      </c>
      <c r="B1172" s="28" t="s">
        <v>3225</v>
      </c>
    </row>
    <row r="1173">
      <c r="A1173" s="58" t="s">
        <v>2296</v>
      </c>
      <c r="B1173" s="28" t="s">
        <v>3226</v>
      </c>
    </row>
    <row r="1174">
      <c r="A1174" s="58" t="s">
        <v>2296</v>
      </c>
      <c r="B1174" s="28" t="s">
        <v>3227</v>
      </c>
    </row>
    <row r="1175">
      <c r="A1175" s="58" t="s">
        <v>2296</v>
      </c>
      <c r="B1175" s="28" t="s">
        <v>3228</v>
      </c>
    </row>
    <row r="1176">
      <c r="A1176" s="58" t="s">
        <v>2296</v>
      </c>
      <c r="B1176" s="28" t="s">
        <v>3229</v>
      </c>
    </row>
    <row r="1177">
      <c r="A1177" s="58" t="s">
        <v>2296</v>
      </c>
      <c r="B1177" s="28" t="s">
        <v>3230</v>
      </c>
    </row>
    <row r="1178">
      <c r="A1178" s="58" t="s">
        <v>2296</v>
      </c>
      <c r="B1178" s="28" t="s">
        <v>3231</v>
      </c>
    </row>
    <row r="1179">
      <c r="A1179" s="58" t="s">
        <v>2296</v>
      </c>
      <c r="B1179" s="28" t="s">
        <v>3232</v>
      </c>
    </row>
    <row r="1180">
      <c r="A1180" s="58" t="s">
        <v>2296</v>
      </c>
      <c r="B1180" s="28" t="s">
        <v>3233</v>
      </c>
    </row>
    <row r="1181">
      <c r="A1181" s="58" t="s">
        <v>2296</v>
      </c>
      <c r="B1181" s="28" t="s">
        <v>3234</v>
      </c>
    </row>
    <row r="1182">
      <c r="A1182" s="58" t="s">
        <v>2296</v>
      </c>
      <c r="B1182" s="28" t="s">
        <v>3235</v>
      </c>
    </row>
    <row r="1183">
      <c r="A1183" s="58" t="s">
        <v>2296</v>
      </c>
      <c r="B1183" s="28" t="s">
        <v>3236</v>
      </c>
    </row>
    <row r="1184">
      <c r="A1184" s="58" t="s">
        <v>2296</v>
      </c>
      <c r="B1184" s="28" t="s">
        <v>3237</v>
      </c>
    </row>
    <row r="1185">
      <c r="A1185" s="58" t="s">
        <v>2296</v>
      </c>
      <c r="B1185" s="28" t="s">
        <v>3238</v>
      </c>
    </row>
    <row r="1186">
      <c r="A1186" s="58" t="s">
        <v>2296</v>
      </c>
      <c r="B1186" s="28" t="s">
        <v>3239</v>
      </c>
    </row>
    <row r="1187">
      <c r="A1187" s="58" t="s">
        <v>2296</v>
      </c>
      <c r="B1187" s="28" t="s">
        <v>3240</v>
      </c>
    </row>
    <row r="1188">
      <c r="A1188" s="58" t="s">
        <v>2296</v>
      </c>
      <c r="B1188" s="28" t="s">
        <v>3241</v>
      </c>
    </row>
    <row r="1189">
      <c r="A1189" s="58" t="s">
        <v>2296</v>
      </c>
      <c r="B1189" s="28" t="s">
        <v>3242</v>
      </c>
    </row>
    <row r="1190">
      <c r="A1190" s="58" t="s">
        <v>2296</v>
      </c>
      <c r="B1190" s="28" t="s">
        <v>3243</v>
      </c>
    </row>
    <row r="1191">
      <c r="A1191" s="58" t="s">
        <v>2296</v>
      </c>
      <c r="B1191" s="28" t="s">
        <v>3244</v>
      </c>
    </row>
    <row r="1192">
      <c r="A1192" s="58" t="s">
        <v>2296</v>
      </c>
      <c r="B1192" s="28" t="s">
        <v>3245</v>
      </c>
    </row>
    <row r="1193">
      <c r="A1193" s="58" t="s">
        <v>2296</v>
      </c>
      <c r="B1193" s="28" t="s">
        <v>3246</v>
      </c>
    </row>
    <row r="1194">
      <c r="A1194" s="58" t="s">
        <v>2296</v>
      </c>
      <c r="B1194" s="28" t="s">
        <v>3247</v>
      </c>
    </row>
    <row r="1195">
      <c r="A1195" s="58" t="s">
        <v>2296</v>
      </c>
      <c r="B1195" s="28" t="s">
        <v>3248</v>
      </c>
    </row>
    <row r="1196">
      <c r="A1196" s="58" t="s">
        <v>2296</v>
      </c>
      <c r="B1196" s="28" t="s">
        <v>3249</v>
      </c>
    </row>
    <row r="1197">
      <c r="A1197" s="58" t="s">
        <v>2296</v>
      </c>
      <c r="B1197" s="28" t="s">
        <v>3250</v>
      </c>
    </row>
    <row r="1198">
      <c r="A1198" s="58" t="s">
        <v>2296</v>
      </c>
      <c r="B1198" s="28" t="s">
        <v>3251</v>
      </c>
    </row>
    <row r="1199">
      <c r="A1199" s="58" t="s">
        <v>2296</v>
      </c>
      <c r="B1199" s="28" t="s">
        <v>3252</v>
      </c>
    </row>
    <row r="1200">
      <c r="A1200" s="58" t="s">
        <v>2296</v>
      </c>
      <c r="B1200" s="28" t="s">
        <v>3253</v>
      </c>
    </row>
    <row r="1201">
      <c r="A1201" s="58" t="s">
        <v>2296</v>
      </c>
      <c r="B1201" s="28" t="s">
        <v>3254</v>
      </c>
    </row>
    <row r="1202">
      <c r="A1202" s="58" t="s">
        <v>2296</v>
      </c>
      <c r="B1202" s="28" t="s">
        <v>3255</v>
      </c>
    </row>
    <row r="1203">
      <c r="A1203" s="58" t="s">
        <v>2296</v>
      </c>
      <c r="B1203" s="28" t="s">
        <v>3256</v>
      </c>
    </row>
    <row r="1204">
      <c r="A1204" s="58" t="s">
        <v>2296</v>
      </c>
      <c r="B1204" s="28" t="s">
        <v>3257</v>
      </c>
    </row>
    <row r="1205">
      <c r="A1205" s="58" t="s">
        <v>2296</v>
      </c>
      <c r="B1205" s="28" t="s">
        <v>3258</v>
      </c>
    </row>
    <row r="1206">
      <c r="A1206" s="58" t="s">
        <v>2296</v>
      </c>
      <c r="B1206" s="28" t="s">
        <v>3259</v>
      </c>
    </row>
    <row r="1207">
      <c r="A1207" s="58" t="s">
        <v>2296</v>
      </c>
      <c r="B1207" s="28" t="s">
        <v>3260</v>
      </c>
    </row>
    <row r="1208">
      <c r="A1208" s="58" t="s">
        <v>2296</v>
      </c>
      <c r="B1208" s="28" t="s">
        <v>3261</v>
      </c>
    </row>
    <row r="1209">
      <c r="A1209" s="58" t="s">
        <v>2296</v>
      </c>
      <c r="B1209" s="28" t="s">
        <v>3262</v>
      </c>
    </row>
    <row r="1210">
      <c r="A1210" s="58" t="s">
        <v>2296</v>
      </c>
      <c r="B1210" s="28" t="s">
        <v>3263</v>
      </c>
    </row>
    <row r="1211">
      <c r="A1211" s="58" t="s">
        <v>2296</v>
      </c>
      <c r="B1211" s="28" t="s">
        <v>3264</v>
      </c>
    </row>
    <row r="1212">
      <c r="A1212" s="58" t="s">
        <v>2296</v>
      </c>
      <c r="B1212" s="28" t="s">
        <v>3265</v>
      </c>
    </row>
    <row r="1213">
      <c r="A1213" s="58" t="s">
        <v>2296</v>
      </c>
      <c r="B1213" s="28" t="s">
        <v>3266</v>
      </c>
    </row>
    <row r="1214">
      <c r="A1214" s="58" t="s">
        <v>2296</v>
      </c>
      <c r="B1214" s="28" t="s">
        <v>3267</v>
      </c>
    </row>
    <row r="1215">
      <c r="A1215" s="58" t="s">
        <v>2296</v>
      </c>
      <c r="B1215" s="28" t="s">
        <v>3268</v>
      </c>
    </row>
    <row r="1216">
      <c r="A1216" s="58" t="s">
        <v>2296</v>
      </c>
      <c r="B1216" s="28" t="s">
        <v>865</v>
      </c>
    </row>
    <row r="1217">
      <c r="A1217" s="58" t="s">
        <v>2296</v>
      </c>
      <c r="B1217" s="28" t="s">
        <v>3269</v>
      </c>
    </row>
    <row r="1218">
      <c r="A1218" s="58" t="s">
        <v>2296</v>
      </c>
      <c r="B1218" s="28" t="s">
        <v>866</v>
      </c>
    </row>
    <row r="1219">
      <c r="A1219" s="58" t="s">
        <v>2296</v>
      </c>
      <c r="B1219" s="28" t="s">
        <v>3270</v>
      </c>
    </row>
    <row r="1220">
      <c r="A1220" s="58" t="s">
        <v>2296</v>
      </c>
      <c r="B1220" s="28" t="s">
        <v>867</v>
      </c>
    </row>
    <row r="1221">
      <c r="A1221" s="58" t="s">
        <v>2296</v>
      </c>
      <c r="B1221" s="28" t="s">
        <v>3271</v>
      </c>
    </row>
    <row r="1222">
      <c r="A1222" s="58" t="s">
        <v>2296</v>
      </c>
      <c r="B1222" s="28" t="s">
        <v>3272</v>
      </c>
    </row>
    <row r="1223">
      <c r="A1223" s="58" t="s">
        <v>2296</v>
      </c>
      <c r="B1223" s="28" t="s">
        <v>3273</v>
      </c>
    </row>
    <row r="1224">
      <c r="A1224" s="58" t="s">
        <v>2296</v>
      </c>
      <c r="B1224" s="28" t="s">
        <v>3274</v>
      </c>
    </row>
    <row r="1225">
      <c r="A1225" s="58" t="s">
        <v>2296</v>
      </c>
      <c r="B1225" s="28" t="s">
        <v>3275</v>
      </c>
    </row>
    <row r="1226">
      <c r="A1226" s="58" t="s">
        <v>2296</v>
      </c>
      <c r="B1226" s="28" t="s">
        <v>3276</v>
      </c>
    </row>
    <row r="1227">
      <c r="A1227" s="58" t="s">
        <v>2296</v>
      </c>
      <c r="B1227" s="28" t="s">
        <v>3277</v>
      </c>
    </row>
    <row r="1228">
      <c r="A1228" s="58" t="s">
        <v>2296</v>
      </c>
      <c r="B1228" s="28" t="s">
        <v>3278</v>
      </c>
    </row>
    <row r="1229">
      <c r="A1229" s="58" t="s">
        <v>2296</v>
      </c>
      <c r="B1229" s="28" t="s">
        <v>3279</v>
      </c>
    </row>
    <row r="1230">
      <c r="A1230" s="58" t="s">
        <v>2296</v>
      </c>
      <c r="B1230" s="28" t="s">
        <v>3280</v>
      </c>
    </row>
    <row r="1231">
      <c r="A1231" s="58" t="s">
        <v>2296</v>
      </c>
      <c r="B1231" s="28" t="s">
        <v>3281</v>
      </c>
    </row>
    <row r="1232">
      <c r="A1232" s="58" t="s">
        <v>2296</v>
      </c>
      <c r="B1232" s="28" t="s">
        <v>868</v>
      </c>
    </row>
    <row r="1233">
      <c r="A1233" s="58" t="s">
        <v>2296</v>
      </c>
      <c r="B1233" s="28" t="s">
        <v>869</v>
      </c>
    </row>
    <row r="1234">
      <c r="A1234" s="58" t="s">
        <v>2296</v>
      </c>
      <c r="B1234" s="28" t="s">
        <v>3282</v>
      </c>
    </row>
    <row r="1235">
      <c r="A1235" s="58" t="s">
        <v>2296</v>
      </c>
      <c r="B1235" s="28" t="s">
        <v>3283</v>
      </c>
    </row>
    <row r="1236">
      <c r="A1236" s="58" t="s">
        <v>2296</v>
      </c>
      <c r="B1236" s="28" t="s">
        <v>3284</v>
      </c>
    </row>
    <row r="1237">
      <c r="A1237" s="58" t="s">
        <v>2296</v>
      </c>
      <c r="B1237" s="28" t="s">
        <v>3285</v>
      </c>
    </row>
    <row r="1238">
      <c r="A1238" s="58" t="s">
        <v>2296</v>
      </c>
      <c r="B1238" s="28" t="s">
        <v>3286</v>
      </c>
    </row>
    <row r="1239">
      <c r="A1239" s="58" t="s">
        <v>2296</v>
      </c>
      <c r="B1239" s="28" t="s">
        <v>870</v>
      </c>
    </row>
    <row r="1240">
      <c r="A1240" s="58" t="s">
        <v>2296</v>
      </c>
      <c r="B1240" s="28" t="s">
        <v>3287</v>
      </c>
    </row>
    <row r="1241">
      <c r="A1241" s="58" t="s">
        <v>2296</v>
      </c>
      <c r="B1241" s="28" t="s">
        <v>3288</v>
      </c>
    </row>
    <row r="1242">
      <c r="A1242" s="58" t="s">
        <v>2296</v>
      </c>
      <c r="B1242" s="28" t="s">
        <v>3289</v>
      </c>
    </row>
    <row r="1243">
      <c r="A1243" s="58" t="s">
        <v>2296</v>
      </c>
      <c r="B1243" s="28" t="s">
        <v>3290</v>
      </c>
    </row>
    <row r="1244">
      <c r="A1244" s="58" t="s">
        <v>2296</v>
      </c>
      <c r="B1244" s="28" t="s">
        <v>1624</v>
      </c>
    </row>
    <row r="1245">
      <c r="A1245" s="58" t="s">
        <v>2296</v>
      </c>
      <c r="B1245" s="28" t="s">
        <v>3291</v>
      </c>
    </row>
    <row r="1246">
      <c r="A1246" s="58" t="s">
        <v>2296</v>
      </c>
      <c r="B1246" s="28" t="s">
        <v>1625</v>
      </c>
    </row>
    <row r="1247">
      <c r="A1247" s="58" t="s">
        <v>2296</v>
      </c>
      <c r="B1247" s="28" t="s">
        <v>1626</v>
      </c>
    </row>
    <row r="1248">
      <c r="A1248" s="58" t="s">
        <v>2296</v>
      </c>
      <c r="B1248" s="28" t="s">
        <v>1627</v>
      </c>
    </row>
    <row r="1249">
      <c r="A1249" s="58" t="s">
        <v>2296</v>
      </c>
      <c r="B1249" s="28" t="s">
        <v>1628</v>
      </c>
    </row>
    <row r="1250">
      <c r="A1250" s="58" t="s">
        <v>2296</v>
      </c>
      <c r="B1250" s="28" t="s">
        <v>1629</v>
      </c>
    </row>
    <row r="1251">
      <c r="A1251" s="58" t="s">
        <v>2296</v>
      </c>
      <c r="B1251" s="28" t="s">
        <v>871</v>
      </c>
    </row>
    <row r="1252">
      <c r="A1252" s="58" t="s">
        <v>2296</v>
      </c>
      <c r="B1252" s="28" t="s">
        <v>872</v>
      </c>
    </row>
    <row r="1253">
      <c r="A1253" s="58" t="s">
        <v>2296</v>
      </c>
      <c r="B1253" s="28" t="s">
        <v>873</v>
      </c>
    </row>
    <row r="1254">
      <c r="A1254" s="58" t="s">
        <v>2296</v>
      </c>
      <c r="B1254" s="28" t="s">
        <v>874</v>
      </c>
    </row>
    <row r="1255">
      <c r="A1255" s="58" t="s">
        <v>2296</v>
      </c>
      <c r="B1255" s="28" t="s">
        <v>875</v>
      </c>
    </row>
    <row r="1256">
      <c r="A1256" s="58" t="s">
        <v>2296</v>
      </c>
      <c r="B1256" s="28" t="s">
        <v>876</v>
      </c>
    </row>
    <row r="1257">
      <c r="A1257" s="58" t="s">
        <v>2296</v>
      </c>
      <c r="B1257" s="28" t="s">
        <v>877</v>
      </c>
    </row>
    <row r="1258">
      <c r="A1258" s="58" t="s">
        <v>2296</v>
      </c>
      <c r="B1258" s="28" t="s">
        <v>878</v>
      </c>
    </row>
    <row r="1259">
      <c r="A1259" s="58" t="s">
        <v>2296</v>
      </c>
      <c r="B1259" s="28" t="s">
        <v>879</v>
      </c>
    </row>
    <row r="1260">
      <c r="A1260" s="58" t="s">
        <v>2296</v>
      </c>
      <c r="B1260" s="28" t="s">
        <v>3292</v>
      </c>
    </row>
    <row r="1261">
      <c r="A1261" s="58" t="s">
        <v>2296</v>
      </c>
      <c r="B1261" s="28" t="s">
        <v>3293</v>
      </c>
    </row>
    <row r="1262">
      <c r="A1262" s="58" t="s">
        <v>2296</v>
      </c>
      <c r="B1262" s="28" t="s">
        <v>880</v>
      </c>
    </row>
    <row r="1263">
      <c r="A1263" s="58" t="s">
        <v>2296</v>
      </c>
      <c r="B1263" s="28" t="s">
        <v>881</v>
      </c>
    </row>
    <row r="1264">
      <c r="A1264" s="58" t="s">
        <v>2296</v>
      </c>
      <c r="B1264" s="28" t="s">
        <v>882</v>
      </c>
    </row>
    <row r="1265">
      <c r="A1265" s="58" t="s">
        <v>2296</v>
      </c>
      <c r="B1265" s="28" t="s">
        <v>883</v>
      </c>
    </row>
    <row r="1266">
      <c r="A1266" s="58" t="s">
        <v>2296</v>
      </c>
      <c r="B1266" s="28" t="s">
        <v>884</v>
      </c>
    </row>
    <row r="1267">
      <c r="A1267" s="58" t="s">
        <v>2296</v>
      </c>
      <c r="B1267" s="28" t="s">
        <v>1630</v>
      </c>
    </row>
    <row r="1268">
      <c r="A1268" s="58" t="s">
        <v>2296</v>
      </c>
      <c r="B1268" s="28" t="s">
        <v>885</v>
      </c>
    </row>
    <row r="1269">
      <c r="A1269" s="58" t="s">
        <v>2296</v>
      </c>
      <c r="B1269" s="28" t="s">
        <v>886</v>
      </c>
    </row>
    <row r="1270">
      <c r="A1270" s="58" t="s">
        <v>2296</v>
      </c>
      <c r="B1270" s="28" t="s">
        <v>3294</v>
      </c>
    </row>
    <row r="1271">
      <c r="A1271" s="58" t="s">
        <v>2296</v>
      </c>
      <c r="B1271" s="28" t="s">
        <v>3295</v>
      </c>
    </row>
    <row r="1272">
      <c r="A1272" s="58" t="s">
        <v>2296</v>
      </c>
      <c r="B1272" s="28" t="s">
        <v>887</v>
      </c>
    </row>
    <row r="1273">
      <c r="A1273" s="58" t="s">
        <v>2296</v>
      </c>
      <c r="B1273" s="28" t="s">
        <v>1631</v>
      </c>
    </row>
    <row r="1274">
      <c r="A1274" s="58" t="s">
        <v>2296</v>
      </c>
      <c r="B1274" s="28" t="s">
        <v>1632</v>
      </c>
    </row>
    <row r="1275">
      <c r="A1275" s="58" t="s">
        <v>2296</v>
      </c>
      <c r="B1275" s="28" t="s">
        <v>1633</v>
      </c>
    </row>
    <row r="1276">
      <c r="A1276" s="58" t="s">
        <v>2296</v>
      </c>
      <c r="B1276" s="28" t="s">
        <v>1634</v>
      </c>
    </row>
    <row r="1277">
      <c r="A1277" s="58" t="s">
        <v>2296</v>
      </c>
      <c r="B1277" s="28" t="s">
        <v>888</v>
      </c>
    </row>
    <row r="1278">
      <c r="A1278" s="58" t="s">
        <v>2296</v>
      </c>
      <c r="B1278" s="43" t="s">
        <v>889</v>
      </c>
    </row>
    <row r="1279">
      <c r="A1279" s="58" t="s">
        <v>2296</v>
      </c>
      <c r="B1279" s="28" t="s">
        <v>890</v>
      </c>
    </row>
    <row r="1280">
      <c r="A1280" s="58" t="s">
        <v>2296</v>
      </c>
      <c r="B1280" s="28" t="s">
        <v>3296</v>
      </c>
    </row>
    <row r="1281">
      <c r="A1281" s="58" t="s">
        <v>2296</v>
      </c>
      <c r="B1281" s="28" t="s">
        <v>3297</v>
      </c>
    </row>
    <row r="1282">
      <c r="A1282" s="58" t="s">
        <v>2296</v>
      </c>
      <c r="B1282" s="28" t="s">
        <v>1635</v>
      </c>
    </row>
    <row r="1283">
      <c r="A1283" s="58" t="s">
        <v>2296</v>
      </c>
      <c r="B1283" s="28" t="s">
        <v>3298</v>
      </c>
    </row>
    <row r="1284">
      <c r="A1284" s="58" t="s">
        <v>2296</v>
      </c>
      <c r="B1284" s="28" t="s">
        <v>891</v>
      </c>
    </row>
    <row r="1285">
      <c r="A1285" s="58" t="s">
        <v>2296</v>
      </c>
      <c r="B1285" s="28" t="s">
        <v>892</v>
      </c>
    </row>
    <row r="1286">
      <c r="A1286" s="58" t="s">
        <v>2296</v>
      </c>
      <c r="B1286" s="28" t="s">
        <v>893</v>
      </c>
    </row>
    <row r="1287">
      <c r="A1287" s="58" t="s">
        <v>2296</v>
      </c>
      <c r="B1287" s="28" t="s">
        <v>3299</v>
      </c>
    </row>
    <row r="1288">
      <c r="A1288" s="58" t="s">
        <v>2296</v>
      </c>
      <c r="B1288" s="28" t="s">
        <v>3300</v>
      </c>
    </row>
    <row r="1289">
      <c r="A1289" s="58" t="s">
        <v>2296</v>
      </c>
      <c r="B1289" s="28" t="s">
        <v>3301</v>
      </c>
    </row>
    <row r="1290">
      <c r="A1290" s="58" t="s">
        <v>2296</v>
      </c>
      <c r="B1290" s="28" t="s">
        <v>3302</v>
      </c>
    </row>
    <row r="1291">
      <c r="A1291" s="58" t="s">
        <v>2296</v>
      </c>
      <c r="B1291" s="28" t="s">
        <v>3303</v>
      </c>
    </row>
    <row r="1292">
      <c r="A1292" s="58" t="s">
        <v>2296</v>
      </c>
      <c r="B1292" s="28" t="s">
        <v>3304</v>
      </c>
    </row>
    <row r="1293">
      <c r="A1293" s="58" t="s">
        <v>2296</v>
      </c>
      <c r="B1293" s="28" t="s">
        <v>3305</v>
      </c>
    </row>
    <row r="1294">
      <c r="A1294" s="58" t="s">
        <v>2296</v>
      </c>
      <c r="B1294" s="28" t="s">
        <v>3306</v>
      </c>
    </row>
    <row r="1295">
      <c r="A1295" s="58" t="s">
        <v>2296</v>
      </c>
      <c r="B1295" s="28" t="s">
        <v>3307</v>
      </c>
    </row>
    <row r="1296">
      <c r="A1296" s="58" t="s">
        <v>2296</v>
      </c>
      <c r="B1296" s="28" t="s">
        <v>3308</v>
      </c>
    </row>
    <row r="1297">
      <c r="A1297" s="58" t="s">
        <v>2296</v>
      </c>
      <c r="B1297" s="28" t="s">
        <v>3309</v>
      </c>
    </row>
    <row r="1298">
      <c r="A1298" s="58" t="s">
        <v>2296</v>
      </c>
      <c r="B1298" s="28" t="s">
        <v>3310</v>
      </c>
    </row>
    <row r="1299">
      <c r="A1299" s="58" t="s">
        <v>2296</v>
      </c>
      <c r="B1299" s="28" t="s">
        <v>3311</v>
      </c>
    </row>
    <row r="1300">
      <c r="A1300" s="58" t="s">
        <v>2296</v>
      </c>
      <c r="B1300" s="28" t="s">
        <v>3312</v>
      </c>
    </row>
    <row r="1301">
      <c r="A1301" s="58" t="s">
        <v>2296</v>
      </c>
      <c r="B1301" s="28" t="s">
        <v>3313</v>
      </c>
    </row>
    <row r="1302">
      <c r="A1302" s="58" t="s">
        <v>2296</v>
      </c>
      <c r="B1302" s="28" t="s">
        <v>894</v>
      </c>
    </row>
    <row r="1303">
      <c r="A1303" s="58" t="s">
        <v>2296</v>
      </c>
      <c r="B1303" s="28" t="s">
        <v>3314</v>
      </c>
    </row>
    <row r="1304">
      <c r="A1304" s="58" t="s">
        <v>2296</v>
      </c>
      <c r="B1304" s="28" t="s">
        <v>895</v>
      </c>
    </row>
    <row r="1305">
      <c r="A1305" s="58" t="s">
        <v>2296</v>
      </c>
      <c r="B1305" s="28" t="s">
        <v>3315</v>
      </c>
    </row>
    <row r="1306">
      <c r="A1306" s="58" t="s">
        <v>2296</v>
      </c>
      <c r="B1306" s="28" t="s">
        <v>3316</v>
      </c>
    </row>
    <row r="1307">
      <c r="A1307" s="58" t="s">
        <v>2296</v>
      </c>
      <c r="B1307" s="28" t="s">
        <v>896</v>
      </c>
    </row>
    <row r="1308">
      <c r="A1308" s="58" t="s">
        <v>2296</v>
      </c>
      <c r="B1308" s="28" t="s">
        <v>897</v>
      </c>
    </row>
    <row r="1309">
      <c r="A1309" s="58" t="s">
        <v>2296</v>
      </c>
      <c r="B1309" s="28" t="s">
        <v>898</v>
      </c>
    </row>
    <row r="1310">
      <c r="A1310" s="58" t="s">
        <v>2296</v>
      </c>
      <c r="B1310" s="28" t="s">
        <v>899</v>
      </c>
    </row>
    <row r="1311">
      <c r="A1311" s="58" t="s">
        <v>2296</v>
      </c>
      <c r="B1311" s="28" t="s">
        <v>900</v>
      </c>
    </row>
    <row r="1312">
      <c r="A1312" s="58" t="s">
        <v>2296</v>
      </c>
      <c r="B1312" s="28" t="s">
        <v>901</v>
      </c>
    </row>
    <row r="1313">
      <c r="A1313" s="58" t="s">
        <v>2296</v>
      </c>
      <c r="B1313" s="28" t="s">
        <v>902</v>
      </c>
    </row>
    <row r="1314">
      <c r="A1314" s="58" t="s">
        <v>2296</v>
      </c>
      <c r="B1314" s="28" t="s">
        <v>903</v>
      </c>
    </row>
    <row r="1315">
      <c r="A1315" s="58" t="s">
        <v>2296</v>
      </c>
      <c r="B1315" s="28" t="s">
        <v>904</v>
      </c>
    </row>
    <row r="1316">
      <c r="A1316" s="58" t="s">
        <v>2296</v>
      </c>
      <c r="B1316" s="28" t="s">
        <v>905</v>
      </c>
    </row>
    <row r="1317">
      <c r="A1317" s="58" t="s">
        <v>2296</v>
      </c>
      <c r="B1317" s="28" t="s">
        <v>3317</v>
      </c>
    </row>
    <row r="1318">
      <c r="A1318" s="58" t="s">
        <v>2296</v>
      </c>
      <c r="B1318" s="28" t="s">
        <v>3318</v>
      </c>
    </row>
    <row r="1319">
      <c r="A1319" s="58" t="s">
        <v>2296</v>
      </c>
      <c r="B1319" s="28" t="s">
        <v>3319</v>
      </c>
    </row>
    <row r="1320">
      <c r="A1320" s="58" t="s">
        <v>2296</v>
      </c>
      <c r="B1320" s="28" t="s">
        <v>906</v>
      </c>
    </row>
    <row r="1321">
      <c r="A1321" s="58" t="s">
        <v>2296</v>
      </c>
      <c r="B1321" s="28" t="s">
        <v>3320</v>
      </c>
    </row>
    <row r="1322">
      <c r="A1322" s="58" t="s">
        <v>2296</v>
      </c>
      <c r="B1322" s="28" t="s">
        <v>3321</v>
      </c>
    </row>
    <row r="1323">
      <c r="A1323" s="58" t="s">
        <v>2296</v>
      </c>
      <c r="B1323" s="28" t="s">
        <v>3322</v>
      </c>
    </row>
    <row r="1324">
      <c r="A1324" s="58" t="s">
        <v>2296</v>
      </c>
      <c r="B1324" s="28" t="s">
        <v>3323</v>
      </c>
    </row>
    <row r="1325">
      <c r="A1325" s="58" t="s">
        <v>2296</v>
      </c>
      <c r="B1325" s="28" t="s">
        <v>907</v>
      </c>
    </row>
    <row r="1326">
      <c r="A1326" s="58" t="s">
        <v>2296</v>
      </c>
      <c r="B1326" s="28" t="s">
        <v>3324</v>
      </c>
    </row>
    <row r="1327">
      <c r="A1327" s="58" t="s">
        <v>2296</v>
      </c>
      <c r="B1327" s="28" t="s">
        <v>3325</v>
      </c>
    </row>
    <row r="1328">
      <c r="A1328" s="58" t="s">
        <v>2296</v>
      </c>
      <c r="B1328" s="28" t="s">
        <v>3326</v>
      </c>
    </row>
    <row r="1329">
      <c r="A1329" s="58" t="s">
        <v>2296</v>
      </c>
      <c r="B1329" s="28" t="s">
        <v>3327</v>
      </c>
    </row>
    <row r="1330">
      <c r="A1330" s="58" t="s">
        <v>2296</v>
      </c>
      <c r="B1330" s="28" t="s">
        <v>3328</v>
      </c>
    </row>
    <row r="1331">
      <c r="A1331" s="58" t="s">
        <v>2296</v>
      </c>
      <c r="B1331" s="28" t="s">
        <v>3329</v>
      </c>
    </row>
    <row r="1332">
      <c r="A1332" s="58" t="s">
        <v>2296</v>
      </c>
      <c r="B1332" s="28" t="s">
        <v>3330</v>
      </c>
    </row>
    <row r="1333">
      <c r="A1333" s="58" t="s">
        <v>2296</v>
      </c>
      <c r="B1333" s="28" t="s">
        <v>1642</v>
      </c>
    </row>
    <row r="1334">
      <c r="A1334" s="58" t="s">
        <v>2296</v>
      </c>
      <c r="B1334" s="28" t="s">
        <v>3331</v>
      </c>
    </row>
    <row r="1335">
      <c r="A1335" s="58" t="s">
        <v>2296</v>
      </c>
      <c r="B1335" s="28" t="s">
        <v>3332</v>
      </c>
    </row>
    <row r="1336">
      <c r="A1336" s="58" t="s">
        <v>2296</v>
      </c>
      <c r="B1336" s="28" t="s">
        <v>3333</v>
      </c>
    </row>
    <row r="1337">
      <c r="A1337" s="58" t="s">
        <v>2296</v>
      </c>
      <c r="B1337" s="28" t="s">
        <v>3334</v>
      </c>
    </row>
    <row r="1338">
      <c r="A1338" s="58" t="s">
        <v>2296</v>
      </c>
      <c r="B1338" s="28" t="s">
        <v>3335</v>
      </c>
    </row>
    <row r="1339">
      <c r="A1339" s="58" t="s">
        <v>2296</v>
      </c>
      <c r="B1339" s="28" t="s">
        <v>3336</v>
      </c>
    </row>
    <row r="1340">
      <c r="A1340" s="58" t="s">
        <v>2296</v>
      </c>
      <c r="B1340" s="28" t="s">
        <v>3337</v>
      </c>
    </row>
    <row r="1341">
      <c r="A1341" s="58" t="s">
        <v>2296</v>
      </c>
      <c r="B1341" s="28" t="s">
        <v>3338</v>
      </c>
    </row>
    <row r="1342">
      <c r="A1342" s="58" t="s">
        <v>2296</v>
      </c>
      <c r="B1342" s="28" t="s">
        <v>3339</v>
      </c>
    </row>
    <row r="1343">
      <c r="A1343" s="58" t="s">
        <v>2296</v>
      </c>
      <c r="B1343" s="28" t="s">
        <v>3340</v>
      </c>
    </row>
    <row r="1344">
      <c r="A1344" s="58" t="s">
        <v>2296</v>
      </c>
      <c r="B1344" s="28" t="s">
        <v>3341</v>
      </c>
    </row>
    <row r="1345">
      <c r="A1345" s="58" t="s">
        <v>2296</v>
      </c>
      <c r="B1345" s="28" t="s">
        <v>3342</v>
      </c>
    </row>
    <row r="1346">
      <c r="A1346" s="58" t="s">
        <v>2296</v>
      </c>
      <c r="B1346" s="28" t="s">
        <v>3343</v>
      </c>
    </row>
    <row r="1347">
      <c r="A1347" s="58" t="s">
        <v>2296</v>
      </c>
      <c r="B1347" s="28" t="s">
        <v>908</v>
      </c>
    </row>
    <row r="1348">
      <c r="A1348" s="58" t="s">
        <v>2296</v>
      </c>
      <c r="B1348" s="28" t="s">
        <v>909</v>
      </c>
    </row>
    <row r="1349">
      <c r="A1349" s="58" t="s">
        <v>2296</v>
      </c>
      <c r="B1349" s="28" t="s">
        <v>910</v>
      </c>
    </row>
    <row r="1350">
      <c r="A1350" s="58" t="s">
        <v>2296</v>
      </c>
      <c r="B1350" s="28" t="s">
        <v>3344</v>
      </c>
    </row>
    <row r="1351">
      <c r="A1351" s="58" t="s">
        <v>2296</v>
      </c>
      <c r="B1351" s="28" t="s">
        <v>3345</v>
      </c>
    </row>
    <row r="1352">
      <c r="A1352" s="58" t="s">
        <v>2296</v>
      </c>
      <c r="B1352" s="28" t="s">
        <v>3346</v>
      </c>
    </row>
    <row r="1353">
      <c r="A1353" s="58" t="s">
        <v>2296</v>
      </c>
      <c r="B1353" s="28" t="s">
        <v>3347</v>
      </c>
    </row>
    <row r="1354">
      <c r="A1354" s="58" t="s">
        <v>2296</v>
      </c>
      <c r="B1354" s="28" t="s">
        <v>3348</v>
      </c>
    </row>
    <row r="1355">
      <c r="A1355" s="58" t="s">
        <v>2296</v>
      </c>
      <c r="B1355" s="28" t="s">
        <v>911</v>
      </c>
    </row>
    <row r="1356">
      <c r="A1356" s="58" t="s">
        <v>2296</v>
      </c>
      <c r="B1356" s="28" t="s">
        <v>1636</v>
      </c>
    </row>
    <row r="1357">
      <c r="A1357" s="58" t="s">
        <v>2296</v>
      </c>
      <c r="B1357" s="28" t="s">
        <v>3349</v>
      </c>
    </row>
    <row r="1358">
      <c r="A1358" s="58" t="s">
        <v>2296</v>
      </c>
      <c r="B1358" s="28" t="s">
        <v>1637</v>
      </c>
    </row>
    <row r="1359">
      <c r="A1359" s="58" t="s">
        <v>2296</v>
      </c>
      <c r="B1359" s="28" t="s">
        <v>3350</v>
      </c>
    </row>
    <row r="1360">
      <c r="A1360" s="58" t="s">
        <v>2296</v>
      </c>
      <c r="B1360" s="28" t="s">
        <v>3351</v>
      </c>
    </row>
    <row r="1361">
      <c r="A1361" s="58" t="s">
        <v>2296</v>
      </c>
      <c r="B1361" s="28" t="s">
        <v>3352</v>
      </c>
    </row>
    <row r="1362">
      <c r="A1362" s="58" t="s">
        <v>2296</v>
      </c>
      <c r="B1362" s="28" t="s">
        <v>912</v>
      </c>
    </row>
    <row r="1363">
      <c r="A1363" s="58" t="s">
        <v>2296</v>
      </c>
      <c r="B1363" s="28" t="s">
        <v>3353</v>
      </c>
    </row>
    <row r="1364">
      <c r="A1364" s="58" t="s">
        <v>2296</v>
      </c>
      <c r="B1364" s="28" t="s">
        <v>1638</v>
      </c>
    </row>
    <row r="1365">
      <c r="A1365" s="58" t="s">
        <v>2296</v>
      </c>
      <c r="B1365" s="28" t="s">
        <v>3354</v>
      </c>
    </row>
    <row r="1366">
      <c r="A1366" s="58" t="s">
        <v>2296</v>
      </c>
      <c r="B1366" s="28" t="s">
        <v>913</v>
      </c>
    </row>
    <row r="1367">
      <c r="A1367" s="58" t="s">
        <v>2296</v>
      </c>
      <c r="B1367" s="28" t="s">
        <v>914</v>
      </c>
    </row>
    <row r="1368">
      <c r="A1368" s="58" t="s">
        <v>2296</v>
      </c>
      <c r="B1368" s="28" t="s">
        <v>915</v>
      </c>
    </row>
    <row r="1369">
      <c r="A1369" s="58" t="s">
        <v>2296</v>
      </c>
      <c r="B1369" s="28" t="s">
        <v>3355</v>
      </c>
    </row>
    <row r="1370">
      <c r="A1370" s="58" t="s">
        <v>2296</v>
      </c>
      <c r="B1370" s="28" t="s">
        <v>3356</v>
      </c>
    </row>
    <row r="1371">
      <c r="A1371" s="58" t="s">
        <v>2296</v>
      </c>
      <c r="B1371" s="28" t="s">
        <v>916</v>
      </c>
    </row>
    <row r="1372">
      <c r="A1372" s="58" t="s">
        <v>2296</v>
      </c>
      <c r="B1372" s="28" t="s">
        <v>3357</v>
      </c>
    </row>
    <row r="1373">
      <c r="A1373" s="58" t="s">
        <v>2296</v>
      </c>
      <c r="B1373" s="28" t="s">
        <v>917</v>
      </c>
    </row>
    <row r="1374">
      <c r="A1374" s="58" t="s">
        <v>2296</v>
      </c>
      <c r="B1374" s="28" t="s">
        <v>3358</v>
      </c>
    </row>
    <row r="1375">
      <c r="A1375" s="58" t="s">
        <v>2296</v>
      </c>
      <c r="B1375" s="28" t="s">
        <v>3359</v>
      </c>
    </row>
    <row r="1376">
      <c r="A1376" s="58" t="s">
        <v>2296</v>
      </c>
      <c r="B1376" s="28" t="s">
        <v>3360</v>
      </c>
    </row>
    <row r="1377">
      <c r="A1377" s="58" t="s">
        <v>2296</v>
      </c>
      <c r="B1377" s="28" t="s">
        <v>3361</v>
      </c>
    </row>
    <row r="1378">
      <c r="A1378" s="58" t="s">
        <v>2296</v>
      </c>
      <c r="B1378" s="28" t="s">
        <v>3362</v>
      </c>
    </row>
    <row r="1379">
      <c r="A1379" s="58" t="s">
        <v>2296</v>
      </c>
      <c r="B1379" s="28" t="s">
        <v>3363</v>
      </c>
    </row>
    <row r="1380">
      <c r="A1380" s="58" t="s">
        <v>2296</v>
      </c>
      <c r="B1380" s="28" t="s">
        <v>3364</v>
      </c>
    </row>
    <row r="1381">
      <c r="A1381" s="58" t="s">
        <v>2296</v>
      </c>
      <c r="B1381" s="28" t="s">
        <v>3365</v>
      </c>
    </row>
    <row r="1382">
      <c r="A1382" s="58" t="s">
        <v>2296</v>
      </c>
      <c r="B1382" s="28" t="s">
        <v>918</v>
      </c>
    </row>
    <row r="1383">
      <c r="A1383" s="58" t="s">
        <v>2296</v>
      </c>
      <c r="B1383" s="28" t="s">
        <v>1639</v>
      </c>
    </row>
    <row r="1384">
      <c r="A1384" s="58" t="s">
        <v>2296</v>
      </c>
      <c r="B1384" s="28" t="s">
        <v>919</v>
      </c>
    </row>
    <row r="1385">
      <c r="A1385" s="58" t="s">
        <v>2296</v>
      </c>
      <c r="B1385" s="28" t="s">
        <v>3366</v>
      </c>
    </row>
    <row r="1386">
      <c r="A1386" s="58" t="s">
        <v>2296</v>
      </c>
      <c r="B1386" s="28" t="s">
        <v>3367</v>
      </c>
    </row>
    <row r="1387">
      <c r="A1387" s="58" t="s">
        <v>2296</v>
      </c>
      <c r="B1387" s="28" t="s">
        <v>1640</v>
      </c>
    </row>
    <row r="1388">
      <c r="A1388" s="58" t="s">
        <v>2296</v>
      </c>
      <c r="B1388" s="28" t="s">
        <v>3368</v>
      </c>
    </row>
    <row r="1389">
      <c r="A1389" s="58" t="s">
        <v>2296</v>
      </c>
      <c r="B1389" s="28" t="s">
        <v>1641</v>
      </c>
    </row>
    <row r="1390">
      <c r="A1390" s="58" t="s">
        <v>2296</v>
      </c>
      <c r="B1390" s="28" t="s">
        <v>3369</v>
      </c>
    </row>
    <row r="1391">
      <c r="A1391" s="58" t="s">
        <v>2296</v>
      </c>
      <c r="B1391" s="28" t="s">
        <v>3370</v>
      </c>
    </row>
    <row r="1392">
      <c r="A1392" s="58" t="s">
        <v>2296</v>
      </c>
      <c r="B1392" s="28" t="s">
        <v>3371</v>
      </c>
    </row>
    <row r="1393">
      <c r="A1393" s="58" t="s">
        <v>2296</v>
      </c>
      <c r="B1393" s="28" t="s">
        <v>3372</v>
      </c>
    </row>
    <row r="1394">
      <c r="A1394" s="58" t="s">
        <v>2296</v>
      </c>
      <c r="B1394" s="28" t="s">
        <v>3373</v>
      </c>
    </row>
    <row r="1395">
      <c r="A1395" s="58" t="s">
        <v>2296</v>
      </c>
      <c r="B1395" s="28" t="s">
        <v>3374</v>
      </c>
    </row>
    <row r="1396">
      <c r="A1396" s="58" t="s">
        <v>2296</v>
      </c>
      <c r="B1396" s="28" t="s">
        <v>3375</v>
      </c>
    </row>
    <row r="1397">
      <c r="A1397" s="58" t="s">
        <v>2296</v>
      </c>
      <c r="B1397" s="28" t="s">
        <v>3376</v>
      </c>
    </row>
    <row r="1398">
      <c r="A1398" s="58" t="s">
        <v>2296</v>
      </c>
      <c r="B1398" s="28" t="s">
        <v>920</v>
      </c>
    </row>
    <row r="1399">
      <c r="A1399" s="58" t="s">
        <v>2296</v>
      </c>
      <c r="B1399" s="28" t="s">
        <v>921</v>
      </c>
    </row>
    <row r="1400">
      <c r="A1400" s="58" t="s">
        <v>2296</v>
      </c>
      <c r="B1400" s="28" t="s">
        <v>922</v>
      </c>
    </row>
    <row r="1401">
      <c r="A1401" s="58" t="s">
        <v>2296</v>
      </c>
      <c r="B1401" s="28" t="s">
        <v>3377</v>
      </c>
    </row>
    <row r="1402">
      <c r="A1402" s="58" t="s">
        <v>2296</v>
      </c>
      <c r="B1402" s="28" t="s">
        <v>923</v>
      </c>
    </row>
    <row r="1403">
      <c r="A1403" s="58" t="s">
        <v>2296</v>
      </c>
      <c r="B1403" s="28" t="s">
        <v>924</v>
      </c>
    </row>
    <row r="1404">
      <c r="A1404" s="58" t="s">
        <v>2296</v>
      </c>
      <c r="B1404" s="28" t="s">
        <v>925</v>
      </c>
    </row>
    <row r="1405">
      <c r="A1405" s="58" t="s">
        <v>2296</v>
      </c>
      <c r="B1405" s="28" t="s">
        <v>3378</v>
      </c>
    </row>
    <row r="1406">
      <c r="A1406" s="58" t="s">
        <v>2296</v>
      </c>
      <c r="B1406" s="28" t="s">
        <v>3379</v>
      </c>
    </row>
    <row r="1407">
      <c r="A1407" s="58" t="s">
        <v>2296</v>
      </c>
      <c r="B1407" s="28" t="s">
        <v>3380</v>
      </c>
    </row>
    <row r="1408">
      <c r="A1408" s="58" t="s">
        <v>2296</v>
      </c>
      <c r="B1408" s="28" t="s">
        <v>926</v>
      </c>
    </row>
    <row r="1409">
      <c r="A1409" s="58" t="s">
        <v>2296</v>
      </c>
      <c r="B1409" s="28" t="s">
        <v>3381</v>
      </c>
    </row>
    <row r="1410">
      <c r="A1410" s="58" t="s">
        <v>2296</v>
      </c>
      <c r="B1410" s="28" t="s">
        <v>3382</v>
      </c>
    </row>
    <row r="1411">
      <c r="A1411" s="58" t="s">
        <v>2296</v>
      </c>
      <c r="B1411" s="28" t="s">
        <v>3383</v>
      </c>
    </row>
    <row r="1412">
      <c r="A1412" s="58" t="s">
        <v>2296</v>
      </c>
      <c r="B1412" s="28" t="s">
        <v>927</v>
      </c>
    </row>
    <row r="1413">
      <c r="A1413" s="58" t="s">
        <v>2296</v>
      </c>
      <c r="B1413" s="28" t="s">
        <v>3384</v>
      </c>
    </row>
    <row r="1414">
      <c r="A1414" s="58" t="s">
        <v>2296</v>
      </c>
      <c r="B1414" s="28" t="s">
        <v>3385</v>
      </c>
    </row>
    <row r="1415">
      <c r="A1415" s="58" t="s">
        <v>2296</v>
      </c>
      <c r="B1415" s="28" t="s">
        <v>928</v>
      </c>
    </row>
    <row r="1416">
      <c r="A1416" s="58" t="s">
        <v>2296</v>
      </c>
      <c r="B1416" s="28" t="s">
        <v>929</v>
      </c>
    </row>
    <row r="1417">
      <c r="A1417" s="58" t="s">
        <v>2296</v>
      </c>
      <c r="B1417" s="28" t="s">
        <v>930</v>
      </c>
    </row>
    <row r="1418">
      <c r="A1418" s="58" t="s">
        <v>2296</v>
      </c>
      <c r="B1418" s="28" t="s">
        <v>931</v>
      </c>
    </row>
    <row r="1419">
      <c r="A1419" s="58" t="s">
        <v>2296</v>
      </c>
      <c r="B1419" s="28" t="s">
        <v>3386</v>
      </c>
    </row>
    <row r="1420">
      <c r="A1420" s="58" t="s">
        <v>2296</v>
      </c>
      <c r="B1420" s="28" t="s">
        <v>932</v>
      </c>
    </row>
    <row r="1421">
      <c r="A1421" s="58" t="s">
        <v>2296</v>
      </c>
      <c r="B1421" s="28" t="s">
        <v>933</v>
      </c>
    </row>
    <row r="1422">
      <c r="A1422" s="58" t="s">
        <v>2296</v>
      </c>
      <c r="B1422" s="28" t="s">
        <v>934</v>
      </c>
    </row>
    <row r="1423">
      <c r="A1423" s="58" t="s">
        <v>2296</v>
      </c>
      <c r="B1423" s="28" t="s">
        <v>3387</v>
      </c>
    </row>
    <row r="1424">
      <c r="A1424" s="58" t="s">
        <v>2296</v>
      </c>
      <c r="B1424" s="28" t="s">
        <v>3388</v>
      </c>
    </row>
    <row r="1425">
      <c r="A1425" s="58" t="s">
        <v>2296</v>
      </c>
      <c r="B1425" s="28" t="s">
        <v>3389</v>
      </c>
    </row>
    <row r="1426">
      <c r="A1426" s="58" t="s">
        <v>2296</v>
      </c>
      <c r="B1426" s="28" t="s">
        <v>3390</v>
      </c>
    </row>
    <row r="1427">
      <c r="A1427" s="58" t="s">
        <v>2296</v>
      </c>
      <c r="B1427" s="28" t="s">
        <v>935</v>
      </c>
    </row>
    <row r="1428">
      <c r="A1428" s="58" t="s">
        <v>2296</v>
      </c>
      <c r="B1428" s="28" t="s">
        <v>3391</v>
      </c>
    </row>
    <row r="1429">
      <c r="A1429" s="58" t="s">
        <v>2296</v>
      </c>
      <c r="B1429" s="28" t="s">
        <v>3392</v>
      </c>
    </row>
    <row r="1430">
      <c r="A1430" s="58" t="s">
        <v>2296</v>
      </c>
      <c r="B1430" s="28" t="s">
        <v>3393</v>
      </c>
    </row>
    <row r="1431">
      <c r="A1431" s="58" t="s">
        <v>2296</v>
      </c>
      <c r="B1431" s="28" t="s">
        <v>936</v>
      </c>
    </row>
    <row r="1432">
      <c r="A1432" s="58" t="s">
        <v>2296</v>
      </c>
      <c r="B1432" s="28" t="s">
        <v>937</v>
      </c>
    </row>
    <row r="1433">
      <c r="A1433" s="58" t="s">
        <v>2296</v>
      </c>
      <c r="B1433" s="28" t="s">
        <v>3394</v>
      </c>
    </row>
    <row r="1434">
      <c r="A1434" s="58" t="s">
        <v>2296</v>
      </c>
      <c r="B1434" s="28" t="s">
        <v>938</v>
      </c>
    </row>
    <row r="1435">
      <c r="A1435" s="58" t="s">
        <v>2296</v>
      </c>
      <c r="B1435" s="28" t="s">
        <v>3395</v>
      </c>
    </row>
    <row r="1436">
      <c r="A1436" s="58" t="s">
        <v>2296</v>
      </c>
      <c r="B1436" s="28" t="s">
        <v>3396</v>
      </c>
    </row>
    <row r="1437">
      <c r="A1437" s="58" t="s">
        <v>2296</v>
      </c>
      <c r="B1437" s="28" t="s">
        <v>939</v>
      </c>
    </row>
    <row r="1438">
      <c r="A1438" s="58" t="s">
        <v>2296</v>
      </c>
      <c r="B1438" s="28" t="s">
        <v>940</v>
      </c>
    </row>
    <row r="1439">
      <c r="A1439" s="58" t="s">
        <v>2296</v>
      </c>
      <c r="B1439" s="28" t="s">
        <v>941</v>
      </c>
    </row>
    <row r="1440">
      <c r="A1440" s="58" t="s">
        <v>2296</v>
      </c>
      <c r="B1440" s="28" t="s">
        <v>3397</v>
      </c>
    </row>
    <row r="1441">
      <c r="A1441" s="58" t="s">
        <v>2296</v>
      </c>
      <c r="B1441" s="28" t="s">
        <v>942</v>
      </c>
    </row>
    <row r="1442">
      <c r="A1442" s="58" t="s">
        <v>2296</v>
      </c>
      <c r="B1442" s="28" t="s">
        <v>943</v>
      </c>
    </row>
    <row r="1443">
      <c r="A1443" s="58" t="s">
        <v>2296</v>
      </c>
      <c r="B1443" s="28" t="s">
        <v>3398</v>
      </c>
    </row>
    <row r="1444">
      <c r="A1444" s="58" t="s">
        <v>2296</v>
      </c>
      <c r="B1444" s="28" t="s">
        <v>3399</v>
      </c>
    </row>
    <row r="1445">
      <c r="A1445" s="58" t="s">
        <v>2296</v>
      </c>
      <c r="B1445" s="28" t="s">
        <v>3400</v>
      </c>
    </row>
    <row r="1446">
      <c r="A1446" s="58" t="s">
        <v>2296</v>
      </c>
      <c r="B1446" s="28" t="s">
        <v>944</v>
      </c>
    </row>
    <row r="1447">
      <c r="A1447" s="58" t="s">
        <v>2296</v>
      </c>
      <c r="B1447" s="28" t="s">
        <v>945</v>
      </c>
    </row>
    <row r="1448">
      <c r="A1448" s="58" t="s">
        <v>2296</v>
      </c>
      <c r="B1448" s="28" t="s">
        <v>946</v>
      </c>
    </row>
    <row r="1449">
      <c r="A1449" s="58" t="s">
        <v>2296</v>
      </c>
      <c r="B1449" s="28" t="s">
        <v>3401</v>
      </c>
    </row>
    <row r="1450">
      <c r="A1450" s="58" t="s">
        <v>2296</v>
      </c>
      <c r="B1450" s="28" t="s">
        <v>3402</v>
      </c>
    </row>
    <row r="1451">
      <c r="A1451" s="58" t="s">
        <v>2296</v>
      </c>
      <c r="B1451" s="28" t="s">
        <v>947</v>
      </c>
    </row>
    <row r="1452">
      <c r="A1452" s="58" t="s">
        <v>2296</v>
      </c>
      <c r="B1452" s="28" t="s">
        <v>948</v>
      </c>
    </row>
    <row r="1453">
      <c r="A1453" s="58" t="s">
        <v>2296</v>
      </c>
      <c r="B1453" s="28" t="s">
        <v>949</v>
      </c>
    </row>
    <row r="1454">
      <c r="A1454" s="58" t="s">
        <v>2296</v>
      </c>
      <c r="B1454" s="28" t="s">
        <v>3403</v>
      </c>
    </row>
    <row r="1455">
      <c r="A1455" s="58" t="s">
        <v>2296</v>
      </c>
      <c r="B1455" s="28" t="s">
        <v>3404</v>
      </c>
    </row>
    <row r="1456">
      <c r="A1456" s="58" t="s">
        <v>2296</v>
      </c>
      <c r="B1456" s="28" t="s">
        <v>950</v>
      </c>
    </row>
    <row r="1457">
      <c r="A1457" s="58" t="s">
        <v>2296</v>
      </c>
      <c r="B1457" s="28" t="s">
        <v>951</v>
      </c>
    </row>
    <row r="1458">
      <c r="A1458" s="58" t="s">
        <v>2296</v>
      </c>
      <c r="B1458" s="28" t="s">
        <v>952</v>
      </c>
    </row>
    <row r="1459">
      <c r="A1459" s="58" t="s">
        <v>2296</v>
      </c>
      <c r="B1459" s="28" t="s">
        <v>3405</v>
      </c>
    </row>
    <row r="1460">
      <c r="A1460" s="58" t="s">
        <v>2296</v>
      </c>
      <c r="B1460" s="28" t="s">
        <v>3406</v>
      </c>
    </row>
    <row r="1461">
      <c r="A1461" s="58" t="s">
        <v>2296</v>
      </c>
      <c r="B1461" s="28" t="s">
        <v>3407</v>
      </c>
    </row>
    <row r="1462">
      <c r="A1462" s="58" t="s">
        <v>2296</v>
      </c>
      <c r="B1462" s="28" t="s">
        <v>3408</v>
      </c>
    </row>
    <row r="1463">
      <c r="A1463" s="58" t="s">
        <v>2296</v>
      </c>
      <c r="B1463" s="28" t="s">
        <v>3409</v>
      </c>
    </row>
    <row r="1464">
      <c r="A1464" s="58" t="s">
        <v>2296</v>
      </c>
      <c r="B1464" s="28" t="s">
        <v>3410</v>
      </c>
    </row>
    <row r="1465">
      <c r="A1465" s="58" t="s">
        <v>2296</v>
      </c>
      <c r="B1465" s="28" t="s">
        <v>3411</v>
      </c>
    </row>
    <row r="1466">
      <c r="A1466" s="58" t="s">
        <v>2296</v>
      </c>
      <c r="B1466" s="28" t="s">
        <v>3412</v>
      </c>
    </row>
    <row r="1467">
      <c r="A1467" s="58" t="s">
        <v>2296</v>
      </c>
      <c r="B1467" s="28" t="s">
        <v>3413</v>
      </c>
    </row>
    <row r="1468">
      <c r="A1468" s="58" t="s">
        <v>2296</v>
      </c>
      <c r="B1468" s="28" t="s">
        <v>3414</v>
      </c>
    </row>
    <row r="1469">
      <c r="A1469" s="58" t="s">
        <v>2296</v>
      </c>
      <c r="B1469" s="28" t="s">
        <v>3415</v>
      </c>
    </row>
    <row r="1470">
      <c r="A1470" s="58" t="s">
        <v>2296</v>
      </c>
      <c r="B1470" s="28" t="s">
        <v>3416</v>
      </c>
    </row>
    <row r="1471">
      <c r="A1471" s="58" t="s">
        <v>2296</v>
      </c>
      <c r="B1471" s="28" t="s">
        <v>3417</v>
      </c>
    </row>
    <row r="1472">
      <c r="A1472" s="58" t="s">
        <v>2296</v>
      </c>
      <c r="B1472" s="28" t="s">
        <v>3418</v>
      </c>
    </row>
    <row r="1473">
      <c r="A1473" s="58" t="s">
        <v>2296</v>
      </c>
      <c r="B1473" s="28" t="s">
        <v>3419</v>
      </c>
    </row>
    <row r="1474">
      <c r="A1474" s="58" t="s">
        <v>2296</v>
      </c>
      <c r="B1474" s="28" t="s">
        <v>3420</v>
      </c>
    </row>
    <row r="1475">
      <c r="A1475" s="58" t="s">
        <v>2296</v>
      </c>
      <c r="B1475" s="28" t="s">
        <v>3421</v>
      </c>
    </row>
    <row r="1476">
      <c r="A1476" s="58" t="s">
        <v>2296</v>
      </c>
      <c r="B1476" s="28" t="s">
        <v>3422</v>
      </c>
    </row>
    <row r="1477">
      <c r="A1477" s="58" t="s">
        <v>2296</v>
      </c>
      <c r="B1477" s="28" t="s">
        <v>3423</v>
      </c>
    </row>
    <row r="1478">
      <c r="A1478" s="58" t="s">
        <v>2296</v>
      </c>
      <c r="B1478" s="28" t="s">
        <v>3424</v>
      </c>
    </row>
    <row r="1479">
      <c r="A1479" s="58" t="s">
        <v>2296</v>
      </c>
      <c r="B1479" s="28" t="s">
        <v>3425</v>
      </c>
    </row>
    <row r="1480">
      <c r="A1480" s="58" t="s">
        <v>2296</v>
      </c>
      <c r="B1480" s="28" t="s">
        <v>3426</v>
      </c>
    </row>
    <row r="1481">
      <c r="A1481" s="58" t="s">
        <v>2296</v>
      </c>
      <c r="B1481" s="28" t="s">
        <v>3427</v>
      </c>
    </row>
    <row r="1482">
      <c r="A1482" s="58" t="s">
        <v>2296</v>
      </c>
      <c r="B1482" s="28" t="s">
        <v>3428</v>
      </c>
    </row>
    <row r="1483">
      <c r="A1483" s="58" t="s">
        <v>2296</v>
      </c>
      <c r="B1483" s="28" t="s">
        <v>3429</v>
      </c>
    </row>
    <row r="1484">
      <c r="A1484" s="58" t="s">
        <v>2296</v>
      </c>
      <c r="B1484" s="28" t="s">
        <v>3430</v>
      </c>
    </row>
    <row r="1485">
      <c r="A1485" s="58" t="s">
        <v>2296</v>
      </c>
      <c r="B1485" s="28" t="s">
        <v>953</v>
      </c>
    </row>
    <row r="1486">
      <c r="A1486" s="58" t="s">
        <v>2296</v>
      </c>
      <c r="B1486" s="28" t="s">
        <v>3431</v>
      </c>
    </row>
    <row r="1487">
      <c r="A1487" s="58" t="s">
        <v>2296</v>
      </c>
      <c r="B1487" s="28" t="s">
        <v>3432</v>
      </c>
    </row>
    <row r="1488">
      <c r="A1488" s="58" t="s">
        <v>2296</v>
      </c>
      <c r="B1488" s="28" t="s">
        <v>3433</v>
      </c>
    </row>
    <row r="1489">
      <c r="A1489" s="58" t="s">
        <v>2296</v>
      </c>
      <c r="B1489" s="28" t="s">
        <v>3434</v>
      </c>
    </row>
    <row r="1490">
      <c r="A1490" s="58" t="s">
        <v>2296</v>
      </c>
      <c r="B1490" s="28" t="s">
        <v>3435</v>
      </c>
    </row>
    <row r="1491">
      <c r="A1491" s="58" t="s">
        <v>2296</v>
      </c>
      <c r="B1491" s="28" t="s">
        <v>3436</v>
      </c>
    </row>
    <row r="1492">
      <c r="A1492" s="58" t="s">
        <v>2296</v>
      </c>
      <c r="B1492" s="28" t="s">
        <v>3437</v>
      </c>
    </row>
    <row r="1493">
      <c r="A1493" s="58" t="s">
        <v>2296</v>
      </c>
      <c r="B1493" s="28" t="s">
        <v>3438</v>
      </c>
    </row>
    <row r="1494">
      <c r="A1494" s="58" t="s">
        <v>2296</v>
      </c>
      <c r="B1494" s="28" t="s">
        <v>954</v>
      </c>
    </row>
    <row r="1495">
      <c r="A1495" s="58" t="s">
        <v>2296</v>
      </c>
      <c r="B1495" s="28" t="s">
        <v>3439</v>
      </c>
    </row>
    <row r="1496">
      <c r="A1496" s="58" t="s">
        <v>2296</v>
      </c>
      <c r="B1496" s="28" t="s">
        <v>3440</v>
      </c>
    </row>
    <row r="1497">
      <c r="A1497" s="58" t="s">
        <v>2296</v>
      </c>
      <c r="B1497" s="28" t="s">
        <v>3441</v>
      </c>
    </row>
    <row r="1498">
      <c r="A1498" s="58" t="s">
        <v>2296</v>
      </c>
      <c r="B1498" s="28" t="s">
        <v>955</v>
      </c>
    </row>
    <row r="1499">
      <c r="A1499" s="58" t="s">
        <v>2296</v>
      </c>
      <c r="B1499" s="28" t="s">
        <v>956</v>
      </c>
    </row>
    <row r="1500">
      <c r="A1500" s="58" t="s">
        <v>2296</v>
      </c>
      <c r="B1500" s="28" t="s">
        <v>957</v>
      </c>
    </row>
    <row r="1501">
      <c r="A1501" s="58" t="s">
        <v>2296</v>
      </c>
      <c r="B1501" s="28" t="s">
        <v>958</v>
      </c>
    </row>
    <row r="1502">
      <c r="A1502" s="58" t="s">
        <v>2296</v>
      </c>
      <c r="B1502" s="28" t="s">
        <v>959</v>
      </c>
    </row>
    <row r="1503">
      <c r="A1503" s="58" t="s">
        <v>2296</v>
      </c>
      <c r="B1503" s="28" t="s">
        <v>960</v>
      </c>
    </row>
    <row r="1504">
      <c r="A1504" s="58" t="s">
        <v>2296</v>
      </c>
      <c r="B1504" s="28" t="s">
        <v>961</v>
      </c>
    </row>
    <row r="1505">
      <c r="A1505" s="58" t="s">
        <v>2296</v>
      </c>
      <c r="B1505" s="28" t="s">
        <v>3442</v>
      </c>
    </row>
    <row r="1506">
      <c r="A1506" s="58" t="s">
        <v>2296</v>
      </c>
      <c r="B1506" s="28" t="s">
        <v>3443</v>
      </c>
    </row>
    <row r="1507">
      <c r="A1507" s="58" t="s">
        <v>2296</v>
      </c>
      <c r="B1507" s="28" t="s">
        <v>962</v>
      </c>
    </row>
    <row r="1508">
      <c r="A1508" s="58" t="s">
        <v>2296</v>
      </c>
      <c r="B1508" s="28" t="s">
        <v>963</v>
      </c>
    </row>
    <row r="1509">
      <c r="A1509" s="58" t="s">
        <v>2296</v>
      </c>
      <c r="B1509" s="28" t="s">
        <v>964</v>
      </c>
    </row>
    <row r="1510">
      <c r="A1510" s="58" t="s">
        <v>2296</v>
      </c>
      <c r="B1510" s="28" t="s">
        <v>965</v>
      </c>
    </row>
    <row r="1511">
      <c r="A1511" s="58" t="s">
        <v>2296</v>
      </c>
      <c r="B1511" s="28" t="s">
        <v>966</v>
      </c>
    </row>
    <row r="1512">
      <c r="A1512" s="58" t="s">
        <v>2296</v>
      </c>
      <c r="B1512" s="28" t="s">
        <v>967</v>
      </c>
    </row>
    <row r="1513">
      <c r="A1513" s="58" t="s">
        <v>2296</v>
      </c>
      <c r="B1513" s="28" t="s">
        <v>968</v>
      </c>
    </row>
    <row r="1514">
      <c r="A1514" s="58" t="s">
        <v>2296</v>
      </c>
      <c r="B1514" s="28" t="s">
        <v>969</v>
      </c>
    </row>
    <row r="1515">
      <c r="A1515" s="58" t="s">
        <v>2296</v>
      </c>
      <c r="B1515" s="28" t="s">
        <v>3444</v>
      </c>
    </row>
    <row r="1516">
      <c r="A1516" s="58" t="s">
        <v>2296</v>
      </c>
      <c r="B1516" s="28" t="s">
        <v>970</v>
      </c>
    </row>
    <row r="1517">
      <c r="A1517" s="58" t="s">
        <v>2296</v>
      </c>
      <c r="B1517" s="28" t="s">
        <v>971</v>
      </c>
    </row>
    <row r="1518">
      <c r="A1518" s="58" t="s">
        <v>2296</v>
      </c>
      <c r="B1518" s="28" t="s">
        <v>972</v>
      </c>
    </row>
    <row r="1519">
      <c r="A1519" s="58" t="s">
        <v>2296</v>
      </c>
      <c r="B1519" s="28" t="s">
        <v>3445</v>
      </c>
    </row>
    <row r="1520">
      <c r="A1520" s="58" t="s">
        <v>2296</v>
      </c>
      <c r="B1520" s="28" t="s">
        <v>973</v>
      </c>
    </row>
    <row r="1521">
      <c r="A1521" s="58" t="s">
        <v>2296</v>
      </c>
      <c r="B1521" s="28" t="s">
        <v>974</v>
      </c>
    </row>
    <row r="1522">
      <c r="A1522" s="58" t="s">
        <v>2296</v>
      </c>
      <c r="B1522" s="28" t="s">
        <v>975</v>
      </c>
    </row>
    <row r="1523">
      <c r="A1523" s="58" t="s">
        <v>2296</v>
      </c>
      <c r="B1523" s="28" t="s">
        <v>976</v>
      </c>
    </row>
    <row r="1524">
      <c r="A1524" s="58" t="s">
        <v>2296</v>
      </c>
      <c r="B1524" s="28" t="s">
        <v>977</v>
      </c>
    </row>
    <row r="1525">
      <c r="A1525" s="58" t="s">
        <v>2296</v>
      </c>
      <c r="B1525" s="28" t="s">
        <v>978</v>
      </c>
    </row>
    <row r="1526">
      <c r="A1526" s="58" t="s">
        <v>2296</v>
      </c>
      <c r="B1526" s="28" t="s">
        <v>979</v>
      </c>
    </row>
    <row r="1527">
      <c r="A1527" s="58" t="s">
        <v>2296</v>
      </c>
      <c r="B1527" s="28" t="s">
        <v>3446</v>
      </c>
    </row>
    <row r="1528">
      <c r="A1528" s="58" t="s">
        <v>2296</v>
      </c>
      <c r="B1528" s="28" t="s">
        <v>980</v>
      </c>
    </row>
    <row r="1529">
      <c r="A1529" s="58" t="s">
        <v>2296</v>
      </c>
      <c r="B1529" s="28" t="s">
        <v>981</v>
      </c>
    </row>
    <row r="1530">
      <c r="A1530" s="58" t="s">
        <v>2296</v>
      </c>
      <c r="B1530" s="28" t="s">
        <v>982</v>
      </c>
    </row>
    <row r="1531">
      <c r="A1531" s="58" t="s">
        <v>2296</v>
      </c>
      <c r="B1531" s="28" t="s">
        <v>983</v>
      </c>
    </row>
    <row r="1532">
      <c r="A1532" s="58" t="s">
        <v>2296</v>
      </c>
      <c r="B1532" s="28" t="s">
        <v>984</v>
      </c>
    </row>
    <row r="1533">
      <c r="A1533" s="58" t="s">
        <v>2296</v>
      </c>
      <c r="B1533" s="28" t="s">
        <v>985</v>
      </c>
    </row>
    <row r="1534">
      <c r="A1534" s="58" t="s">
        <v>2296</v>
      </c>
      <c r="B1534" s="28" t="s">
        <v>986</v>
      </c>
    </row>
    <row r="1535">
      <c r="A1535" s="58" t="s">
        <v>2296</v>
      </c>
      <c r="B1535" s="28" t="s">
        <v>987</v>
      </c>
    </row>
    <row r="1536">
      <c r="A1536" s="58" t="s">
        <v>2296</v>
      </c>
      <c r="B1536" s="28" t="s">
        <v>988</v>
      </c>
    </row>
    <row r="1537">
      <c r="A1537" s="58" t="s">
        <v>2296</v>
      </c>
      <c r="B1537" s="28" t="s">
        <v>989</v>
      </c>
    </row>
    <row r="1538">
      <c r="A1538" s="58" t="s">
        <v>2296</v>
      </c>
      <c r="B1538" s="28" t="s">
        <v>3447</v>
      </c>
    </row>
    <row r="1539">
      <c r="A1539" s="58" t="s">
        <v>2296</v>
      </c>
      <c r="B1539" s="28" t="s">
        <v>990</v>
      </c>
    </row>
    <row r="1540">
      <c r="A1540" s="58" t="s">
        <v>2296</v>
      </c>
      <c r="B1540" s="28" t="s">
        <v>991</v>
      </c>
    </row>
    <row r="1541">
      <c r="A1541" s="58" t="s">
        <v>2296</v>
      </c>
      <c r="B1541" s="28" t="s">
        <v>3448</v>
      </c>
    </row>
    <row r="1542">
      <c r="A1542" s="58" t="s">
        <v>2296</v>
      </c>
      <c r="B1542" s="28" t="s">
        <v>992</v>
      </c>
    </row>
    <row r="1543">
      <c r="A1543" s="58" t="s">
        <v>2296</v>
      </c>
      <c r="B1543" s="28" t="s">
        <v>3449</v>
      </c>
    </row>
    <row r="1544">
      <c r="A1544" s="58" t="s">
        <v>2296</v>
      </c>
      <c r="B1544" s="28" t="s">
        <v>3450</v>
      </c>
    </row>
    <row r="1545">
      <c r="A1545" s="58" t="s">
        <v>2296</v>
      </c>
      <c r="B1545" s="28" t="s">
        <v>993</v>
      </c>
    </row>
    <row r="1546">
      <c r="A1546" s="58" t="s">
        <v>2296</v>
      </c>
      <c r="B1546" s="28" t="s">
        <v>1352</v>
      </c>
    </row>
    <row r="1547">
      <c r="A1547" s="58" t="s">
        <v>2296</v>
      </c>
      <c r="B1547" s="28" t="s">
        <v>994</v>
      </c>
    </row>
    <row r="1548">
      <c r="A1548" s="58" t="s">
        <v>2296</v>
      </c>
      <c r="B1548" s="28" t="s">
        <v>3451</v>
      </c>
    </row>
    <row r="1549">
      <c r="A1549" s="58" t="s">
        <v>2296</v>
      </c>
      <c r="B1549" s="28" t="s">
        <v>995</v>
      </c>
    </row>
    <row r="1550">
      <c r="A1550" s="58" t="s">
        <v>2296</v>
      </c>
      <c r="B1550" s="28" t="s">
        <v>996</v>
      </c>
    </row>
    <row r="1551">
      <c r="A1551" s="58" t="s">
        <v>2296</v>
      </c>
      <c r="B1551" s="28" t="s">
        <v>3452</v>
      </c>
    </row>
    <row r="1552">
      <c r="A1552" s="58" t="s">
        <v>2296</v>
      </c>
      <c r="B1552" s="28" t="s">
        <v>3453</v>
      </c>
    </row>
    <row r="1553">
      <c r="A1553" s="58" t="s">
        <v>2296</v>
      </c>
      <c r="B1553" s="28" t="s">
        <v>3454</v>
      </c>
    </row>
    <row r="1554">
      <c r="A1554" s="58" t="s">
        <v>2296</v>
      </c>
      <c r="B1554" s="28" t="s">
        <v>3455</v>
      </c>
    </row>
    <row r="1555">
      <c r="A1555" s="58" t="s">
        <v>2296</v>
      </c>
      <c r="B1555" s="28" t="s">
        <v>3456</v>
      </c>
    </row>
    <row r="1556">
      <c r="A1556" s="58" t="s">
        <v>2296</v>
      </c>
      <c r="B1556" s="28" t="s">
        <v>3457</v>
      </c>
    </row>
    <row r="1557">
      <c r="A1557" s="58" t="s">
        <v>2296</v>
      </c>
      <c r="B1557" s="28" t="s">
        <v>3458</v>
      </c>
    </row>
    <row r="1558">
      <c r="A1558" s="58" t="s">
        <v>2296</v>
      </c>
      <c r="B1558" s="28" t="s">
        <v>3459</v>
      </c>
    </row>
    <row r="1559">
      <c r="A1559" s="58" t="s">
        <v>2296</v>
      </c>
      <c r="B1559" s="28" t="s">
        <v>3460</v>
      </c>
    </row>
    <row r="1560">
      <c r="A1560" s="58" t="s">
        <v>2296</v>
      </c>
      <c r="B1560" s="28" t="s">
        <v>3461</v>
      </c>
    </row>
    <row r="1561">
      <c r="A1561" s="58" t="s">
        <v>2296</v>
      </c>
      <c r="B1561" s="28" t="s">
        <v>3462</v>
      </c>
    </row>
    <row r="1562">
      <c r="A1562" s="58" t="s">
        <v>2296</v>
      </c>
      <c r="B1562" s="28" t="s">
        <v>3463</v>
      </c>
    </row>
    <row r="1563">
      <c r="A1563" s="58" t="s">
        <v>2296</v>
      </c>
      <c r="B1563" s="28" t="s">
        <v>3464</v>
      </c>
    </row>
    <row r="1564">
      <c r="A1564" s="58" t="s">
        <v>2296</v>
      </c>
      <c r="B1564" s="28" t="s">
        <v>3465</v>
      </c>
    </row>
    <row r="1565">
      <c r="A1565" s="58" t="s">
        <v>2296</v>
      </c>
      <c r="B1565" s="28" t="s">
        <v>3466</v>
      </c>
    </row>
    <row r="1566">
      <c r="A1566" s="58" t="s">
        <v>2296</v>
      </c>
      <c r="B1566" s="28" t="s">
        <v>997</v>
      </c>
    </row>
    <row r="1567">
      <c r="A1567" s="58" t="s">
        <v>2296</v>
      </c>
      <c r="B1567" s="28" t="s">
        <v>998</v>
      </c>
    </row>
    <row r="1568">
      <c r="A1568" s="58" t="s">
        <v>2296</v>
      </c>
      <c r="B1568" s="28" t="s">
        <v>999</v>
      </c>
    </row>
    <row r="1569">
      <c r="A1569" s="58" t="s">
        <v>2296</v>
      </c>
      <c r="B1569" s="28" t="s">
        <v>1000</v>
      </c>
    </row>
    <row r="1570">
      <c r="A1570" s="58" t="s">
        <v>2296</v>
      </c>
      <c r="B1570" s="28" t="s">
        <v>1001</v>
      </c>
    </row>
    <row r="1571">
      <c r="A1571" s="58" t="s">
        <v>2296</v>
      </c>
      <c r="B1571" s="28" t="s">
        <v>1002</v>
      </c>
    </row>
    <row r="1572">
      <c r="A1572" s="58" t="s">
        <v>2296</v>
      </c>
      <c r="B1572" s="28" t="s">
        <v>1003</v>
      </c>
    </row>
    <row r="1573">
      <c r="A1573" s="58" t="s">
        <v>2296</v>
      </c>
      <c r="B1573" s="28" t="s">
        <v>1004</v>
      </c>
    </row>
    <row r="1574">
      <c r="A1574" s="58" t="s">
        <v>2296</v>
      </c>
      <c r="B1574" s="28" t="s">
        <v>1005</v>
      </c>
    </row>
    <row r="1575">
      <c r="A1575" s="58" t="s">
        <v>2296</v>
      </c>
      <c r="B1575" s="28" t="s">
        <v>1006</v>
      </c>
    </row>
    <row r="1576">
      <c r="A1576" s="58" t="s">
        <v>2296</v>
      </c>
      <c r="B1576" s="28" t="s">
        <v>1007</v>
      </c>
    </row>
    <row r="1577">
      <c r="A1577" s="58" t="s">
        <v>2296</v>
      </c>
      <c r="B1577" s="28" t="s">
        <v>1008</v>
      </c>
    </row>
    <row r="1578">
      <c r="A1578" s="58" t="s">
        <v>2296</v>
      </c>
      <c r="B1578" s="28" t="s">
        <v>1009</v>
      </c>
    </row>
    <row r="1579">
      <c r="A1579" s="58" t="s">
        <v>2296</v>
      </c>
      <c r="B1579" s="28" t="s">
        <v>1010</v>
      </c>
    </row>
    <row r="1580">
      <c r="A1580" s="58" t="s">
        <v>2296</v>
      </c>
      <c r="B1580" s="28" t="s">
        <v>1011</v>
      </c>
    </row>
    <row r="1581">
      <c r="A1581" s="58" t="s">
        <v>2296</v>
      </c>
      <c r="B1581" s="28" t="s">
        <v>1012</v>
      </c>
    </row>
    <row r="1582">
      <c r="A1582" s="58" t="s">
        <v>2296</v>
      </c>
      <c r="B1582" s="28" t="s">
        <v>1013</v>
      </c>
    </row>
    <row r="1583">
      <c r="A1583" s="58" t="s">
        <v>2296</v>
      </c>
      <c r="B1583" s="28" t="s">
        <v>1014</v>
      </c>
    </row>
    <row r="1584">
      <c r="A1584" s="58" t="s">
        <v>2296</v>
      </c>
      <c r="B1584" s="28" t="s">
        <v>1015</v>
      </c>
    </row>
    <row r="1585">
      <c r="A1585" s="58" t="s">
        <v>2296</v>
      </c>
      <c r="B1585" s="28" t="s">
        <v>3467</v>
      </c>
    </row>
    <row r="1586">
      <c r="A1586" s="58" t="s">
        <v>2296</v>
      </c>
      <c r="B1586" s="28" t="s">
        <v>3468</v>
      </c>
    </row>
    <row r="1587">
      <c r="A1587" s="58" t="s">
        <v>2296</v>
      </c>
      <c r="B1587" s="28" t="s">
        <v>1016</v>
      </c>
    </row>
    <row r="1588">
      <c r="A1588" s="58" t="s">
        <v>2296</v>
      </c>
      <c r="B1588" s="28" t="s">
        <v>3469</v>
      </c>
    </row>
    <row r="1589">
      <c r="A1589" s="58" t="s">
        <v>2296</v>
      </c>
      <c r="B1589" s="28" t="s">
        <v>1017</v>
      </c>
    </row>
    <row r="1590">
      <c r="A1590" s="58" t="s">
        <v>2296</v>
      </c>
      <c r="B1590" s="28" t="s">
        <v>3470</v>
      </c>
    </row>
    <row r="1591">
      <c r="A1591" s="58" t="s">
        <v>2296</v>
      </c>
      <c r="B1591" s="28" t="s">
        <v>1018</v>
      </c>
    </row>
    <row r="1592">
      <c r="A1592" s="58" t="s">
        <v>2296</v>
      </c>
      <c r="B1592" s="28" t="s">
        <v>3471</v>
      </c>
    </row>
    <row r="1593">
      <c r="A1593" s="58" t="s">
        <v>2296</v>
      </c>
      <c r="B1593" s="28" t="s">
        <v>1019</v>
      </c>
    </row>
    <row r="1594">
      <c r="A1594" s="58" t="s">
        <v>2296</v>
      </c>
      <c r="B1594" s="28" t="s">
        <v>1578</v>
      </c>
    </row>
    <row r="1595">
      <c r="A1595" s="58" t="s">
        <v>2296</v>
      </c>
      <c r="B1595" s="28" t="s">
        <v>3472</v>
      </c>
    </row>
    <row r="1596">
      <c r="A1596" s="58" t="s">
        <v>2296</v>
      </c>
      <c r="B1596" s="28" t="s">
        <v>3473</v>
      </c>
    </row>
    <row r="1597">
      <c r="A1597" s="58" t="s">
        <v>2296</v>
      </c>
      <c r="B1597" s="28" t="s">
        <v>3474</v>
      </c>
    </row>
    <row r="1598">
      <c r="A1598" s="58" t="s">
        <v>2296</v>
      </c>
      <c r="B1598" s="28" t="s">
        <v>3475</v>
      </c>
    </row>
    <row r="1599">
      <c r="A1599" s="58" t="s">
        <v>2296</v>
      </c>
      <c r="B1599" s="28" t="s">
        <v>1020</v>
      </c>
    </row>
    <row r="1600">
      <c r="A1600" s="58" t="s">
        <v>2296</v>
      </c>
      <c r="B1600" s="28" t="s">
        <v>3476</v>
      </c>
    </row>
    <row r="1601">
      <c r="A1601" s="58" t="s">
        <v>2296</v>
      </c>
      <c r="B1601" s="28" t="s">
        <v>3477</v>
      </c>
    </row>
    <row r="1602">
      <c r="A1602" s="58" t="s">
        <v>2296</v>
      </c>
      <c r="B1602" s="28" t="s">
        <v>1021</v>
      </c>
    </row>
    <row r="1603">
      <c r="A1603" s="58" t="s">
        <v>2296</v>
      </c>
      <c r="B1603" s="28" t="s">
        <v>1022</v>
      </c>
    </row>
    <row r="1604">
      <c r="A1604" s="58" t="s">
        <v>2296</v>
      </c>
      <c r="B1604" s="28" t="s">
        <v>1023</v>
      </c>
    </row>
    <row r="1605">
      <c r="A1605" s="58" t="s">
        <v>2296</v>
      </c>
      <c r="B1605" s="28" t="s">
        <v>3478</v>
      </c>
    </row>
    <row r="1606">
      <c r="A1606" s="58" t="s">
        <v>2296</v>
      </c>
      <c r="B1606" s="28" t="s">
        <v>1024</v>
      </c>
    </row>
    <row r="1607">
      <c r="A1607" s="58" t="s">
        <v>2296</v>
      </c>
      <c r="B1607" s="28" t="s">
        <v>1579</v>
      </c>
    </row>
    <row r="1608">
      <c r="A1608" s="58" t="s">
        <v>2296</v>
      </c>
      <c r="B1608" s="28" t="s">
        <v>1025</v>
      </c>
    </row>
    <row r="1609">
      <c r="A1609" s="58" t="s">
        <v>2296</v>
      </c>
      <c r="B1609" s="28" t="s">
        <v>1026</v>
      </c>
    </row>
    <row r="1610">
      <c r="A1610" s="58" t="s">
        <v>2296</v>
      </c>
      <c r="B1610" s="28" t="s">
        <v>1027</v>
      </c>
    </row>
    <row r="1611">
      <c r="A1611" s="58" t="s">
        <v>2296</v>
      </c>
      <c r="B1611" s="28" t="s">
        <v>3479</v>
      </c>
    </row>
    <row r="1612">
      <c r="A1612" s="58" t="s">
        <v>2296</v>
      </c>
      <c r="B1612" s="28" t="s">
        <v>1028</v>
      </c>
    </row>
    <row r="1613">
      <c r="A1613" s="58" t="s">
        <v>2296</v>
      </c>
      <c r="B1613" s="28" t="s">
        <v>3480</v>
      </c>
    </row>
    <row r="1614">
      <c r="A1614" s="58" t="s">
        <v>2296</v>
      </c>
      <c r="B1614" s="28" t="s">
        <v>1029</v>
      </c>
    </row>
    <row r="1615">
      <c r="A1615" s="58" t="s">
        <v>2296</v>
      </c>
      <c r="B1615" s="28" t="s">
        <v>3481</v>
      </c>
    </row>
    <row r="1616">
      <c r="A1616" s="58" t="s">
        <v>2296</v>
      </c>
      <c r="B1616" s="28" t="s">
        <v>3482</v>
      </c>
    </row>
    <row r="1617">
      <c r="A1617" s="58" t="s">
        <v>2296</v>
      </c>
      <c r="B1617" s="28" t="s">
        <v>1030</v>
      </c>
    </row>
    <row r="1618">
      <c r="A1618" s="58" t="s">
        <v>2296</v>
      </c>
      <c r="B1618" s="28" t="s">
        <v>1031</v>
      </c>
    </row>
    <row r="1619">
      <c r="A1619" s="58" t="s">
        <v>2296</v>
      </c>
      <c r="B1619" s="28" t="s">
        <v>1032</v>
      </c>
    </row>
    <row r="1620">
      <c r="A1620" s="58" t="s">
        <v>2296</v>
      </c>
      <c r="B1620" s="28" t="s">
        <v>3483</v>
      </c>
    </row>
    <row r="1621">
      <c r="A1621" s="58" t="s">
        <v>2296</v>
      </c>
      <c r="B1621" s="28" t="s">
        <v>3484</v>
      </c>
    </row>
    <row r="1622">
      <c r="A1622" s="58" t="s">
        <v>2296</v>
      </c>
      <c r="B1622" s="28" t="s">
        <v>1580</v>
      </c>
    </row>
    <row r="1623">
      <c r="A1623" s="58" t="s">
        <v>2296</v>
      </c>
      <c r="B1623" s="28" t="s">
        <v>1581</v>
      </c>
    </row>
    <row r="1624">
      <c r="A1624" s="58" t="s">
        <v>2296</v>
      </c>
      <c r="B1624" s="28" t="s">
        <v>1033</v>
      </c>
    </row>
    <row r="1625">
      <c r="A1625" s="58" t="s">
        <v>2296</v>
      </c>
      <c r="B1625" s="28" t="s">
        <v>1034</v>
      </c>
    </row>
    <row r="1626">
      <c r="A1626" s="58" t="s">
        <v>2296</v>
      </c>
      <c r="B1626" s="28" t="s">
        <v>3485</v>
      </c>
    </row>
    <row r="1627">
      <c r="A1627" s="58" t="s">
        <v>2296</v>
      </c>
      <c r="B1627" s="28" t="s">
        <v>3486</v>
      </c>
    </row>
    <row r="1628">
      <c r="A1628" s="58" t="s">
        <v>2296</v>
      </c>
      <c r="B1628" s="28" t="s">
        <v>1035</v>
      </c>
    </row>
    <row r="1629">
      <c r="A1629" s="58" t="s">
        <v>2296</v>
      </c>
      <c r="B1629" s="28" t="s">
        <v>1036</v>
      </c>
    </row>
    <row r="1630">
      <c r="A1630" s="58" t="s">
        <v>2296</v>
      </c>
      <c r="B1630" s="28" t="s">
        <v>1037</v>
      </c>
    </row>
    <row r="1631">
      <c r="A1631" s="58" t="s">
        <v>2296</v>
      </c>
      <c r="B1631" s="28" t="s">
        <v>1038</v>
      </c>
    </row>
    <row r="1632">
      <c r="A1632" s="58" t="s">
        <v>2296</v>
      </c>
      <c r="B1632" s="28" t="s">
        <v>1039</v>
      </c>
    </row>
    <row r="1633">
      <c r="A1633" s="58" t="s">
        <v>2296</v>
      </c>
      <c r="B1633" s="28" t="s">
        <v>1040</v>
      </c>
    </row>
    <row r="1634">
      <c r="A1634" s="58" t="s">
        <v>2296</v>
      </c>
      <c r="B1634" s="28" t="s">
        <v>1041</v>
      </c>
    </row>
    <row r="1635">
      <c r="A1635" s="58" t="s">
        <v>2296</v>
      </c>
      <c r="B1635" s="28" t="s">
        <v>1042</v>
      </c>
    </row>
    <row r="1636">
      <c r="A1636" s="58" t="s">
        <v>2296</v>
      </c>
      <c r="B1636" s="28" t="s">
        <v>1043</v>
      </c>
    </row>
    <row r="1637">
      <c r="A1637" s="58" t="s">
        <v>2296</v>
      </c>
      <c r="B1637" s="28" t="s">
        <v>1044</v>
      </c>
    </row>
    <row r="1638">
      <c r="A1638" s="58" t="s">
        <v>2296</v>
      </c>
      <c r="B1638" s="28" t="s">
        <v>3487</v>
      </c>
    </row>
    <row r="1639">
      <c r="A1639" s="58" t="s">
        <v>2296</v>
      </c>
      <c r="B1639" s="28" t="s">
        <v>1045</v>
      </c>
    </row>
    <row r="1640">
      <c r="A1640" s="58" t="s">
        <v>2296</v>
      </c>
      <c r="B1640" s="28" t="s">
        <v>1046</v>
      </c>
    </row>
    <row r="1641">
      <c r="A1641" s="58" t="s">
        <v>2296</v>
      </c>
      <c r="B1641" s="28" t="s">
        <v>1047</v>
      </c>
    </row>
    <row r="1642">
      <c r="A1642" s="58" t="s">
        <v>2296</v>
      </c>
      <c r="B1642" s="28" t="s">
        <v>1048</v>
      </c>
    </row>
    <row r="1643">
      <c r="A1643" s="58" t="s">
        <v>2296</v>
      </c>
      <c r="B1643" s="28" t="s">
        <v>1049</v>
      </c>
    </row>
    <row r="1644">
      <c r="A1644" s="58" t="s">
        <v>2296</v>
      </c>
      <c r="B1644" s="28" t="s">
        <v>3488</v>
      </c>
    </row>
    <row r="1645">
      <c r="A1645" s="58" t="s">
        <v>2296</v>
      </c>
      <c r="B1645" s="28" t="s">
        <v>1050</v>
      </c>
    </row>
    <row r="1646">
      <c r="A1646" s="58" t="s">
        <v>2296</v>
      </c>
      <c r="B1646" s="28" t="s">
        <v>3489</v>
      </c>
    </row>
    <row r="1647">
      <c r="A1647" s="58" t="s">
        <v>2296</v>
      </c>
      <c r="B1647" s="28" t="s">
        <v>3490</v>
      </c>
    </row>
    <row r="1648">
      <c r="A1648" s="58" t="s">
        <v>2296</v>
      </c>
      <c r="B1648" s="28" t="s">
        <v>3491</v>
      </c>
    </row>
    <row r="1649">
      <c r="A1649" s="58" t="s">
        <v>2296</v>
      </c>
      <c r="B1649" s="28" t="s">
        <v>3492</v>
      </c>
    </row>
    <row r="1650">
      <c r="A1650" s="58" t="s">
        <v>2296</v>
      </c>
      <c r="B1650" s="28" t="s">
        <v>3493</v>
      </c>
    </row>
    <row r="1651">
      <c r="A1651" s="58" t="s">
        <v>2296</v>
      </c>
      <c r="B1651" s="28" t="s">
        <v>3494</v>
      </c>
    </row>
    <row r="1652">
      <c r="A1652" s="58" t="s">
        <v>2296</v>
      </c>
      <c r="B1652" s="28" t="s">
        <v>3495</v>
      </c>
    </row>
    <row r="1653">
      <c r="A1653" s="58" t="s">
        <v>2296</v>
      </c>
      <c r="B1653" s="28" t="s">
        <v>3496</v>
      </c>
    </row>
    <row r="1654">
      <c r="A1654" s="58" t="s">
        <v>2296</v>
      </c>
      <c r="B1654" s="28" t="s">
        <v>3497</v>
      </c>
    </row>
    <row r="1655">
      <c r="A1655" s="58" t="s">
        <v>2296</v>
      </c>
      <c r="B1655" s="28" t="s">
        <v>3498</v>
      </c>
    </row>
    <row r="1656">
      <c r="A1656" s="58" t="s">
        <v>2296</v>
      </c>
      <c r="B1656" s="28" t="s">
        <v>3499</v>
      </c>
    </row>
    <row r="1657">
      <c r="A1657" s="58" t="s">
        <v>2296</v>
      </c>
      <c r="B1657" s="28" t="s">
        <v>3500</v>
      </c>
    </row>
    <row r="1658">
      <c r="A1658" s="58" t="s">
        <v>2296</v>
      </c>
      <c r="B1658" s="28" t="s">
        <v>3501</v>
      </c>
    </row>
    <row r="1659">
      <c r="A1659" s="58" t="s">
        <v>2296</v>
      </c>
      <c r="B1659" s="28" t="s">
        <v>3502</v>
      </c>
    </row>
    <row r="1660">
      <c r="A1660" s="58" t="s">
        <v>2296</v>
      </c>
      <c r="B1660" s="28" t="s">
        <v>3503</v>
      </c>
    </row>
    <row r="1661">
      <c r="A1661" s="58" t="s">
        <v>2296</v>
      </c>
      <c r="B1661" s="28" t="s">
        <v>3504</v>
      </c>
    </row>
    <row r="1662">
      <c r="A1662" s="58" t="s">
        <v>2296</v>
      </c>
      <c r="B1662" s="28" t="s">
        <v>3505</v>
      </c>
    </row>
    <row r="1663">
      <c r="A1663" s="58" t="s">
        <v>2296</v>
      </c>
      <c r="B1663" s="28" t="s">
        <v>3506</v>
      </c>
    </row>
    <row r="1664">
      <c r="A1664" s="58" t="s">
        <v>2296</v>
      </c>
      <c r="B1664" s="28" t="s">
        <v>3507</v>
      </c>
    </row>
    <row r="1665">
      <c r="A1665" s="58" t="s">
        <v>2296</v>
      </c>
      <c r="B1665" s="28" t="s">
        <v>3508</v>
      </c>
    </row>
    <row r="1666">
      <c r="A1666" s="58" t="s">
        <v>2296</v>
      </c>
      <c r="B1666" s="28" t="s">
        <v>3509</v>
      </c>
    </row>
    <row r="1667">
      <c r="A1667" s="58" t="s">
        <v>2296</v>
      </c>
      <c r="B1667" s="28" t="s">
        <v>3510</v>
      </c>
    </row>
    <row r="1668">
      <c r="A1668" s="58" t="s">
        <v>2296</v>
      </c>
      <c r="B1668" s="28" t="s">
        <v>3511</v>
      </c>
    </row>
    <row r="1669">
      <c r="A1669" s="58" t="s">
        <v>2296</v>
      </c>
      <c r="B1669" s="28" t="s">
        <v>3512</v>
      </c>
    </row>
    <row r="1670">
      <c r="A1670" s="58" t="s">
        <v>2296</v>
      </c>
      <c r="B1670" s="28" t="s">
        <v>3513</v>
      </c>
    </row>
    <row r="1671">
      <c r="A1671" s="58" t="s">
        <v>2296</v>
      </c>
      <c r="B1671" s="28" t="s">
        <v>3514</v>
      </c>
    </row>
    <row r="1672">
      <c r="A1672" s="58" t="s">
        <v>2296</v>
      </c>
      <c r="B1672" s="28" t="s">
        <v>3515</v>
      </c>
    </row>
    <row r="1673">
      <c r="A1673" s="58" t="s">
        <v>2296</v>
      </c>
      <c r="B1673" s="28" t="s">
        <v>3516</v>
      </c>
    </row>
    <row r="1674">
      <c r="A1674" s="58" t="s">
        <v>2296</v>
      </c>
      <c r="B1674" s="28" t="s">
        <v>3517</v>
      </c>
    </row>
    <row r="1675">
      <c r="A1675" s="58" t="s">
        <v>2296</v>
      </c>
      <c r="B1675" s="28" t="s">
        <v>3518</v>
      </c>
    </row>
    <row r="1676">
      <c r="A1676" s="58" t="s">
        <v>2296</v>
      </c>
      <c r="B1676" s="28" t="s">
        <v>3519</v>
      </c>
    </row>
    <row r="1677">
      <c r="A1677" s="58" t="s">
        <v>2296</v>
      </c>
      <c r="B1677" s="28" t="s">
        <v>3520</v>
      </c>
    </row>
    <row r="1678">
      <c r="A1678" s="58" t="s">
        <v>2296</v>
      </c>
      <c r="B1678" s="28" t="s">
        <v>3521</v>
      </c>
    </row>
    <row r="1679">
      <c r="A1679" s="58" t="s">
        <v>2296</v>
      </c>
      <c r="B1679" s="28" t="s">
        <v>3522</v>
      </c>
    </row>
    <row r="1680">
      <c r="A1680" s="58" t="s">
        <v>2296</v>
      </c>
      <c r="B1680" s="28" t="s">
        <v>3523</v>
      </c>
    </row>
    <row r="1681">
      <c r="A1681" s="58" t="s">
        <v>2296</v>
      </c>
      <c r="B1681" s="28" t="s">
        <v>3524</v>
      </c>
    </row>
    <row r="1682">
      <c r="A1682" s="58" t="s">
        <v>2296</v>
      </c>
      <c r="B1682" s="28" t="s">
        <v>3525</v>
      </c>
    </row>
    <row r="1683">
      <c r="A1683" s="58" t="s">
        <v>2296</v>
      </c>
      <c r="B1683" s="7" t="s">
        <v>3526</v>
      </c>
    </row>
    <row r="1684">
      <c r="A1684" s="58" t="s">
        <v>2296</v>
      </c>
      <c r="B1684" s="28" t="s">
        <v>3527</v>
      </c>
    </row>
    <row r="1685">
      <c r="A1685" s="58" t="s">
        <v>2296</v>
      </c>
      <c r="B1685" s="28" t="s">
        <v>3528</v>
      </c>
    </row>
    <row r="1686">
      <c r="A1686" s="58" t="s">
        <v>2296</v>
      </c>
      <c r="B1686" s="28" t="s">
        <v>3529</v>
      </c>
    </row>
    <row r="1687">
      <c r="A1687" s="58" t="s">
        <v>2296</v>
      </c>
      <c r="B1687" s="28" t="s">
        <v>3530</v>
      </c>
    </row>
    <row r="1688">
      <c r="A1688" s="58" t="s">
        <v>2296</v>
      </c>
      <c r="B1688" s="28" t="s">
        <v>3531</v>
      </c>
    </row>
    <row r="1689">
      <c r="A1689" s="58" t="s">
        <v>2296</v>
      </c>
      <c r="B1689" s="28" t="s">
        <v>3532</v>
      </c>
    </row>
    <row r="1690">
      <c r="A1690" s="58" t="s">
        <v>2296</v>
      </c>
      <c r="B1690" s="28" t="s">
        <v>3533</v>
      </c>
    </row>
    <row r="1691">
      <c r="A1691" s="58" t="s">
        <v>2296</v>
      </c>
      <c r="B1691" s="28" t="s">
        <v>3534</v>
      </c>
    </row>
    <row r="1692">
      <c r="A1692" s="58" t="s">
        <v>2296</v>
      </c>
      <c r="B1692" s="28" t="s">
        <v>3535</v>
      </c>
    </row>
    <row r="1693">
      <c r="A1693" s="58" t="s">
        <v>2296</v>
      </c>
      <c r="B1693" s="28" t="s">
        <v>3536</v>
      </c>
    </row>
    <row r="1694">
      <c r="A1694" s="58" t="s">
        <v>2296</v>
      </c>
      <c r="B1694" s="28" t="s">
        <v>3537</v>
      </c>
    </row>
    <row r="1695">
      <c r="A1695" s="58" t="s">
        <v>2296</v>
      </c>
      <c r="B1695" s="28" t="s">
        <v>3538</v>
      </c>
    </row>
    <row r="1696">
      <c r="A1696" s="58" t="s">
        <v>2296</v>
      </c>
      <c r="B1696" s="28" t="s">
        <v>3539</v>
      </c>
    </row>
    <row r="1697">
      <c r="A1697" s="58" t="s">
        <v>2296</v>
      </c>
      <c r="B1697" s="28" t="s">
        <v>3540</v>
      </c>
    </row>
    <row r="1698">
      <c r="A1698" s="58" t="s">
        <v>2296</v>
      </c>
      <c r="B1698" s="28" t="s">
        <v>3541</v>
      </c>
    </row>
    <row r="1699">
      <c r="A1699" s="58" t="s">
        <v>2296</v>
      </c>
      <c r="B1699" s="28" t="s">
        <v>3542</v>
      </c>
    </row>
    <row r="1700">
      <c r="A1700" s="58" t="s">
        <v>2296</v>
      </c>
      <c r="B1700" s="28" t="s">
        <v>3543</v>
      </c>
    </row>
    <row r="1701">
      <c r="A1701" s="58" t="s">
        <v>2296</v>
      </c>
      <c r="B1701" s="28" t="s">
        <v>1051</v>
      </c>
    </row>
    <row r="1702">
      <c r="A1702" s="58" t="s">
        <v>2296</v>
      </c>
      <c r="B1702" s="28" t="s">
        <v>3544</v>
      </c>
    </row>
    <row r="1703">
      <c r="A1703" s="58" t="s">
        <v>2296</v>
      </c>
      <c r="B1703" s="28" t="s">
        <v>3545</v>
      </c>
    </row>
    <row r="1704">
      <c r="A1704" s="58" t="s">
        <v>2296</v>
      </c>
      <c r="B1704" s="28" t="s">
        <v>3546</v>
      </c>
    </row>
    <row r="1705">
      <c r="A1705" s="58" t="s">
        <v>2296</v>
      </c>
      <c r="B1705" s="28" t="s">
        <v>3547</v>
      </c>
    </row>
    <row r="1706">
      <c r="A1706" s="58" t="s">
        <v>2296</v>
      </c>
      <c r="B1706" s="28" t="s">
        <v>3548</v>
      </c>
    </row>
    <row r="1707">
      <c r="A1707" s="58" t="s">
        <v>2296</v>
      </c>
      <c r="B1707" s="28" t="s">
        <v>3549</v>
      </c>
    </row>
    <row r="1708">
      <c r="A1708" s="58" t="s">
        <v>2296</v>
      </c>
      <c r="B1708" s="28" t="s">
        <v>3550</v>
      </c>
    </row>
    <row r="1709">
      <c r="A1709" s="58" t="s">
        <v>2296</v>
      </c>
      <c r="B1709" s="28" t="s">
        <v>3551</v>
      </c>
    </row>
    <row r="1710">
      <c r="A1710" s="58" t="s">
        <v>2296</v>
      </c>
      <c r="B1710" s="28" t="s">
        <v>3552</v>
      </c>
    </row>
    <row r="1711">
      <c r="A1711" s="58" t="s">
        <v>2296</v>
      </c>
      <c r="B1711" s="28" t="s">
        <v>3553</v>
      </c>
    </row>
    <row r="1712">
      <c r="A1712" s="58" t="s">
        <v>2296</v>
      </c>
      <c r="B1712" s="28" t="s">
        <v>3554</v>
      </c>
    </row>
    <row r="1713">
      <c r="A1713" s="58" t="s">
        <v>2296</v>
      </c>
      <c r="B1713" s="28" t="s">
        <v>3555</v>
      </c>
    </row>
    <row r="1714">
      <c r="A1714" s="58" t="s">
        <v>2296</v>
      </c>
      <c r="B1714" s="28" t="s">
        <v>3556</v>
      </c>
    </row>
    <row r="1715">
      <c r="A1715" s="58" t="s">
        <v>2296</v>
      </c>
      <c r="B1715" s="28" t="s">
        <v>3557</v>
      </c>
    </row>
    <row r="1716">
      <c r="A1716" s="58" t="s">
        <v>2296</v>
      </c>
      <c r="B1716" s="28" t="s">
        <v>3558</v>
      </c>
    </row>
    <row r="1717">
      <c r="A1717" s="58" t="s">
        <v>2296</v>
      </c>
      <c r="B1717" s="28" t="s">
        <v>3559</v>
      </c>
    </row>
    <row r="1718">
      <c r="A1718" s="58" t="s">
        <v>2296</v>
      </c>
      <c r="B1718" s="28" t="s">
        <v>3560</v>
      </c>
    </row>
    <row r="1719">
      <c r="A1719" s="58" t="s">
        <v>2296</v>
      </c>
      <c r="B1719" s="28" t="s">
        <v>3561</v>
      </c>
    </row>
    <row r="1720">
      <c r="A1720" s="58" t="s">
        <v>2296</v>
      </c>
      <c r="B1720" s="28" t="s">
        <v>3562</v>
      </c>
    </row>
    <row r="1721">
      <c r="A1721" s="58" t="s">
        <v>2296</v>
      </c>
      <c r="B1721" s="28" t="s">
        <v>3563</v>
      </c>
    </row>
    <row r="1722">
      <c r="A1722" s="58" t="s">
        <v>2296</v>
      </c>
      <c r="B1722" s="28" t="s">
        <v>3564</v>
      </c>
    </row>
    <row r="1723">
      <c r="A1723" s="58" t="s">
        <v>2296</v>
      </c>
      <c r="B1723" s="28" t="s">
        <v>3565</v>
      </c>
    </row>
    <row r="1724">
      <c r="A1724" s="58" t="s">
        <v>2296</v>
      </c>
      <c r="B1724" s="28" t="s">
        <v>3566</v>
      </c>
    </row>
    <row r="1725">
      <c r="A1725" s="58" t="s">
        <v>2296</v>
      </c>
      <c r="B1725" s="28" t="s">
        <v>3567</v>
      </c>
    </row>
    <row r="1726">
      <c r="A1726" s="58" t="s">
        <v>2296</v>
      </c>
      <c r="B1726" s="28" t="s">
        <v>3568</v>
      </c>
    </row>
    <row r="1727">
      <c r="A1727" s="58" t="s">
        <v>2296</v>
      </c>
      <c r="B1727" s="28" t="s">
        <v>3569</v>
      </c>
    </row>
    <row r="1728">
      <c r="A1728" s="58" t="s">
        <v>2296</v>
      </c>
      <c r="B1728" s="28" t="s">
        <v>3570</v>
      </c>
    </row>
    <row r="1729">
      <c r="A1729" s="58" t="s">
        <v>2296</v>
      </c>
      <c r="B1729" s="28" t="s">
        <v>3571</v>
      </c>
    </row>
    <row r="1730">
      <c r="A1730" s="58" t="s">
        <v>2296</v>
      </c>
      <c r="B1730" s="28" t="s">
        <v>3572</v>
      </c>
    </row>
    <row r="1731">
      <c r="A1731" s="58" t="s">
        <v>2296</v>
      </c>
      <c r="B1731" s="28" t="s">
        <v>1052</v>
      </c>
    </row>
    <row r="1732">
      <c r="A1732" s="58" t="s">
        <v>2296</v>
      </c>
      <c r="B1732" s="28" t="s">
        <v>3573</v>
      </c>
    </row>
    <row r="1733">
      <c r="A1733" s="58" t="s">
        <v>2296</v>
      </c>
      <c r="B1733" s="28" t="s">
        <v>3574</v>
      </c>
    </row>
    <row r="1734">
      <c r="A1734" s="58" t="s">
        <v>2296</v>
      </c>
      <c r="B1734" s="28" t="s">
        <v>3575</v>
      </c>
    </row>
    <row r="1735">
      <c r="A1735" s="58" t="s">
        <v>2296</v>
      </c>
      <c r="B1735" s="28" t="s">
        <v>3576</v>
      </c>
    </row>
    <row r="1736">
      <c r="A1736" s="58" t="s">
        <v>2296</v>
      </c>
      <c r="B1736" s="28" t="s">
        <v>3577</v>
      </c>
    </row>
    <row r="1737">
      <c r="A1737" s="58" t="s">
        <v>2296</v>
      </c>
      <c r="B1737" s="28" t="s">
        <v>3578</v>
      </c>
    </row>
    <row r="1738">
      <c r="A1738" s="58" t="s">
        <v>2296</v>
      </c>
      <c r="B1738" s="28" t="s">
        <v>3579</v>
      </c>
    </row>
    <row r="1739">
      <c r="A1739" s="58" t="s">
        <v>2296</v>
      </c>
      <c r="B1739" s="28" t="s">
        <v>3580</v>
      </c>
    </row>
    <row r="1740">
      <c r="A1740" s="58" t="s">
        <v>2296</v>
      </c>
      <c r="B1740" s="28" t="s">
        <v>3581</v>
      </c>
    </row>
    <row r="1741">
      <c r="A1741" s="58" t="s">
        <v>2296</v>
      </c>
      <c r="B1741" s="28" t="s">
        <v>3582</v>
      </c>
    </row>
    <row r="1742">
      <c r="A1742" s="58" t="s">
        <v>2296</v>
      </c>
      <c r="B1742" s="28" t="s">
        <v>3583</v>
      </c>
    </row>
    <row r="1743">
      <c r="A1743" s="58" t="s">
        <v>2296</v>
      </c>
      <c r="B1743" s="28" t="s">
        <v>3584</v>
      </c>
    </row>
    <row r="1744">
      <c r="A1744" s="58" t="s">
        <v>2296</v>
      </c>
      <c r="B1744" s="28" t="s">
        <v>3585</v>
      </c>
    </row>
    <row r="1745">
      <c r="A1745" s="58" t="s">
        <v>2296</v>
      </c>
      <c r="B1745" s="28" t="s">
        <v>3586</v>
      </c>
    </row>
    <row r="1746">
      <c r="A1746" s="58" t="s">
        <v>2296</v>
      </c>
      <c r="B1746" s="28" t="s">
        <v>3587</v>
      </c>
    </row>
    <row r="1747">
      <c r="A1747" s="58" t="s">
        <v>2296</v>
      </c>
      <c r="B1747" s="28" t="s">
        <v>3588</v>
      </c>
    </row>
    <row r="1748">
      <c r="A1748" s="58" t="s">
        <v>2296</v>
      </c>
      <c r="B1748" s="28" t="s">
        <v>3589</v>
      </c>
    </row>
    <row r="1749">
      <c r="A1749" s="58" t="s">
        <v>2296</v>
      </c>
      <c r="B1749" s="28" t="s">
        <v>3590</v>
      </c>
    </row>
    <row r="1750">
      <c r="A1750" s="58" t="s">
        <v>2296</v>
      </c>
      <c r="B1750" s="28" t="s">
        <v>1053</v>
      </c>
    </row>
    <row r="1751">
      <c r="A1751" s="58" t="s">
        <v>2296</v>
      </c>
      <c r="B1751" s="28" t="s">
        <v>3591</v>
      </c>
    </row>
    <row r="1752">
      <c r="A1752" s="58" t="s">
        <v>2296</v>
      </c>
      <c r="B1752" s="28" t="s">
        <v>3592</v>
      </c>
    </row>
    <row r="1753">
      <c r="A1753" s="58" t="s">
        <v>2296</v>
      </c>
      <c r="B1753" s="28" t="s">
        <v>3593</v>
      </c>
    </row>
    <row r="1754">
      <c r="A1754" s="58" t="s">
        <v>2296</v>
      </c>
      <c r="B1754" s="28" t="s">
        <v>3594</v>
      </c>
    </row>
    <row r="1755">
      <c r="A1755" s="58" t="s">
        <v>2296</v>
      </c>
      <c r="B1755" s="28" t="s">
        <v>3595</v>
      </c>
    </row>
    <row r="1756">
      <c r="A1756" s="58" t="s">
        <v>2296</v>
      </c>
      <c r="B1756" s="28" t="s">
        <v>3596</v>
      </c>
    </row>
    <row r="1757">
      <c r="A1757" s="58" t="s">
        <v>2296</v>
      </c>
      <c r="B1757" s="28" t="s">
        <v>3597</v>
      </c>
    </row>
    <row r="1758">
      <c r="A1758" s="58" t="s">
        <v>2296</v>
      </c>
      <c r="B1758" s="28" t="s">
        <v>3598</v>
      </c>
    </row>
    <row r="1759">
      <c r="A1759" s="58" t="s">
        <v>2296</v>
      </c>
      <c r="B1759" s="28" t="s">
        <v>3599</v>
      </c>
    </row>
    <row r="1760">
      <c r="A1760" s="58" t="s">
        <v>2296</v>
      </c>
      <c r="B1760" s="28" t="s">
        <v>3600</v>
      </c>
    </row>
    <row r="1761">
      <c r="A1761" s="58" t="s">
        <v>2296</v>
      </c>
      <c r="B1761" s="28" t="s">
        <v>3601</v>
      </c>
    </row>
    <row r="1762">
      <c r="A1762" s="58" t="s">
        <v>2296</v>
      </c>
      <c r="B1762" s="28" t="s">
        <v>3602</v>
      </c>
    </row>
    <row r="1763">
      <c r="A1763" s="58" t="s">
        <v>2296</v>
      </c>
      <c r="B1763" s="28" t="s">
        <v>3603</v>
      </c>
    </row>
    <row r="1764">
      <c r="A1764" s="58" t="s">
        <v>2296</v>
      </c>
      <c r="B1764" s="28" t="s">
        <v>3604</v>
      </c>
    </row>
    <row r="1765">
      <c r="A1765" s="58" t="s">
        <v>2296</v>
      </c>
      <c r="B1765" s="28" t="s">
        <v>3605</v>
      </c>
    </row>
    <row r="1766">
      <c r="A1766" s="58" t="s">
        <v>2296</v>
      </c>
      <c r="B1766" s="28" t="s">
        <v>3606</v>
      </c>
    </row>
    <row r="1767">
      <c r="A1767" s="58" t="s">
        <v>2296</v>
      </c>
      <c r="B1767" s="28" t="s">
        <v>3607</v>
      </c>
    </row>
    <row r="1768">
      <c r="A1768" s="58" t="s">
        <v>2296</v>
      </c>
      <c r="B1768" s="28" t="s">
        <v>3608</v>
      </c>
    </row>
    <row r="1769">
      <c r="A1769" s="58" t="s">
        <v>2296</v>
      </c>
      <c r="B1769" s="28" t="s">
        <v>3609</v>
      </c>
    </row>
    <row r="1770">
      <c r="A1770" s="58" t="s">
        <v>2296</v>
      </c>
      <c r="B1770" s="28" t="s">
        <v>3610</v>
      </c>
    </row>
    <row r="1771">
      <c r="A1771" s="58" t="s">
        <v>2296</v>
      </c>
      <c r="B1771" s="28" t="s">
        <v>3611</v>
      </c>
    </row>
    <row r="1772">
      <c r="A1772" s="58" t="s">
        <v>2296</v>
      </c>
      <c r="B1772" s="28" t="s">
        <v>3612</v>
      </c>
    </row>
    <row r="1773">
      <c r="A1773" s="58" t="s">
        <v>2296</v>
      </c>
      <c r="B1773" s="28" t="s">
        <v>3613</v>
      </c>
    </row>
    <row r="1774">
      <c r="A1774" s="58" t="s">
        <v>2296</v>
      </c>
      <c r="B1774" s="28" t="s">
        <v>3614</v>
      </c>
    </row>
    <row r="1775">
      <c r="A1775" s="58" t="s">
        <v>2296</v>
      </c>
      <c r="B1775" s="28" t="s">
        <v>3615</v>
      </c>
    </row>
    <row r="1776">
      <c r="A1776" s="58" t="s">
        <v>2296</v>
      </c>
      <c r="B1776" s="28" t="s">
        <v>3616</v>
      </c>
    </row>
    <row r="1777">
      <c r="A1777" s="58" t="s">
        <v>2296</v>
      </c>
      <c r="B1777" s="28" t="s">
        <v>3617</v>
      </c>
    </row>
    <row r="1778">
      <c r="A1778" s="58" t="s">
        <v>2296</v>
      </c>
      <c r="B1778" s="28" t="s">
        <v>3618</v>
      </c>
    </row>
    <row r="1779">
      <c r="A1779" s="58" t="s">
        <v>2296</v>
      </c>
      <c r="B1779" s="28" t="s">
        <v>3619</v>
      </c>
    </row>
    <row r="1780">
      <c r="A1780" s="58" t="s">
        <v>2296</v>
      </c>
      <c r="B1780" s="28" t="s">
        <v>3620</v>
      </c>
    </row>
    <row r="1781">
      <c r="A1781" s="58" t="s">
        <v>2296</v>
      </c>
      <c r="B1781" s="28" t="s">
        <v>3621</v>
      </c>
    </row>
    <row r="1782">
      <c r="A1782" s="58" t="s">
        <v>2296</v>
      </c>
      <c r="B1782" s="28" t="s">
        <v>1054</v>
      </c>
    </row>
    <row r="1783">
      <c r="A1783" s="58" t="s">
        <v>2296</v>
      </c>
      <c r="B1783" s="28" t="s">
        <v>3622</v>
      </c>
    </row>
    <row r="1784">
      <c r="A1784" s="58" t="s">
        <v>2296</v>
      </c>
      <c r="B1784" s="28" t="s">
        <v>3623</v>
      </c>
    </row>
    <row r="1785">
      <c r="A1785" s="58" t="s">
        <v>2296</v>
      </c>
      <c r="B1785" s="28" t="s">
        <v>3624</v>
      </c>
    </row>
    <row r="1786">
      <c r="A1786" s="58" t="s">
        <v>2296</v>
      </c>
      <c r="B1786" s="28" t="s">
        <v>3625</v>
      </c>
    </row>
    <row r="1787">
      <c r="A1787" s="58" t="s">
        <v>2296</v>
      </c>
      <c r="B1787" s="28" t="s">
        <v>3626</v>
      </c>
    </row>
    <row r="1788">
      <c r="A1788" s="58" t="s">
        <v>2296</v>
      </c>
      <c r="B1788" s="28" t="s">
        <v>3627</v>
      </c>
    </row>
    <row r="1789">
      <c r="A1789" s="58" t="s">
        <v>2296</v>
      </c>
      <c r="B1789" s="28" t="s">
        <v>3628</v>
      </c>
    </row>
    <row r="1790">
      <c r="A1790" s="58" t="s">
        <v>2296</v>
      </c>
      <c r="B1790" s="28" t="s">
        <v>3629</v>
      </c>
    </row>
    <row r="1791">
      <c r="A1791" s="58" t="s">
        <v>2296</v>
      </c>
      <c r="B1791" s="28" t="s">
        <v>3630</v>
      </c>
    </row>
    <row r="1792">
      <c r="A1792" s="58" t="s">
        <v>2296</v>
      </c>
      <c r="B1792" s="28" t="s">
        <v>3631</v>
      </c>
    </row>
    <row r="1793">
      <c r="A1793" s="58" t="s">
        <v>2296</v>
      </c>
      <c r="B1793" s="28" t="s">
        <v>3632</v>
      </c>
    </row>
    <row r="1794">
      <c r="A1794" s="58" t="s">
        <v>2296</v>
      </c>
      <c r="B1794" s="28" t="s">
        <v>3633</v>
      </c>
    </row>
    <row r="1795">
      <c r="A1795" s="58" t="s">
        <v>2296</v>
      </c>
      <c r="B1795" s="28" t="s">
        <v>3634</v>
      </c>
    </row>
    <row r="1796">
      <c r="A1796" s="58" t="s">
        <v>2296</v>
      </c>
      <c r="B1796" s="28" t="s">
        <v>3635</v>
      </c>
    </row>
    <row r="1797">
      <c r="A1797" s="58" t="s">
        <v>2296</v>
      </c>
      <c r="B1797" s="28" t="s">
        <v>3636</v>
      </c>
    </row>
    <row r="1798">
      <c r="A1798" s="58" t="s">
        <v>2296</v>
      </c>
      <c r="B1798" s="28" t="s">
        <v>3637</v>
      </c>
    </row>
    <row r="1799">
      <c r="A1799" s="58" t="s">
        <v>2296</v>
      </c>
      <c r="B1799" s="28" t="s">
        <v>3638</v>
      </c>
    </row>
    <row r="1800">
      <c r="A1800" s="58" t="s">
        <v>2296</v>
      </c>
      <c r="B1800" s="28" t="s">
        <v>3639</v>
      </c>
    </row>
    <row r="1801">
      <c r="A1801" s="58" t="s">
        <v>2296</v>
      </c>
      <c r="B1801" s="28" t="s">
        <v>3640</v>
      </c>
    </row>
    <row r="1802">
      <c r="A1802" s="58" t="s">
        <v>2296</v>
      </c>
      <c r="B1802" s="28" t="s">
        <v>3641</v>
      </c>
    </row>
    <row r="1803">
      <c r="A1803" s="58" t="s">
        <v>2296</v>
      </c>
      <c r="B1803" s="28" t="s">
        <v>3642</v>
      </c>
    </row>
    <row r="1804">
      <c r="A1804" s="58" t="s">
        <v>2296</v>
      </c>
      <c r="B1804" s="28" t="s">
        <v>3643</v>
      </c>
    </row>
    <row r="1805">
      <c r="A1805" s="58" t="s">
        <v>2296</v>
      </c>
      <c r="B1805" s="28" t="s">
        <v>3644</v>
      </c>
    </row>
    <row r="1806">
      <c r="A1806" s="58" t="s">
        <v>2296</v>
      </c>
      <c r="B1806" s="28" t="s">
        <v>3645</v>
      </c>
    </row>
    <row r="1807">
      <c r="A1807" s="58" t="s">
        <v>2296</v>
      </c>
      <c r="B1807" s="28" t="s">
        <v>3646</v>
      </c>
    </row>
    <row r="1808">
      <c r="A1808" s="58" t="s">
        <v>2296</v>
      </c>
      <c r="B1808" s="28" t="s">
        <v>3647</v>
      </c>
    </row>
    <row r="1809">
      <c r="A1809" s="58" t="s">
        <v>2296</v>
      </c>
      <c r="B1809" s="28" t="s">
        <v>3648</v>
      </c>
    </row>
    <row r="1810">
      <c r="A1810" s="58" t="s">
        <v>2296</v>
      </c>
      <c r="B1810" s="28" t="s">
        <v>3649</v>
      </c>
    </row>
    <row r="1811">
      <c r="A1811" s="58" t="s">
        <v>2296</v>
      </c>
      <c r="B1811" s="28" t="s">
        <v>3650</v>
      </c>
    </row>
    <row r="1812">
      <c r="A1812" s="58" t="s">
        <v>2296</v>
      </c>
      <c r="B1812" s="28" t="s">
        <v>3651</v>
      </c>
    </row>
    <row r="1813">
      <c r="A1813" s="58" t="s">
        <v>2296</v>
      </c>
      <c r="B1813" s="28" t="s">
        <v>3652</v>
      </c>
    </row>
    <row r="1814">
      <c r="A1814" s="58" t="s">
        <v>2296</v>
      </c>
      <c r="B1814" s="28" t="s">
        <v>3653</v>
      </c>
    </row>
    <row r="1815">
      <c r="A1815" s="58" t="s">
        <v>2296</v>
      </c>
      <c r="B1815" s="28" t="s">
        <v>3654</v>
      </c>
    </row>
    <row r="1816">
      <c r="A1816" s="58" t="s">
        <v>2296</v>
      </c>
      <c r="B1816" s="28" t="s">
        <v>3655</v>
      </c>
    </row>
    <row r="1817">
      <c r="A1817" s="58" t="s">
        <v>2296</v>
      </c>
      <c r="B1817" s="28" t="s">
        <v>3656</v>
      </c>
    </row>
    <row r="1818">
      <c r="A1818" s="58" t="s">
        <v>2296</v>
      </c>
      <c r="B1818" s="28" t="s">
        <v>3657</v>
      </c>
    </row>
    <row r="1819">
      <c r="A1819" s="58" t="s">
        <v>2296</v>
      </c>
      <c r="B1819" s="28" t="s">
        <v>3658</v>
      </c>
    </row>
    <row r="1820">
      <c r="A1820" s="58" t="s">
        <v>2296</v>
      </c>
      <c r="B1820" s="28" t="s">
        <v>3659</v>
      </c>
    </row>
    <row r="1821">
      <c r="A1821" s="58" t="s">
        <v>2296</v>
      </c>
      <c r="B1821" s="28" t="s">
        <v>3660</v>
      </c>
    </row>
    <row r="1822">
      <c r="A1822" s="58" t="s">
        <v>2296</v>
      </c>
      <c r="B1822" s="28" t="s">
        <v>3661</v>
      </c>
    </row>
    <row r="1823">
      <c r="A1823" s="58" t="s">
        <v>2296</v>
      </c>
      <c r="B1823" s="28" t="s">
        <v>3662</v>
      </c>
    </row>
    <row r="1824">
      <c r="A1824" s="58" t="s">
        <v>2296</v>
      </c>
      <c r="B1824" s="28" t="s">
        <v>3663</v>
      </c>
    </row>
    <row r="1825">
      <c r="A1825" s="58" t="s">
        <v>2296</v>
      </c>
      <c r="B1825" s="28" t="s">
        <v>3664</v>
      </c>
    </row>
    <row r="1826">
      <c r="A1826" s="58" t="s">
        <v>2296</v>
      </c>
      <c r="B1826" s="28" t="s">
        <v>3665</v>
      </c>
    </row>
    <row r="1827">
      <c r="A1827" s="58" t="s">
        <v>2296</v>
      </c>
      <c r="B1827" s="28" t="s">
        <v>3666</v>
      </c>
    </row>
    <row r="1828">
      <c r="A1828" s="58" t="s">
        <v>2296</v>
      </c>
      <c r="B1828" s="28" t="s">
        <v>3667</v>
      </c>
    </row>
    <row r="1829">
      <c r="A1829" s="58" t="s">
        <v>2296</v>
      </c>
      <c r="B1829" s="28" t="s">
        <v>3668</v>
      </c>
    </row>
    <row r="1830">
      <c r="A1830" s="58" t="s">
        <v>2296</v>
      </c>
      <c r="B1830" s="28" t="s">
        <v>3669</v>
      </c>
    </row>
    <row r="1831">
      <c r="A1831" s="58" t="s">
        <v>2296</v>
      </c>
      <c r="B1831" s="28" t="s">
        <v>3670</v>
      </c>
    </row>
    <row r="1832">
      <c r="A1832" s="58" t="s">
        <v>2296</v>
      </c>
      <c r="B1832" s="28" t="s">
        <v>3671</v>
      </c>
    </row>
    <row r="1833">
      <c r="A1833" s="58" t="s">
        <v>2296</v>
      </c>
      <c r="B1833" s="28" t="s">
        <v>3672</v>
      </c>
    </row>
    <row r="1834">
      <c r="A1834" s="58" t="s">
        <v>2296</v>
      </c>
      <c r="B1834" s="28" t="s">
        <v>3673</v>
      </c>
    </row>
    <row r="1835">
      <c r="A1835" s="58" t="s">
        <v>2296</v>
      </c>
      <c r="B1835" s="28" t="s">
        <v>3674</v>
      </c>
    </row>
    <row r="1836">
      <c r="A1836" s="58" t="s">
        <v>2296</v>
      </c>
      <c r="B1836" s="28" t="s">
        <v>3675</v>
      </c>
    </row>
    <row r="1837">
      <c r="A1837" s="58" t="s">
        <v>2296</v>
      </c>
      <c r="B1837" s="28" t="s">
        <v>3676</v>
      </c>
    </row>
    <row r="1838">
      <c r="A1838" s="58" t="s">
        <v>2296</v>
      </c>
      <c r="B1838" s="28" t="s">
        <v>3677</v>
      </c>
    </row>
    <row r="1839">
      <c r="A1839" s="58" t="s">
        <v>2296</v>
      </c>
      <c r="B1839" s="28" t="s">
        <v>3678</v>
      </c>
    </row>
    <row r="1840">
      <c r="A1840" s="58" t="s">
        <v>2296</v>
      </c>
      <c r="B1840" s="28" t="s">
        <v>3679</v>
      </c>
    </row>
    <row r="1841">
      <c r="A1841" s="58" t="s">
        <v>2296</v>
      </c>
      <c r="B1841" s="28" t="s">
        <v>1055</v>
      </c>
    </row>
    <row r="1842">
      <c r="A1842" s="58" t="s">
        <v>2296</v>
      </c>
      <c r="B1842" s="28" t="s">
        <v>3680</v>
      </c>
    </row>
    <row r="1843">
      <c r="A1843" s="58" t="s">
        <v>2296</v>
      </c>
      <c r="B1843" s="28" t="s">
        <v>3681</v>
      </c>
    </row>
    <row r="1844">
      <c r="A1844" s="58" t="s">
        <v>2296</v>
      </c>
      <c r="B1844" s="28" t="s">
        <v>3682</v>
      </c>
    </row>
    <row r="1845">
      <c r="A1845" s="58" t="s">
        <v>2296</v>
      </c>
      <c r="B1845" s="28" t="s">
        <v>3683</v>
      </c>
    </row>
    <row r="1846">
      <c r="A1846" s="58" t="s">
        <v>2296</v>
      </c>
      <c r="B1846" s="28" t="s">
        <v>3684</v>
      </c>
    </row>
    <row r="1847">
      <c r="A1847" s="58" t="s">
        <v>2296</v>
      </c>
      <c r="B1847" s="28" t="s">
        <v>3685</v>
      </c>
    </row>
    <row r="1848">
      <c r="A1848" s="58" t="s">
        <v>2296</v>
      </c>
      <c r="B1848" s="28" t="s">
        <v>3686</v>
      </c>
    </row>
    <row r="1849">
      <c r="A1849" s="58" t="s">
        <v>2296</v>
      </c>
      <c r="B1849" s="28" t="s">
        <v>3687</v>
      </c>
    </row>
    <row r="1850">
      <c r="A1850" s="58" t="s">
        <v>2296</v>
      </c>
      <c r="B1850" s="28" t="s">
        <v>3688</v>
      </c>
    </row>
    <row r="1851">
      <c r="A1851" s="58" t="s">
        <v>2296</v>
      </c>
      <c r="B1851" s="28" t="s">
        <v>3689</v>
      </c>
    </row>
    <row r="1852">
      <c r="A1852" s="58" t="s">
        <v>2296</v>
      </c>
      <c r="B1852" s="28" t="s">
        <v>3690</v>
      </c>
    </row>
    <row r="1853">
      <c r="A1853" s="58" t="s">
        <v>2296</v>
      </c>
      <c r="B1853" s="28" t="s">
        <v>3691</v>
      </c>
    </row>
    <row r="1854">
      <c r="A1854" s="58" t="s">
        <v>2296</v>
      </c>
      <c r="B1854" s="28" t="s">
        <v>3692</v>
      </c>
    </row>
    <row r="1855">
      <c r="A1855" s="58" t="s">
        <v>2296</v>
      </c>
      <c r="B1855" s="28" t="s">
        <v>3693</v>
      </c>
    </row>
    <row r="1856">
      <c r="A1856" s="58" t="s">
        <v>2296</v>
      </c>
      <c r="B1856" s="28" t="s">
        <v>3694</v>
      </c>
    </row>
    <row r="1857">
      <c r="A1857" s="58" t="s">
        <v>2296</v>
      </c>
      <c r="B1857" s="28" t="s">
        <v>3695</v>
      </c>
    </row>
    <row r="1858">
      <c r="A1858" s="58" t="s">
        <v>2296</v>
      </c>
      <c r="B1858" s="28" t="s">
        <v>3696</v>
      </c>
    </row>
    <row r="1859">
      <c r="A1859" s="58" t="s">
        <v>2296</v>
      </c>
      <c r="B1859" s="28" t="s">
        <v>3697</v>
      </c>
    </row>
    <row r="1860">
      <c r="A1860" s="58" t="s">
        <v>2296</v>
      </c>
      <c r="B1860" s="28" t="s">
        <v>3698</v>
      </c>
    </row>
    <row r="1861">
      <c r="A1861" s="58" t="s">
        <v>2296</v>
      </c>
      <c r="B1861" s="28" t="s">
        <v>3699</v>
      </c>
    </row>
    <row r="1862">
      <c r="A1862" s="58" t="s">
        <v>2296</v>
      </c>
      <c r="B1862" s="28" t="s">
        <v>3700</v>
      </c>
    </row>
    <row r="1863">
      <c r="A1863" s="58" t="s">
        <v>2296</v>
      </c>
      <c r="B1863" s="28" t="s">
        <v>3701</v>
      </c>
    </row>
    <row r="1864">
      <c r="A1864" s="58" t="s">
        <v>2296</v>
      </c>
      <c r="B1864" s="28" t="s">
        <v>3702</v>
      </c>
    </row>
    <row r="1865">
      <c r="A1865" s="58" t="s">
        <v>2296</v>
      </c>
      <c r="B1865" s="28" t="s">
        <v>3703</v>
      </c>
    </row>
    <row r="1866">
      <c r="A1866" s="58" t="s">
        <v>2296</v>
      </c>
      <c r="B1866" s="28" t="s">
        <v>3704</v>
      </c>
    </row>
    <row r="1867">
      <c r="A1867" s="58" t="s">
        <v>2296</v>
      </c>
      <c r="B1867" s="28" t="s">
        <v>3705</v>
      </c>
    </row>
    <row r="1868">
      <c r="A1868" s="58" t="s">
        <v>2296</v>
      </c>
      <c r="B1868" s="28" t="s">
        <v>3706</v>
      </c>
    </row>
    <row r="1869">
      <c r="A1869" s="58" t="s">
        <v>2296</v>
      </c>
      <c r="B1869" s="28" t="s">
        <v>3707</v>
      </c>
    </row>
    <row r="1870">
      <c r="A1870" s="58" t="s">
        <v>2296</v>
      </c>
      <c r="B1870" s="28" t="s">
        <v>3708</v>
      </c>
    </row>
    <row r="1871">
      <c r="A1871" s="58" t="s">
        <v>2296</v>
      </c>
      <c r="B1871" s="28" t="s">
        <v>3709</v>
      </c>
    </row>
    <row r="1872">
      <c r="A1872" s="58" t="s">
        <v>2296</v>
      </c>
      <c r="B1872" s="28" t="s">
        <v>3710</v>
      </c>
    </row>
    <row r="1873">
      <c r="A1873" s="58" t="s">
        <v>2296</v>
      </c>
      <c r="B1873" s="28" t="s">
        <v>3711</v>
      </c>
    </row>
    <row r="1874">
      <c r="A1874" s="58" t="s">
        <v>2296</v>
      </c>
      <c r="B1874" s="28" t="s">
        <v>3712</v>
      </c>
    </row>
    <row r="1875">
      <c r="A1875" s="58" t="s">
        <v>2296</v>
      </c>
      <c r="B1875" s="28" t="s">
        <v>3713</v>
      </c>
    </row>
    <row r="1876">
      <c r="A1876" s="58" t="s">
        <v>2296</v>
      </c>
      <c r="B1876" s="28" t="s">
        <v>3714</v>
      </c>
    </row>
    <row r="1877">
      <c r="A1877" s="58" t="s">
        <v>2296</v>
      </c>
      <c r="B1877" s="28" t="s">
        <v>3715</v>
      </c>
    </row>
    <row r="1878">
      <c r="A1878" s="58" t="s">
        <v>2296</v>
      </c>
      <c r="B1878" s="28" t="s">
        <v>3716</v>
      </c>
    </row>
    <row r="1879">
      <c r="A1879" s="58" t="s">
        <v>2296</v>
      </c>
      <c r="B1879" s="28" t="s">
        <v>3717</v>
      </c>
    </row>
    <row r="1880">
      <c r="A1880" s="58" t="s">
        <v>2296</v>
      </c>
      <c r="B1880" s="28" t="s">
        <v>3718</v>
      </c>
    </row>
    <row r="1881">
      <c r="A1881" s="58" t="s">
        <v>2296</v>
      </c>
      <c r="B1881" s="28" t="s">
        <v>1056</v>
      </c>
    </row>
    <row r="1882">
      <c r="A1882" s="58" t="s">
        <v>2296</v>
      </c>
      <c r="B1882" s="28" t="s">
        <v>3719</v>
      </c>
    </row>
    <row r="1883">
      <c r="A1883" s="58" t="s">
        <v>2296</v>
      </c>
      <c r="B1883" s="28" t="s">
        <v>3720</v>
      </c>
    </row>
    <row r="1884">
      <c r="A1884" s="58" t="s">
        <v>2296</v>
      </c>
      <c r="B1884" s="28" t="s">
        <v>3721</v>
      </c>
    </row>
    <row r="1885">
      <c r="A1885" s="58" t="s">
        <v>2296</v>
      </c>
      <c r="B1885" s="28" t="s">
        <v>3722</v>
      </c>
    </row>
    <row r="1886">
      <c r="A1886" s="58" t="s">
        <v>2296</v>
      </c>
      <c r="B1886" s="28" t="s">
        <v>3723</v>
      </c>
    </row>
    <row r="1887">
      <c r="A1887" s="58" t="s">
        <v>2296</v>
      </c>
      <c r="B1887" s="28" t="s">
        <v>3724</v>
      </c>
    </row>
    <row r="1888">
      <c r="A1888" s="58" t="s">
        <v>2296</v>
      </c>
      <c r="B1888" s="28" t="s">
        <v>3725</v>
      </c>
    </row>
    <row r="1889">
      <c r="A1889" s="58" t="s">
        <v>2296</v>
      </c>
      <c r="B1889" s="28" t="s">
        <v>3726</v>
      </c>
    </row>
    <row r="1890">
      <c r="A1890" s="58" t="s">
        <v>2296</v>
      </c>
      <c r="B1890" s="28" t="s">
        <v>3727</v>
      </c>
    </row>
    <row r="1891">
      <c r="A1891" s="58" t="s">
        <v>2296</v>
      </c>
      <c r="B1891" s="28" t="s">
        <v>3728</v>
      </c>
    </row>
    <row r="1892">
      <c r="A1892" s="58" t="s">
        <v>2296</v>
      </c>
      <c r="B1892" s="28" t="s">
        <v>3729</v>
      </c>
    </row>
    <row r="1893">
      <c r="A1893" s="58" t="s">
        <v>2296</v>
      </c>
      <c r="B1893" s="28" t="s">
        <v>3730</v>
      </c>
    </row>
    <row r="1894">
      <c r="A1894" s="58" t="s">
        <v>2296</v>
      </c>
      <c r="B1894" s="28" t="s">
        <v>3731</v>
      </c>
    </row>
    <row r="1895">
      <c r="A1895" s="58" t="s">
        <v>2296</v>
      </c>
      <c r="B1895" s="28" t="s">
        <v>3732</v>
      </c>
    </row>
    <row r="1896">
      <c r="A1896" s="58" t="s">
        <v>2296</v>
      </c>
      <c r="B1896" s="28" t="s">
        <v>3733</v>
      </c>
    </row>
    <row r="1897">
      <c r="A1897" s="58" t="s">
        <v>2296</v>
      </c>
      <c r="B1897" s="28" t="s">
        <v>3734</v>
      </c>
    </row>
    <row r="1898">
      <c r="A1898" s="58" t="s">
        <v>2296</v>
      </c>
      <c r="B1898" s="28" t="s">
        <v>3735</v>
      </c>
    </row>
    <row r="1899">
      <c r="A1899" s="58" t="s">
        <v>2296</v>
      </c>
      <c r="B1899" s="28" t="s">
        <v>3736</v>
      </c>
    </row>
    <row r="1900">
      <c r="A1900" s="58" t="s">
        <v>2296</v>
      </c>
      <c r="B1900" s="28" t="s">
        <v>3737</v>
      </c>
    </row>
    <row r="1901">
      <c r="A1901" s="58" t="s">
        <v>2296</v>
      </c>
      <c r="B1901" s="28" t="s">
        <v>3738</v>
      </c>
    </row>
    <row r="1902">
      <c r="A1902" s="58" t="s">
        <v>2296</v>
      </c>
      <c r="B1902" s="28" t="s">
        <v>3739</v>
      </c>
    </row>
    <row r="1903">
      <c r="A1903" s="58" t="s">
        <v>2296</v>
      </c>
      <c r="B1903" s="28" t="s">
        <v>3740</v>
      </c>
    </row>
    <row r="1904">
      <c r="A1904" s="58" t="s">
        <v>2296</v>
      </c>
      <c r="B1904" s="28" t="s">
        <v>3741</v>
      </c>
    </row>
    <row r="1905">
      <c r="A1905" s="58" t="s">
        <v>2296</v>
      </c>
      <c r="B1905" s="28" t="s">
        <v>3742</v>
      </c>
    </row>
    <row r="1906">
      <c r="A1906" s="58" t="s">
        <v>2296</v>
      </c>
      <c r="B1906" s="28" t="s">
        <v>3743</v>
      </c>
    </row>
    <row r="1907">
      <c r="A1907" s="58" t="s">
        <v>2296</v>
      </c>
      <c r="B1907" s="28" t="s">
        <v>3744</v>
      </c>
    </row>
    <row r="1908">
      <c r="A1908" s="58" t="s">
        <v>2296</v>
      </c>
      <c r="B1908" s="28" t="s">
        <v>3745</v>
      </c>
    </row>
    <row r="1909">
      <c r="A1909" s="58" t="s">
        <v>2296</v>
      </c>
      <c r="B1909" s="28" t="s">
        <v>3746</v>
      </c>
    </row>
    <row r="1910">
      <c r="A1910" s="58" t="s">
        <v>2296</v>
      </c>
      <c r="B1910" s="28" t="s">
        <v>3747</v>
      </c>
    </row>
    <row r="1911">
      <c r="A1911" s="58" t="s">
        <v>2296</v>
      </c>
      <c r="B1911" s="28" t="s">
        <v>3748</v>
      </c>
    </row>
    <row r="1912">
      <c r="A1912" s="58" t="s">
        <v>2296</v>
      </c>
      <c r="B1912" s="28" t="s">
        <v>3749</v>
      </c>
    </row>
    <row r="1913">
      <c r="A1913" s="58" t="s">
        <v>2296</v>
      </c>
      <c r="B1913" s="28" t="s">
        <v>3750</v>
      </c>
    </row>
    <row r="1914">
      <c r="A1914" s="58" t="s">
        <v>2296</v>
      </c>
      <c r="B1914" s="28" t="s">
        <v>3751</v>
      </c>
    </row>
    <row r="1915">
      <c r="A1915" s="58" t="s">
        <v>2296</v>
      </c>
      <c r="B1915" s="28" t="s">
        <v>3752</v>
      </c>
    </row>
    <row r="1916">
      <c r="A1916" s="58" t="s">
        <v>2296</v>
      </c>
      <c r="B1916" s="28" t="s">
        <v>3753</v>
      </c>
    </row>
    <row r="1917">
      <c r="A1917" s="58" t="s">
        <v>2296</v>
      </c>
      <c r="B1917" s="28" t="s">
        <v>3754</v>
      </c>
    </row>
    <row r="1918">
      <c r="A1918" s="58" t="s">
        <v>2296</v>
      </c>
      <c r="B1918" s="28" t="s">
        <v>3755</v>
      </c>
    </row>
    <row r="1919">
      <c r="A1919" s="58" t="s">
        <v>2296</v>
      </c>
      <c r="B1919" s="28" t="s">
        <v>3756</v>
      </c>
    </row>
    <row r="1920">
      <c r="A1920" s="58" t="s">
        <v>2296</v>
      </c>
      <c r="B1920" s="28" t="s">
        <v>1057</v>
      </c>
    </row>
    <row r="1921">
      <c r="A1921" s="58" t="s">
        <v>2296</v>
      </c>
      <c r="B1921" s="28" t="s">
        <v>3757</v>
      </c>
    </row>
    <row r="1922">
      <c r="A1922" s="58" t="s">
        <v>2296</v>
      </c>
      <c r="B1922" s="28" t="s">
        <v>3758</v>
      </c>
    </row>
    <row r="1923">
      <c r="A1923" s="58" t="s">
        <v>2296</v>
      </c>
      <c r="B1923" s="28" t="s">
        <v>3759</v>
      </c>
    </row>
    <row r="1924">
      <c r="A1924" s="58" t="s">
        <v>2296</v>
      </c>
      <c r="B1924" s="28" t="s">
        <v>3760</v>
      </c>
    </row>
    <row r="1925">
      <c r="A1925" s="58" t="s">
        <v>2296</v>
      </c>
      <c r="B1925" s="28" t="s">
        <v>3761</v>
      </c>
    </row>
    <row r="1926">
      <c r="A1926" s="58" t="s">
        <v>2296</v>
      </c>
      <c r="B1926" s="28" t="s">
        <v>3762</v>
      </c>
    </row>
    <row r="1927">
      <c r="A1927" s="58" t="s">
        <v>2296</v>
      </c>
      <c r="B1927" s="28" t="s">
        <v>3763</v>
      </c>
    </row>
    <row r="1928">
      <c r="A1928" s="58" t="s">
        <v>2296</v>
      </c>
      <c r="B1928" s="28" t="s">
        <v>3764</v>
      </c>
    </row>
    <row r="1929">
      <c r="A1929" s="58" t="s">
        <v>2296</v>
      </c>
      <c r="B1929" s="28" t="s">
        <v>3765</v>
      </c>
    </row>
    <row r="1930">
      <c r="A1930" s="58" t="s">
        <v>2296</v>
      </c>
      <c r="B1930" s="28" t="s">
        <v>3766</v>
      </c>
    </row>
    <row r="1931">
      <c r="A1931" s="58" t="s">
        <v>2296</v>
      </c>
      <c r="B1931" s="28" t="s">
        <v>3767</v>
      </c>
    </row>
    <row r="1932">
      <c r="A1932" s="58" t="s">
        <v>2296</v>
      </c>
      <c r="B1932" s="28" t="s">
        <v>3768</v>
      </c>
    </row>
    <row r="1933">
      <c r="A1933" s="58" t="s">
        <v>2296</v>
      </c>
      <c r="B1933" s="28" t="s">
        <v>3769</v>
      </c>
    </row>
    <row r="1934">
      <c r="A1934" s="58" t="s">
        <v>2296</v>
      </c>
      <c r="B1934" s="28" t="s">
        <v>3770</v>
      </c>
    </row>
    <row r="1935">
      <c r="A1935" s="58" t="s">
        <v>2296</v>
      </c>
      <c r="B1935" s="28" t="s">
        <v>3771</v>
      </c>
    </row>
    <row r="1936">
      <c r="A1936" s="58" t="s">
        <v>2296</v>
      </c>
      <c r="B1936" s="28" t="s">
        <v>3772</v>
      </c>
    </row>
    <row r="1937">
      <c r="A1937" s="58" t="s">
        <v>2296</v>
      </c>
      <c r="B1937" s="28" t="s">
        <v>3773</v>
      </c>
    </row>
    <row r="1938">
      <c r="A1938" s="58" t="s">
        <v>2296</v>
      </c>
      <c r="B1938" s="28" t="s">
        <v>3774</v>
      </c>
    </row>
    <row r="1939">
      <c r="A1939" s="58" t="s">
        <v>2296</v>
      </c>
      <c r="B1939" s="28" t="s">
        <v>3775</v>
      </c>
    </row>
    <row r="1940">
      <c r="A1940" s="58" t="s">
        <v>2296</v>
      </c>
      <c r="B1940" s="28" t="s">
        <v>3776</v>
      </c>
    </row>
    <row r="1941">
      <c r="A1941" s="58" t="s">
        <v>2296</v>
      </c>
      <c r="B1941" s="28" t="s">
        <v>3777</v>
      </c>
    </row>
    <row r="1942">
      <c r="A1942" s="58" t="s">
        <v>2296</v>
      </c>
      <c r="B1942" s="28" t="s">
        <v>3778</v>
      </c>
    </row>
    <row r="1943">
      <c r="A1943" s="58" t="s">
        <v>2296</v>
      </c>
      <c r="B1943" s="28" t="s">
        <v>3779</v>
      </c>
    </row>
    <row r="1944">
      <c r="A1944" s="58" t="s">
        <v>2296</v>
      </c>
      <c r="B1944" s="28" t="s">
        <v>3780</v>
      </c>
    </row>
    <row r="1945">
      <c r="A1945" s="58" t="s">
        <v>2296</v>
      </c>
      <c r="B1945" s="28" t="s">
        <v>3781</v>
      </c>
    </row>
    <row r="1946">
      <c r="A1946" s="58" t="s">
        <v>2296</v>
      </c>
      <c r="B1946" s="28" t="s">
        <v>3782</v>
      </c>
    </row>
    <row r="1947">
      <c r="A1947" s="58" t="s">
        <v>2296</v>
      </c>
      <c r="B1947" s="28" t="s">
        <v>3783</v>
      </c>
    </row>
    <row r="1948">
      <c r="A1948" s="58" t="s">
        <v>2296</v>
      </c>
      <c r="B1948" s="28" t="s">
        <v>3784</v>
      </c>
    </row>
    <row r="1949">
      <c r="A1949" s="58" t="s">
        <v>2296</v>
      </c>
      <c r="B1949" s="28" t="s">
        <v>3785</v>
      </c>
    </row>
    <row r="1950">
      <c r="A1950" s="58" t="s">
        <v>2296</v>
      </c>
      <c r="B1950" s="28" t="s">
        <v>3786</v>
      </c>
    </row>
    <row r="1951">
      <c r="A1951" s="58" t="s">
        <v>2296</v>
      </c>
      <c r="B1951" s="28" t="s">
        <v>3787</v>
      </c>
    </row>
    <row r="1952">
      <c r="A1952" s="58" t="s">
        <v>2296</v>
      </c>
      <c r="B1952" s="28" t="s">
        <v>3788</v>
      </c>
    </row>
    <row r="1953">
      <c r="A1953" s="58" t="s">
        <v>2296</v>
      </c>
      <c r="B1953" s="28" t="s">
        <v>3789</v>
      </c>
    </row>
    <row r="1954">
      <c r="A1954" s="58" t="s">
        <v>2296</v>
      </c>
      <c r="B1954" s="28" t="s">
        <v>3790</v>
      </c>
    </row>
    <row r="1955">
      <c r="A1955" s="58" t="s">
        <v>2296</v>
      </c>
      <c r="B1955" s="28" t="s">
        <v>3791</v>
      </c>
    </row>
    <row r="1956">
      <c r="A1956" s="58" t="s">
        <v>2296</v>
      </c>
      <c r="B1956" s="28" t="s">
        <v>3792</v>
      </c>
    </row>
    <row r="1957">
      <c r="A1957" s="58" t="s">
        <v>2296</v>
      </c>
      <c r="B1957" s="28" t="s">
        <v>3793</v>
      </c>
    </row>
    <row r="1958">
      <c r="A1958" s="58" t="s">
        <v>2296</v>
      </c>
      <c r="B1958" s="28" t="s">
        <v>3794</v>
      </c>
    </row>
    <row r="1959">
      <c r="A1959" s="58" t="s">
        <v>2296</v>
      </c>
      <c r="B1959" s="28" t="s">
        <v>3795</v>
      </c>
    </row>
    <row r="1960">
      <c r="A1960" s="58" t="s">
        <v>2296</v>
      </c>
      <c r="B1960" s="28" t="s">
        <v>3796</v>
      </c>
    </row>
    <row r="1961">
      <c r="A1961" s="58" t="s">
        <v>2296</v>
      </c>
      <c r="B1961" s="28" t="s">
        <v>3797</v>
      </c>
    </row>
    <row r="1962">
      <c r="A1962" s="58" t="s">
        <v>2296</v>
      </c>
      <c r="B1962" s="28" t="s">
        <v>3798</v>
      </c>
    </row>
    <row r="1963">
      <c r="A1963" s="58" t="s">
        <v>2296</v>
      </c>
      <c r="B1963" s="28" t="s">
        <v>3799</v>
      </c>
    </row>
    <row r="1964">
      <c r="A1964" s="58" t="s">
        <v>2296</v>
      </c>
      <c r="B1964" s="28" t="s">
        <v>3800</v>
      </c>
    </row>
    <row r="1965">
      <c r="A1965" s="58" t="s">
        <v>2296</v>
      </c>
      <c r="B1965" s="28" t="s">
        <v>3801</v>
      </c>
    </row>
    <row r="1966">
      <c r="A1966" s="58" t="s">
        <v>2296</v>
      </c>
      <c r="B1966" s="28" t="s">
        <v>3802</v>
      </c>
    </row>
    <row r="1967">
      <c r="A1967" s="58" t="s">
        <v>2296</v>
      </c>
      <c r="B1967" s="28" t="s">
        <v>3803</v>
      </c>
    </row>
    <row r="1968">
      <c r="A1968" s="58" t="s">
        <v>2296</v>
      </c>
      <c r="B1968" s="28" t="s">
        <v>3804</v>
      </c>
    </row>
    <row r="1969">
      <c r="A1969" s="58" t="s">
        <v>2296</v>
      </c>
      <c r="B1969" s="28" t="s">
        <v>3805</v>
      </c>
    </row>
    <row r="1970">
      <c r="A1970" s="58" t="s">
        <v>2296</v>
      </c>
      <c r="B1970" s="28" t="s">
        <v>3806</v>
      </c>
    </row>
    <row r="1971">
      <c r="A1971" s="58" t="s">
        <v>2296</v>
      </c>
      <c r="B1971" s="28" t="s">
        <v>3807</v>
      </c>
    </row>
    <row r="1972">
      <c r="A1972" s="58" t="s">
        <v>2296</v>
      </c>
      <c r="B1972" s="28" t="s">
        <v>3808</v>
      </c>
    </row>
    <row r="1973">
      <c r="A1973" s="58" t="s">
        <v>2296</v>
      </c>
      <c r="B1973" s="28" t="s">
        <v>3809</v>
      </c>
    </row>
    <row r="1974">
      <c r="A1974" s="58" t="s">
        <v>2296</v>
      </c>
      <c r="B1974" s="28" t="s">
        <v>3810</v>
      </c>
    </row>
    <row r="1975">
      <c r="A1975" s="58" t="s">
        <v>2296</v>
      </c>
      <c r="B1975" s="28" t="s">
        <v>3811</v>
      </c>
    </row>
    <row r="1976">
      <c r="A1976" s="58" t="s">
        <v>2296</v>
      </c>
      <c r="B1976" s="28" t="s">
        <v>3812</v>
      </c>
    </row>
    <row r="1977">
      <c r="A1977" s="58" t="s">
        <v>2296</v>
      </c>
      <c r="B1977" s="28" t="s">
        <v>3813</v>
      </c>
    </row>
    <row r="1978">
      <c r="A1978" s="58" t="s">
        <v>2296</v>
      </c>
      <c r="B1978" s="28" t="s">
        <v>3814</v>
      </c>
    </row>
    <row r="1979">
      <c r="A1979" s="58" t="s">
        <v>2296</v>
      </c>
      <c r="B1979" s="28" t="s">
        <v>3815</v>
      </c>
    </row>
    <row r="1980">
      <c r="A1980" s="58" t="s">
        <v>2296</v>
      </c>
      <c r="B1980" s="28" t="s">
        <v>3816</v>
      </c>
    </row>
    <row r="1981">
      <c r="A1981" s="58" t="s">
        <v>2296</v>
      </c>
      <c r="B1981" s="28" t="s">
        <v>3817</v>
      </c>
    </row>
    <row r="1982">
      <c r="A1982" s="58" t="s">
        <v>2296</v>
      </c>
      <c r="B1982" s="28" t="s">
        <v>3818</v>
      </c>
    </row>
    <row r="1983">
      <c r="A1983" s="58" t="s">
        <v>2296</v>
      </c>
      <c r="B1983" s="28" t="s">
        <v>3819</v>
      </c>
    </row>
    <row r="1984">
      <c r="A1984" s="58" t="s">
        <v>2296</v>
      </c>
      <c r="B1984" s="28" t="s">
        <v>3820</v>
      </c>
    </row>
    <row r="1985">
      <c r="A1985" s="58" t="s">
        <v>2296</v>
      </c>
      <c r="B1985" s="28" t="s">
        <v>3821</v>
      </c>
    </row>
    <row r="1986">
      <c r="A1986" s="58" t="s">
        <v>2296</v>
      </c>
      <c r="B1986" s="28" t="s">
        <v>3822</v>
      </c>
    </row>
    <row r="1987">
      <c r="A1987" s="58" t="s">
        <v>2296</v>
      </c>
      <c r="B1987" s="28" t="s">
        <v>3823</v>
      </c>
    </row>
    <row r="1988">
      <c r="A1988" s="58" t="s">
        <v>2296</v>
      </c>
      <c r="B1988" s="28" t="s">
        <v>3824</v>
      </c>
    </row>
    <row r="1989">
      <c r="A1989" s="58" t="s">
        <v>2296</v>
      </c>
      <c r="B1989" s="28" t="s">
        <v>3825</v>
      </c>
    </row>
    <row r="1990">
      <c r="A1990" s="58" t="s">
        <v>2296</v>
      </c>
      <c r="B1990" s="28" t="s">
        <v>3826</v>
      </c>
    </row>
    <row r="1991">
      <c r="A1991" s="58" t="s">
        <v>2296</v>
      </c>
      <c r="B1991" s="28" t="s">
        <v>3827</v>
      </c>
    </row>
    <row r="1992">
      <c r="A1992" s="58" t="s">
        <v>2296</v>
      </c>
      <c r="B1992" s="28" t="s">
        <v>3828</v>
      </c>
    </row>
    <row r="1993">
      <c r="A1993" s="58" t="s">
        <v>2296</v>
      </c>
      <c r="B1993" s="28" t="s">
        <v>3829</v>
      </c>
    </row>
    <row r="1994">
      <c r="A1994" s="58" t="s">
        <v>2296</v>
      </c>
      <c r="B1994" s="28" t="s">
        <v>3830</v>
      </c>
    </row>
    <row r="1995">
      <c r="A1995" s="58" t="s">
        <v>2296</v>
      </c>
      <c r="B1995" s="28" t="s">
        <v>3831</v>
      </c>
    </row>
    <row r="1996">
      <c r="A1996" s="58" t="s">
        <v>2296</v>
      </c>
      <c r="B1996" s="28" t="s">
        <v>3832</v>
      </c>
    </row>
    <row r="1997">
      <c r="A1997" s="58" t="s">
        <v>2296</v>
      </c>
      <c r="B1997" s="28" t="s">
        <v>3833</v>
      </c>
    </row>
    <row r="1998">
      <c r="A1998" s="58" t="s">
        <v>2296</v>
      </c>
      <c r="B1998" s="28" t="s">
        <v>3834</v>
      </c>
    </row>
    <row r="1999">
      <c r="A1999" s="58" t="s">
        <v>2296</v>
      </c>
      <c r="B1999" s="28" t="s">
        <v>3835</v>
      </c>
    </row>
    <row r="2000">
      <c r="A2000" s="58" t="s">
        <v>2296</v>
      </c>
      <c r="B2000" s="28" t="s">
        <v>3836</v>
      </c>
    </row>
    <row r="2001">
      <c r="A2001" s="58" t="s">
        <v>2296</v>
      </c>
      <c r="B2001" s="28" t="s">
        <v>3837</v>
      </c>
    </row>
    <row r="2002">
      <c r="A2002" s="58" t="s">
        <v>2296</v>
      </c>
      <c r="B2002" s="28" t="s">
        <v>3838</v>
      </c>
    </row>
    <row r="2003">
      <c r="A2003" s="58" t="s">
        <v>2296</v>
      </c>
      <c r="B2003" s="28" t="s">
        <v>3839</v>
      </c>
    </row>
    <row r="2004">
      <c r="A2004" s="58" t="s">
        <v>2296</v>
      </c>
      <c r="B2004" s="28" t="s">
        <v>3840</v>
      </c>
    </row>
    <row r="2005">
      <c r="A2005" s="58" t="s">
        <v>2296</v>
      </c>
      <c r="B2005" s="28" t="s">
        <v>3841</v>
      </c>
    </row>
    <row r="2006">
      <c r="A2006" s="58" t="s">
        <v>2296</v>
      </c>
      <c r="B2006" s="28" t="s">
        <v>3842</v>
      </c>
    </row>
    <row r="2007">
      <c r="A2007" s="58" t="s">
        <v>2296</v>
      </c>
      <c r="B2007" s="28" t="s">
        <v>3843</v>
      </c>
    </row>
    <row r="2008">
      <c r="A2008" s="58" t="s">
        <v>2296</v>
      </c>
      <c r="B2008" s="28" t="s">
        <v>3844</v>
      </c>
    </row>
    <row r="2009">
      <c r="A2009" s="58" t="s">
        <v>2296</v>
      </c>
      <c r="B2009" s="28" t="s">
        <v>3845</v>
      </c>
    </row>
    <row r="2010">
      <c r="A2010" s="58" t="s">
        <v>2296</v>
      </c>
      <c r="B2010" s="28" t="s">
        <v>3846</v>
      </c>
    </row>
    <row r="2011">
      <c r="A2011" s="58" t="s">
        <v>2296</v>
      </c>
      <c r="B2011" s="28" t="s">
        <v>3847</v>
      </c>
    </row>
    <row r="2012">
      <c r="A2012" s="58" t="s">
        <v>2296</v>
      </c>
      <c r="B2012" s="28" t="s">
        <v>3848</v>
      </c>
    </row>
    <row r="2013">
      <c r="A2013" s="58" t="s">
        <v>2296</v>
      </c>
      <c r="B2013" s="28" t="s">
        <v>3849</v>
      </c>
    </row>
    <row r="2014">
      <c r="A2014" s="58" t="s">
        <v>2296</v>
      </c>
      <c r="B2014" s="28" t="s">
        <v>3850</v>
      </c>
    </row>
    <row r="2015">
      <c r="A2015" s="58" t="s">
        <v>2296</v>
      </c>
      <c r="B2015" s="28" t="s">
        <v>3851</v>
      </c>
    </row>
    <row r="2016">
      <c r="A2016" s="58" t="s">
        <v>2296</v>
      </c>
      <c r="B2016" s="28" t="s">
        <v>3852</v>
      </c>
    </row>
    <row r="2017">
      <c r="A2017" s="58" t="s">
        <v>2296</v>
      </c>
      <c r="B2017" s="28" t="s">
        <v>3853</v>
      </c>
    </row>
    <row r="2018">
      <c r="A2018" s="58" t="s">
        <v>2296</v>
      </c>
      <c r="B2018" s="28" t="s">
        <v>3854</v>
      </c>
    </row>
    <row r="2019">
      <c r="A2019" s="58" t="s">
        <v>2296</v>
      </c>
      <c r="B2019" s="28" t="s">
        <v>3855</v>
      </c>
    </row>
    <row r="2020">
      <c r="A2020" s="58" t="s">
        <v>2296</v>
      </c>
      <c r="B2020" s="28" t="s">
        <v>3856</v>
      </c>
    </row>
    <row r="2021">
      <c r="A2021" s="58" t="s">
        <v>2296</v>
      </c>
      <c r="B2021" s="28" t="s">
        <v>3857</v>
      </c>
    </row>
    <row r="2022">
      <c r="A2022" s="58" t="s">
        <v>2296</v>
      </c>
      <c r="B2022" s="28" t="s">
        <v>3858</v>
      </c>
    </row>
    <row r="2023">
      <c r="A2023" s="58" t="s">
        <v>2296</v>
      </c>
      <c r="B2023" s="28" t="s">
        <v>3859</v>
      </c>
    </row>
    <row r="2024">
      <c r="A2024" s="58" t="s">
        <v>2296</v>
      </c>
      <c r="B2024" s="28" t="s">
        <v>3860</v>
      </c>
    </row>
    <row r="2025">
      <c r="A2025" s="58" t="s">
        <v>2296</v>
      </c>
      <c r="B2025" s="28" t="s">
        <v>3861</v>
      </c>
    </row>
    <row r="2026">
      <c r="A2026" s="58" t="s">
        <v>2296</v>
      </c>
      <c r="B2026" s="28" t="s">
        <v>3862</v>
      </c>
    </row>
    <row r="2027">
      <c r="A2027" s="58" t="s">
        <v>2296</v>
      </c>
      <c r="B2027" s="28" t="s">
        <v>3863</v>
      </c>
    </row>
    <row r="2028">
      <c r="A2028" s="58" t="s">
        <v>2296</v>
      </c>
      <c r="B2028" s="28" t="s">
        <v>3864</v>
      </c>
    </row>
    <row r="2029">
      <c r="A2029" s="58" t="s">
        <v>2296</v>
      </c>
      <c r="B2029" s="28" t="s">
        <v>3865</v>
      </c>
    </row>
    <row r="2030">
      <c r="A2030" s="58" t="s">
        <v>2296</v>
      </c>
      <c r="B2030" s="28" t="s">
        <v>3866</v>
      </c>
    </row>
    <row r="2031">
      <c r="A2031" s="58" t="s">
        <v>2296</v>
      </c>
      <c r="B2031" s="28" t="s">
        <v>3867</v>
      </c>
    </row>
    <row r="2032">
      <c r="A2032" s="58" t="s">
        <v>2296</v>
      </c>
      <c r="B2032" s="28" t="s">
        <v>3868</v>
      </c>
    </row>
    <row r="2033">
      <c r="A2033" s="58" t="s">
        <v>2296</v>
      </c>
      <c r="B2033" s="28" t="s">
        <v>3869</v>
      </c>
    </row>
    <row r="2034">
      <c r="A2034" s="58" t="s">
        <v>2296</v>
      </c>
      <c r="B2034" s="28" t="s">
        <v>3870</v>
      </c>
    </row>
    <row r="2035">
      <c r="A2035" s="58" t="s">
        <v>2296</v>
      </c>
      <c r="B2035" s="28" t="s">
        <v>3871</v>
      </c>
    </row>
    <row r="2036">
      <c r="A2036" s="58" t="s">
        <v>2296</v>
      </c>
      <c r="B2036" s="28" t="s">
        <v>3872</v>
      </c>
    </row>
    <row r="2037">
      <c r="A2037" s="58" t="s">
        <v>2296</v>
      </c>
      <c r="B2037" s="28" t="s">
        <v>3873</v>
      </c>
    </row>
    <row r="2038">
      <c r="A2038" s="58" t="s">
        <v>2296</v>
      </c>
      <c r="B2038" s="28" t="s">
        <v>3874</v>
      </c>
    </row>
    <row r="2039">
      <c r="A2039" s="58" t="s">
        <v>2296</v>
      </c>
      <c r="B2039" s="28" t="s">
        <v>3875</v>
      </c>
    </row>
    <row r="2040">
      <c r="A2040" s="58" t="s">
        <v>2296</v>
      </c>
      <c r="B2040" s="28" t="s">
        <v>3876</v>
      </c>
    </row>
    <row r="2041">
      <c r="A2041" s="58" t="s">
        <v>2296</v>
      </c>
      <c r="B2041" s="28" t="s">
        <v>3877</v>
      </c>
    </row>
    <row r="2042">
      <c r="A2042" s="58" t="s">
        <v>2296</v>
      </c>
      <c r="B2042" s="28" t="s">
        <v>3878</v>
      </c>
    </row>
    <row r="2043">
      <c r="A2043" s="58" t="s">
        <v>2296</v>
      </c>
      <c r="B2043" s="28" t="s">
        <v>3879</v>
      </c>
    </row>
    <row r="2044">
      <c r="A2044" s="58" t="s">
        <v>2296</v>
      </c>
      <c r="B2044" s="28" t="s">
        <v>3880</v>
      </c>
    </row>
    <row r="2045">
      <c r="A2045" s="58" t="s">
        <v>2296</v>
      </c>
      <c r="B2045" s="28" t="s">
        <v>3881</v>
      </c>
    </row>
    <row r="2046">
      <c r="A2046" s="58" t="s">
        <v>2296</v>
      </c>
      <c r="B2046" s="28" t="s">
        <v>3882</v>
      </c>
    </row>
    <row r="2047">
      <c r="A2047" s="58" t="s">
        <v>2296</v>
      </c>
      <c r="B2047" s="28" t="s">
        <v>3883</v>
      </c>
    </row>
    <row r="2048">
      <c r="A2048" s="58" t="s">
        <v>2296</v>
      </c>
      <c r="B2048" s="28" t="s">
        <v>3884</v>
      </c>
    </row>
    <row r="2049">
      <c r="A2049" s="58" t="s">
        <v>2296</v>
      </c>
      <c r="B2049" s="28" t="s">
        <v>3885</v>
      </c>
    </row>
    <row r="2050">
      <c r="A2050" s="58" t="s">
        <v>2296</v>
      </c>
      <c r="B2050" s="28" t="s">
        <v>3886</v>
      </c>
    </row>
    <row r="2051">
      <c r="A2051" s="58" t="s">
        <v>2296</v>
      </c>
      <c r="B2051" s="28" t="s">
        <v>3887</v>
      </c>
    </row>
    <row r="2052">
      <c r="A2052" s="58" t="s">
        <v>2296</v>
      </c>
      <c r="B2052" s="28" t="s">
        <v>3888</v>
      </c>
    </row>
    <row r="2053">
      <c r="A2053" s="58" t="s">
        <v>2296</v>
      </c>
      <c r="B2053" s="28" t="s">
        <v>3889</v>
      </c>
    </row>
    <row r="2054">
      <c r="A2054" s="58" t="s">
        <v>2296</v>
      </c>
      <c r="B2054" s="28" t="s">
        <v>3890</v>
      </c>
    </row>
    <row r="2055">
      <c r="A2055" s="58" t="s">
        <v>2296</v>
      </c>
      <c r="B2055" s="28" t="s">
        <v>3891</v>
      </c>
    </row>
    <row r="2056">
      <c r="A2056" s="58" t="s">
        <v>2296</v>
      </c>
      <c r="B2056" s="28" t="s">
        <v>3892</v>
      </c>
    </row>
    <row r="2057">
      <c r="A2057" s="58" t="s">
        <v>2296</v>
      </c>
      <c r="B2057" s="28" t="s">
        <v>3893</v>
      </c>
    </row>
    <row r="2058">
      <c r="A2058" s="58" t="s">
        <v>2296</v>
      </c>
      <c r="B2058" s="28" t="s">
        <v>3894</v>
      </c>
    </row>
    <row r="2059">
      <c r="A2059" s="58" t="s">
        <v>2296</v>
      </c>
      <c r="B2059" s="28" t="s">
        <v>3895</v>
      </c>
    </row>
    <row r="2060">
      <c r="A2060" s="58" t="s">
        <v>2296</v>
      </c>
      <c r="B2060" s="28" t="s">
        <v>3896</v>
      </c>
    </row>
    <row r="2061">
      <c r="A2061" s="58" t="s">
        <v>2296</v>
      </c>
      <c r="B2061" s="28" t="s">
        <v>3897</v>
      </c>
    </row>
    <row r="2062">
      <c r="A2062" s="58" t="s">
        <v>2296</v>
      </c>
      <c r="B2062" s="28" t="s">
        <v>3898</v>
      </c>
    </row>
    <row r="2063">
      <c r="A2063" s="58" t="s">
        <v>2296</v>
      </c>
      <c r="B2063" s="28" t="s">
        <v>3899</v>
      </c>
    </row>
    <row r="2064">
      <c r="A2064" s="58" t="s">
        <v>2296</v>
      </c>
      <c r="B2064" s="28" t="s">
        <v>3900</v>
      </c>
    </row>
    <row r="2065">
      <c r="A2065" s="58" t="s">
        <v>2296</v>
      </c>
      <c r="B2065" s="28" t="s">
        <v>3901</v>
      </c>
    </row>
    <row r="2066">
      <c r="A2066" s="58" t="s">
        <v>2296</v>
      </c>
      <c r="B2066" s="28" t="s">
        <v>3902</v>
      </c>
    </row>
    <row r="2067">
      <c r="A2067" s="58" t="s">
        <v>2296</v>
      </c>
      <c r="B2067" s="28" t="s">
        <v>3903</v>
      </c>
    </row>
    <row r="2068">
      <c r="A2068" s="58" t="s">
        <v>2296</v>
      </c>
      <c r="B2068" s="28" t="s">
        <v>3904</v>
      </c>
    </row>
    <row r="2069">
      <c r="A2069" s="58" t="s">
        <v>2296</v>
      </c>
      <c r="B2069" s="28" t="s">
        <v>3905</v>
      </c>
    </row>
    <row r="2070">
      <c r="A2070" s="58" t="s">
        <v>2296</v>
      </c>
      <c r="B2070" s="28" t="s">
        <v>3906</v>
      </c>
    </row>
    <row r="2071">
      <c r="A2071" s="58" t="s">
        <v>2296</v>
      </c>
      <c r="B2071" s="28" t="s">
        <v>3907</v>
      </c>
    </row>
    <row r="2072">
      <c r="A2072" s="58" t="s">
        <v>2296</v>
      </c>
      <c r="B2072" s="28" t="s">
        <v>3908</v>
      </c>
    </row>
    <row r="2073">
      <c r="A2073" s="58" t="s">
        <v>2296</v>
      </c>
      <c r="B2073" s="28" t="s">
        <v>3909</v>
      </c>
    </row>
    <row r="2074">
      <c r="A2074" s="58" t="s">
        <v>2296</v>
      </c>
      <c r="B2074" s="28" t="s">
        <v>3910</v>
      </c>
    </row>
    <row r="2075">
      <c r="A2075" s="58" t="s">
        <v>2296</v>
      </c>
      <c r="B2075" s="28" t="s">
        <v>3911</v>
      </c>
    </row>
    <row r="2076">
      <c r="A2076" s="58" t="s">
        <v>2296</v>
      </c>
      <c r="B2076" s="28" t="s">
        <v>3912</v>
      </c>
    </row>
    <row r="2077">
      <c r="A2077" s="58" t="s">
        <v>2296</v>
      </c>
      <c r="B2077" s="28" t="s">
        <v>3913</v>
      </c>
    </row>
    <row r="2078">
      <c r="A2078" s="58" t="s">
        <v>2296</v>
      </c>
      <c r="B2078" s="28" t="s">
        <v>3914</v>
      </c>
    </row>
    <row r="2079">
      <c r="A2079" s="58" t="s">
        <v>2296</v>
      </c>
      <c r="B2079" s="28" t="s">
        <v>3915</v>
      </c>
    </row>
    <row r="2080">
      <c r="A2080" s="58" t="s">
        <v>2296</v>
      </c>
      <c r="B2080" s="28" t="s">
        <v>3916</v>
      </c>
    </row>
    <row r="2081">
      <c r="A2081" s="58" t="s">
        <v>2296</v>
      </c>
      <c r="B2081" s="28" t="s">
        <v>3917</v>
      </c>
    </row>
    <row r="2082">
      <c r="A2082" s="58" t="s">
        <v>2296</v>
      </c>
      <c r="B2082" s="28" t="s">
        <v>3918</v>
      </c>
    </row>
    <row r="2083">
      <c r="A2083" s="58" t="s">
        <v>2296</v>
      </c>
      <c r="B2083" s="28" t="s">
        <v>3919</v>
      </c>
    </row>
    <row r="2084">
      <c r="A2084" s="58" t="s">
        <v>2296</v>
      </c>
      <c r="B2084" s="28" t="s">
        <v>3920</v>
      </c>
    </row>
    <row r="2085">
      <c r="A2085" s="58" t="s">
        <v>2296</v>
      </c>
      <c r="B2085" s="28" t="s">
        <v>3921</v>
      </c>
    </row>
    <row r="2086">
      <c r="A2086" s="58" t="s">
        <v>2296</v>
      </c>
      <c r="B2086" s="28" t="s">
        <v>3922</v>
      </c>
    </row>
    <row r="2087">
      <c r="A2087" s="58" t="s">
        <v>2296</v>
      </c>
      <c r="B2087" s="28" t="s">
        <v>3923</v>
      </c>
    </row>
    <row r="2088">
      <c r="A2088" s="58" t="s">
        <v>2296</v>
      </c>
      <c r="B2088" s="28" t="s">
        <v>3924</v>
      </c>
    </row>
    <row r="2089">
      <c r="A2089" s="58" t="s">
        <v>2296</v>
      </c>
      <c r="B2089" s="28" t="s">
        <v>3925</v>
      </c>
    </row>
    <row r="2090">
      <c r="A2090" s="58" t="s">
        <v>2296</v>
      </c>
      <c r="B2090" s="28" t="s">
        <v>3926</v>
      </c>
    </row>
    <row r="2091">
      <c r="A2091" s="58" t="s">
        <v>2296</v>
      </c>
      <c r="B2091" s="28" t="s">
        <v>3927</v>
      </c>
    </row>
    <row r="2092">
      <c r="A2092" s="58" t="s">
        <v>2296</v>
      </c>
      <c r="B2092" s="28" t="s">
        <v>3928</v>
      </c>
    </row>
    <row r="2093">
      <c r="A2093" s="58" t="s">
        <v>2296</v>
      </c>
      <c r="B2093" s="28" t="s">
        <v>3929</v>
      </c>
    </row>
    <row r="2094">
      <c r="A2094" s="58" t="s">
        <v>2296</v>
      </c>
      <c r="B2094" s="28" t="s">
        <v>3930</v>
      </c>
    </row>
    <row r="2095">
      <c r="A2095" s="58" t="s">
        <v>2296</v>
      </c>
      <c r="B2095" s="28" t="s">
        <v>3931</v>
      </c>
    </row>
    <row r="2096">
      <c r="A2096" s="58" t="s">
        <v>2296</v>
      </c>
      <c r="B2096" s="28" t="s">
        <v>3932</v>
      </c>
    </row>
    <row r="2097">
      <c r="A2097" s="58" t="s">
        <v>2296</v>
      </c>
      <c r="B2097" s="28" t="s">
        <v>3933</v>
      </c>
    </row>
    <row r="2098">
      <c r="A2098" s="58" t="s">
        <v>2296</v>
      </c>
      <c r="B2098" s="28" t="s">
        <v>3934</v>
      </c>
    </row>
    <row r="2099">
      <c r="A2099" s="58" t="s">
        <v>2296</v>
      </c>
      <c r="B2099" s="28" t="s">
        <v>3935</v>
      </c>
    </row>
    <row r="2100">
      <c r="A2100" s="58" t="s">
        <v>2296</v>
      </c>
      <c r="B2100" s="28" t="s">
        <v>3936</v>
      </c>
    </row>
    <row r="2101">
      <c r="A2101" s="58" t="s">
        <v>2296</v>
      </c>
      <c r="B2101" s="28" t="s">
        <v>3937</v>
      </c>
    </row>
    <row r="2102">
      <c r="A2102" s="58" t="s">
        <v>2296</v>
      </c>
      <c r="B2102" s="28" t="s">
        <v>3938</v>
      </c>
    </row>
    <row r="2103">
      <c r="A2103" s="58" t="s">
        <v>2296</v>
      </c>
      <c r="B2103" s="28" t="s">
        <v>3939</v>
      </c>
    </row>
    <row r="2104">
      <c r="A2104" s="58" t="s">
        <v>2296</v>
      </c>
      <c r="B2104" s="28" t="s">
        <v>3940</v>
      </c>
    </row>
    <row r="2105">
      <c r="A2105" s="58" t="s">
        <v>2296</v>
      </c>
      <c r="B2105" s="28" t="s">
        <v>3941</v>
      </c>
    </row>
    <row r="2106">
      <c r="A2106" s="58" t="s">
        <v>2296</v>
      </c>
      <c r="B2106" s="28" t="s">
        <v>3942</v>
      </c>
    </row>
    <row r="2107">
      <c r="A2107" s="58" t="s">
        <v>2296</v>
      </c>
      <c r="B2107" s="28" t="s">
        <v>3943</v>
      </c>
    </row>
    <row r="2108">
      <c r="A2108" s="58" t="s">
        <v>2296</v>
      </c>
      <c r="B2108" s="28" t="s">
        <v>3944</v>
      </c>
    </row>
    <row r="2109">
      <c r="A2109" s="58" t="s">
        <v>2296</v>
      </c>
      <c r="B2109" s="28" t="s">
        <v>3945</v>
      </c>
    </row>
    <row r="2110">
      <c r="A2110" s="58" t="s">
        <v>2296</v>
      </c>
      <c r="B2110" s="28" t="s">
        <v>3946</v>
      </c>
    </row>
    <row r="2111">
      <c r="A2111" s="58" t="s">
        <v>2296</v>
      </c>
      <c r="B2111" s="28" t="s">
        <v>3947</v>
      </c>
    </row>
    <row r="2112">
      <c r="A2112" s="58" t="s">
        <v>2296</v>
      </c>
      <c r="B2112" s="28" t="s">
        <v>3948</v>
      </c>
    </row>
    <row r="2113">
      <c r="A2113" s="58" t="s">
        <v>2296</v>
      </c>
      <c r="B2113" s="28" t="s">
        <v>3949</v>
      </c>
    </row>
    <row r="2114">
      <c r="A2114" s="58" t="s">
        <v>2296</v>
      </c>
      <c r="B2114" s="28" t="s">
        <v>3950</v>
      </c>
    </row>
    <row r="2115">
      <c r="A2115" s="58" t="s">
        <v>2296</v>
      </c>
      <c r="B2115" s="28" t="s">
        <v>3951</v>
      </c>
    </row>
    <row r="2116">
      <c r="A2116" s="58" t="s">
        <v>2296</v>
      </c>
      <c r="B2116" s="28" t="s">
        <v>3952</v>
      </c>
    </row>
    <row r="2117">
      <c r="A2117" s="58" t="s">
        <v>2296</v>
      </c>
      <c r="B2117" s="28" t="s">
        <v>3953</v>
      </c>
    </row>
    <row r="2118">
      <c r="A2118" s="58" t="s">
        <v>2296</v>
      </c>
      <c r="B2118" s="28" t="s">
        <v>3954</v>
      </c>
    </row>
    <row r="2119">
      <c r="A2119" s="58" t="s">
        <v>2296</v>
      </c>
      <c r="B2119" s="28" t="s">
        <v>3955</v>
      </c>
    </row>
    <row r="2120">
      <c r="A2120" s="58" t="s">
        <v>2296</v>
      </c>
      <c r="B2120" s="28" t="s">
        <v>3956</v>
      </c>
    </row>
    <row r="2121">
      <c r="A2121" s="58" t="s">
        <v>2296</v>
      </c>
      <c r="B2121" s="28" t="s">
        <v>3957</v>
      </c>
    </row>
    <row r="2122">
      <c r="A2122" s="58" t="s">
        <v>2296</v>
      </c>
      <c r="B2122" s="28" t="s">
        <v>3958</v>
      </c>
    </row>
    <row r="2123">
      <c r="A2123" s="58" t="s">
        <v>2296</v>
      </c>
      <c r="B2123" s="28" t="s">
        <v>3959</v>
      </c>
    </row>
    <row r="2124">
      <c r="A2124" s="58" t="s">
        <v>2296</v>
      </c>
      <c r="B2124" s="28" t="s">
        <v>3960</v>
      </c>
    </row>
    <row r="2125">
      <c r="A2125" s="58" t="s">
        <v>2296</v>
      </c>
      <c r="B2125" s="28" t="s">
        <v>3961</v>
      </c>
    </row>
    <row r="2126">
      <c r="A2126" s="58" t="s">
        <v>2296</v>
      </c>
      <c r="B2126" s="28" t="s">
        <v>3962</v>
      </c>
    </row>
    <row r="2127">
      <c r="A2127" s="58" t="s">
        <v>2296</v>
      </c>
      <c r="B2127" s="28" t="s">
        <v>3963</v>
      </c>
    </row>
    <row r="2128">
      <c r="A2128" s="58" t="s">
        <v>2296</v>
      </c>
      <c r="B2128" s="28" t="s">
        <v>3964</v>
      </c>
    </row>
    <row r="2129">
      <c r="A2129" s="58" t="s">
        <v>2296</v>
      </c>
      <c r="B2129" s="28" t="s">
        <v>3965</v>
      </c>
    </row>
    <row r="2130">
      <c r="A2130" s="58" t="s">
        <v>2296</v>
      </c>
      <c r="B2130" s="28" t="s">
        <v>3966</v>
      </c>
    </row>
    <row r="2131">
      <c r="A2131" s="58" t="s">
        <v>2296</v>
      </c>
      <c r="B2131" s="28" t="s">
        <v>3967</v>
      </c>
    </row>
    <row r="2132">
      <c r="A2132" s="58" t="s">
        <v>2296</v>
      </c>
      <c r="B2132" s="28" t="s">
        <v>3968</v>
      </c>
    </row>
    <row r="2133">
      <c r="A2133" s="58" t="s">
        <v>2296</v>
      </c>
      <c r="B2133" s="28" t="s">
        <v>3969</v>
      </c>
    </row>
    <row r="2134">
      <c r="A2134" s="58" t="s">
        <v>2296</v>
      </c>
      <c r="B2134" s="28" t="s">
        <v>3970</v>
      </c>
    </row>
    <row r="2135">
      <c r="A2135" s="58" t="s">
        <v>2296</v>
      </c>
      <c r="B2135" s="28" t="s">
        <v>3971</v>
      </c>
    </row>
    <row r="2136">
      <c r="A2136" s="58" t="s">
        <v>2296</v>
      </c>
      <c r="B2136" s="28" t="s">
        <v>3972</v>
      </c>
    </row>
    <row r="2137">
      <c r="A2137" s="58" t="s">
        <v>2296</v>
      </c>
      <c r="B2137" s="28" t="s">
        <v>3973</v>
      </c>
    </row>
    <row r="2138">
      <c r="A2138" s="58" t="s">
        <v>2296</v>
      </c>
      <c r="B2138" s="28" t="s">
        <v>3974</v>
      </c>
    </row>
    <row r="2139">
      <c r="A2139" s="58" t="s">
        <v>2296</v>
      </c>
      <c r="B2139" s="28" t="s">
        <v>3975</v>
      </c>
    </row>
    <row r="2140">
      <c r="A2140" s="58" t="s">
        <v>2296</v>
      </c>
      <c r="B2140" s="28" t="s">
        <v>3976</v>
      </c>
    </row>
    <row r="2141">
      <c r="A2141" s="58" t="s">
        <v>2296</v>
      </c>
      <c r="B2141" s="28" t="s">
        <v>3977</v>
      </c>
    </row>
    <row r="2142">
      <c r="A2142" s="58" t="s">
        <v>2296</v>
      </c>
      <c r="B2142" s="28" t="s">
        <v>3978</v>
      </c>
    </row>
    <row r="2143">
      <c r="A2143" s="58" t="s">
        <v>2296</v>
      </c>
      <c r="B2143" s="28" t="s">
        <v>3979</v>
      </c>
    </row>
    <row r="2144">
      <c r="A2144" s="58" t="s">
        <v>2296</v>
      </c>
      <c r="B2144" s="28" t="s">
        <v>3980</v>
      </c>
    </row>
    <row r="2145">
      <c r="A2145" s="58" t="s">
        <v>2296</v>
      </c>
      <c r="B2145" s="28" t="s">
        <v>3981</v>
      </c>
    </row>
    <row r="2146">
      <c r="A2146" s="58" t="s">
        <v>2296</v>
      </c>
      <c r="B2146" s="28" t="s">
        <v>3982</v>
      </c>
    </row>
    <row r="2147">
      <c r="A2147" s="58" t="s">
        <v>2296</v>
      </c>
      <c r="B2147" s="28" t="s">
        <v>3983</v>
      </c>
    </row>
    <row r="2148">
      <c r="A2148" s="58" t="s">
        <v>2296</v>
      </c>
      <c r="B2148" s="28" t="s">
        <v>3984</v>
      </c>
    </row>
    <row r="2149">
      <c r="A2149" s="58" t="s">
        <v>2296</v>
      </c>
      <c r="B2149" s="28" t="s">
        <v>3985</v>
      </c>
    </row>
    <row r="2150">
      <c r="A2150" s="58" t="s">
        <v>2296</v>
      </c>
      <c r="B2150" s="28" t="s">
        <v>3986</v>
      </c>
    </row>
    <row r="2151">
      <c r="A2151" s="58" t="s">
        <v>2296</v>
      </c>
      <c r="B2151" s="28" t="s">
        <v>3987</v>
      </c>
    </row>
    <row r="2152">
      <c r="A2152" s="58" t="s">
        <v>2296</v>
      </c>
      <c r="B2152" s="28" t="s">
        <v>3988</v>
      </c>
    </row>
    <row r="2153">
      <c r="A2153" s="58" t="s">
        <v>2296</v>
      </c>
      <c r="B2153" s="28" t="s">
        <v>3989</v>
      </c>
    </row>
    <row r="2154">
      <c r="A2154" s="58" t="s">
        <v>2296</v>
      </c>
      <c r="B2154" s="28" t="s">
        <v>3990</v>
      </c>
    </row>
    <row r="2155">
      <c r="A2155" s="58" t="s">
        <v>2296</v>
      </c>
      <c r="B2155" s="28" t="s">
        <v>3991</v>
      </c>
    </row>
    <row r="2156">
      <c r="A2156" s="58" t="s">
        <v>2296</v>
      </c>
      <c r="B2156" s="28" t="s">
        <v>3992</v>
      </c>
    </row>
    <row r="2157">
      <c r="A2157" s="58" t="s">
        <v>2296</v>
      </c>
      <c r="B2157" s="28" t="s">
        <v>3993</v>
      </c>
    </row>
    <row r="2158">
      <c r="A2158" s="58" t="s">
        <v>2296</v>
      </c>
      <c r="B2158" s="28" t="s">
        <v>3994</v>
      </c>
    </row>
    <row r="2159">
      <c r="A2159" s="58" t="s">
        <v>2296</v>
      </c>
      <c r="B2159" s="28" t="s">
        <v>3995</v>
      </c>
    </row>
    <row r="2160">
      <c r="A2160" s="58" t="s">
        <v>2296</v>
      </c>
      <c r="B2160" s="28" t="s">
        <v>3996</v>
      </c>
    </row>
    <row r="2161">
      <c r="A2161" s="58" t="s">
        <v>2296</v>
      </c>
      <c r="B2161" s="28" t="s">
        <v>3997</v>
      </c>
    </row>
    <row r="2162">
      <c r="A2162" s="58" t="s">
        <v>2296</v>
      </c>
      <c r="B2162" s="28" t="s">
        <v>3998</v>
      </c>
    </row>
    <row r="2163">
      <c r="A2163" s="58" t="s">
        <v>2296</v>
      </c>
      <c r="B2163" s="28" t="s">
        <v>3999</v>
      </c>
    </row>
    <row r="2164">
      <c r="A2164" s="58" t="s">
        <v>2296</v>
      </c>
      <c r="B2164" s="28" t="s">
        <v>4000</v>
      </c>
    </row>
    <row r="2165">
      <c r="A2165" s="58" t="s">
        <v>2296</v>
      </c>
      <c r="B2165" s="28" t="s">
        <v>4001</v>
      </c>
    </row>
    <row r="2166">
      <c r="A2166" s="58" t="s">
        <v>2296</v>
      </c>
      <c r="B2166" s="28" t="s">
        <v>4002</v>
      </c>
    </row>
    <row r="2167">
      <c r="A2167" s="58" t="s">
        <v>2296</v>
      </c>
      <c r="B2167" s="28" t="s">
        <v>4003</v>
      </c>
    </row>
    <row r="2168">
      <c r="A2168" s="58" t="s">
        <v>2296</v>
      </c>
      <c r="B2168" s="28" t="s">
        <v>4004</v>
      </c>
    </row>
    <row r="2169">
      <c r="A2169" s="58" t="s">
        <v>2296</v>
      </c>
      <c r="B2169" s="28" t="s">
        <v>4005</v>
      </c>
    </row>
    <row r="2170">
      <c r="A2170" s="58" t="s">
        <v>2296</v>
      </c>
      <c r="B2170" s="28" t="s">
        <v>4006</v>
      </c>
    </row>
    <row r="2171">
      <c r="A2171" s="58" t="s">
        <v>2296</v>
      </c>
      <c r="B2171" s="28" t="s">
        <v>4007</v>
      </c>
    </row>
    <row r="2172">
      <c r="A2172" s="58" t="s">
        <v>2296</v>
      </c>
      <c r="B2172" s="28" t="s">
        <v>4008</v>
      </c>
    </row>
    <row r="2173">
      <c r="A2173" s="58" t="s">
        <v>2296</v>
      </c>
      <c r="B2173" s="28" t="s">
        <v>4009</v>
      </c>
    </row>
    <row r="2174">
      <c r="A2174" s="58" t="s">
        <v>2296</v>
      </c>
      <c r="B2174" s="28" t="s">
        <v>4010</v>
      </c>
    </row>
    <row r="2175">
      <c r="A2175" s="58" t="s">
        <v>2296</v>
      </c>
      <c r="B2175" s="28" t="s">
        <v>4011</v>
      </c>
    </row>
    <row r="2176">
      <c r="A2176" s="58" t="s">
        <v>2296</v>
      </c>
      <c r="B2176" s="28" t="s">
        <v>4012</v>
      </c>
    </row>
    <row r="2177">
      <c r="A2177" s="58" t="s">
        <v>2296</v>
      </c>
      <c r="B2177" s="28" t="s">
        <v>4013</v>
      </c>
    </row>
    <row r="2178">
      <c r="A2178" s="58" t="s">
        <v>2296</v>
      </c>
      <c r="B2178" s="28" t="s">
        <v>4014</v>
      </c>
    </row>
    <row r="2179">
      <c r="A2179" s="58" t="s">
        <v>2296</v>
      </c>
      <c r="B2179" s="28" t="s">
        <v>4015</v>
      </c>
    </row>
    <row r="2180">
      <c r="A2180" s="58" t="s">
        <v>2296</v>
      </c>
      <c r="B2180" s="28" t="s">
        <v>4016</v>
      </c>
    </row>
    <row r="2181">
      <c r="A2181" s="58" t="s">
        <v>2296</v>
      </c>
      <c r="B2181" s="28" t="s">
        <v>4017</v>
      </c>
    </row>
    <row r="2182">
      <c r="A2182" s="58" t="s">
        <v>2296</v>
      </c>
      <c r="B2182" s="28" t="s">
        <v>4018</v>
      </c>
    </row>
    <row r="2183">
      <c r="A2183" s="58" t="s">
        <v>2296</v>
      </c>
      <c r="B2183" s="28" t="s">
        <v>4019</v>
      </c>
    </row>
    <row r="2184">
      <c r="A2184" s="58" t="s">
        <v>2296</v>
      </c>
      <c r="B2184" s="28" t="s">
        <v>4020</v>
      </c>
    </row>
    <row r="2185">
      <c r="A2185" s="58" t="s">
        <v>2296</v>
      </c>
      <c r="B2185" s="28" t="s">
        <v>4021</v>
      </c>
    </row>
    <row r="2186">
      <c r="A2186" s="58" t="s">
        <v>2296</v>
      </c>
      <c r="B2186" s="28" t="s">
        <v>4022</v>
      </c>
    </row>
    <row r="2187">
      <c r="A2187" s="58" t="s">
        <v>2296</v>
      </c>
      <c r="B2187" s="28" t="s">
        <v>4023</v>
      </c>
    </row>
    <row r="2188">
      <c r="A2188" s="58" t="s">
        <v>2296</v>
      </c>
      <c r="B2188" s="28" t="s">
        <v>4024</v>
      </c>
    </row>
    <row r="2189">
      <c r="A2189" s="58" t="s">
        <v>2296</v>
      </c>
      <c r="B2189" s="28" t="s">
        <v>4025</v>
      </c>
    </row>
    <row r="2190">
      <c r="A2190" s="58" t="s">
        <v>2296</v>
      </c>
      <c r="B2190" s="28" t="s">
        <v>4026</v>
      </c>
    </row>
    <row r="2191">
      <c r="A2191" s="58" t="s">
        <v>2296</v>
      </c>
      <c r="B2191" s="28" t="s">
        <v>4027</v>
      </c>
    </row>
    <row r="2192">
      <c r="A2192" s="58" t="s">
        <v>2296</v>
      </c>
      <c r="B2192" s="28" t="s">
        <v>4028</v>
      </c>
    </row>
    <row r="2193">
      <c r="A2193" s="58" t="s">
        <v>2296</v>
      </c>
      <c r="B2193" s="28" t="s">
        <v>4029</v>
      </c>
    </row>
    <row r="2194">
      <c r="A2194" s="58" t="s">
        <v>2296</v>
      </c>
      <c r="B2194" s="28" t="s">
        <v>4030</v>
      </c>
    </row>
    <row r="2195">
      <c r="A2195" s="58" t="s">
        <v>2296</v>
      </c>
      <c r="B2195" s="28" t="s">
        <v>4031</v>
      </c>
    </row>
    <row r="2196">
      <c r="A2196" s="58" t="s">
        <v>2296</v>
      </c>
      <c r="B2196" s="28" t="s">
        <v>4032</v>
      </c>
    </row>
    <row r="2197">
      <c r="A2197" s="58" t="s">
        <v>2296</v>
      </c>
      <c r="B2197" s="28" t="s">
        <v>4033</v>
      </c>
    </row>
    <row r="2198">
      <c r="A2198" s="58" t="s">
        <v>2296</v>
      </c>
      <c r="B2198" s="28" t="s">
        <v>4034</v>
      </c>
    </row>
    <row r="2199">
      <c r="A2199" s="58" t="s">
        <v>2296</v>
      </c>
      <c r="B2199" s="28" t="s">
        <v>4035</v>
      </c>
    </row>
    <row r="2200">
      <c r="A2200" s="58" t="s">
        <v>2296</v>
      </c>
      <c r="B2200" s="28" t="s">
        <v>4036</v>
      </c>
    </row>
    <row r="2201">
      <c r="A2201" s="58" t="s">
        <v>2296</v>
      </c>
      <c r="B2201" s="28" t="s">
        <v>4037</v>
      </c>
    </row>
    <row r="2202">
      <c r="A2202" s="58" t="s">
        <v>2296</v>
      </c>
      <c r="B2202" s="28" t="s">
        <v>4038</v>
      </c>
    </row>
    <row r="2203">
      <c r="A2203" s="58" t="s">
        <v>2296</v>
      </c>
      <c r="B2203" s="28" t="s">
        <v>4039</v>
      </c>
    </row>
    <row r="2204">
      <c r="A2204" s="58" t="s">
        <v>2296</v>
      </c>
      <c r="B2204" s="28" t="s">
        <v>4040</v>
      </c>
    </row>
    <row r="2205">
      <c r="A2205" s="58" t="s">
        <v>2296</v>
      </c>
      <c r="B2205" s="28" t="s">
        <v>4041</v>
      </c>
    </row>
    <row r="2206">
      <c r="A2206" s="58" t="s">
        <v>2296</v>
      </c>
      <c r="B2206" s="28" t="s">
        <v>4042</v>
      </c>
    </row>
    <row r="2207">
      <c r="A2207" s="58" t="s">
        <v>2296</v>
      </c>
      <c r="B2207" s="28" t="s">
        <v>4043</v>
      </c>
    </row>
    <row r="2208">
      <c r="A2208" s="58" t="s">
        <v>2296</v>
      </c>
      <c r="B2208" s="28" t="s">
        <v>4044</v>
      </c>
    </row>
    <row r="2209">
      <c r="A2209" s="58" t="s">
        <v>2296</v>
      </c>
      <c r="B2209" s="28" t="s">
        <v>4045</v>
      </c>
    </row>
    <row r="2210">
      <c r="A2210" s="58" t="s">
        <v>2296</v>
      </c>
      <c r="B2210" s="28" t="s">
        <v>4046</v>
      </c>
    </row>
    <row r="2211">
      <c r="A2211" s="58" t="s">
        <v>2296</v>
      </c>
      <c r="B2211" s="28" t="s">
        <v>4047</v>
      </c>
    </row>
    <row r="2212">
      <c r="A2212" s="58" t="s">
        <v>2296</v>
      </c>
      <c r="B2212" s="28" t="s">
        <v>4048</v>
      </c>
    </row>
    <row r="2213">
      <c r="A2213" s="58" t="s">
        <v>2296</v>
      </c>
      <c r="B2213" s="28" t="s">
        <v>4049</v>
      </c>
    </row>
    <row r="2214">
      <c r="A2214" s="58" t="s">
        <v>2296</v>
      </c>
      <c r="B2214" s="28" t="s">
        <v>4050</v>
      </c>
    </row>
    <row r="2215">
      <c r="A2215" s="58" t="s">
        <v>2296</v>
      </c>
      <c r="B2215" s="28" t="s">
        <v>4051</v>
      </c>
    </row>
    <row r="2216">
      <c r="A2216" s="58" t="s">
        <v>2296</v>
      </c>
      <c r="B2216" s="28" t="s">
        <v>4052</v>
      </c>
    </row>
    <row r="2217">
      <c r="A2217" s="58" t="s">
        <v>2296</v>
      </c>
      <c r="B2217" s="28" t="s">
        <v>4053</v>
      </c>
    </row>
    <row r="2218">
      <c r="A2218" s="58" t="s">
        <v>2296</v>
      </c>
      <c r="B2218" s="28" t="s">
        <v>4054</v>
      </c>
    </row>
    <row r="2219">
      <c r="A2219" s="58" t="s">
        <v>2296</v>
      </c>
      <c r="B2219" s="28" t="s">
        <v>4055</v>
      </c>
    </row>
    <row r="2220">
      <c r="A2220" s="58" t="s">
        <v>2296</v>
      </c>
      <c r="B2220" s="28" t="s">
        <v>4056</v>
      </c>
    </row>
    <row r="2221">
      <c r="A2221" s="58" t="s">
        <v>2296</v>
      </c>
      <c r="B2221" s="28" t="s">
        <v>4057</v>
      </c>
    </row>
    <row r="2222">
      <c r="A2222" s="58" t="s">
        <v>2296</v>
      </c>
      <c r="B2222" s="28" t="s">
        <v>4058</v>
      </c>
    </row>
    <row r="2223">
      <c r="A2223" s="58" t="s">
        <v>2296</v>
      </c>
      <c r="B2223" s="28" t="s">
        <v>4059</v>
      </c>
    </row>
    <row r="2224">
      <c r="A2224" s="58" t="s">
        <v>2296</v>
      </c>
      <c r="B2224" s="28" t="s">
        <v>4060</v>
      </c>
    </row>
    <row r="2225">
      <c r="A2225" s="58" t="s">
        <v>2296</v>
      </c>
      <c r="B2225" s="28" t="s">
        <v>4061</v>
      </c>
    </row>
    <row r="2226">
      <c r="A2226" s="58" t="s">
        <v>2296</v>
      </c>
      <c r="B2226" s="28" t="s">
        <v>4062</v>
      </c>
    </row>
    <row r="2227">
      <c r="A2227" s="58" t="s">
        <v>2296</v>
      </c>
      <c r="B2227" s="28" t="s">
        <v>4063</v>
      </c>
    </row>
    <row r="2228">
      <c r="A2228" s="58" t="s">
        <v>2296</v>
      </c>
      <c r="B2228" s="28" t="s">
        <v>4064</v>
      </c>
    </row>
    <row r="2229">
      <c r="A2229" s="58" t="s">
        <v>2296</v>
      </c>
      <c r="B2229" s="28" t="s">
        <v>4065</v>
      </c>
    </row>
    <row r="2230">
      <c r="A2230" s="58" t="s">
        <v>2296</v>
      </c>
      <c r="B2230" s="28" t="s">
        <v>4066</v>
      </c>
    </row>
    <row r="2231">
      <c r="A2231" s="58" t="s">
        <v>2296</v>
      </c>
      <c r="B2231" s="28" t="s">
        <v>4067</v>
      </c>
    </row>
    <row r="2232">
      <c r="A2232" s="58" t="s">
        <v>2296</v>
      </c>
      <c r="B2232" s="28" t="s">
        <v>4068</v>
      </c>
    </row>
    <row r="2233">
      <c r="A2233" s="58" t="s">
        <v>2296</v>
      </c>
      <c r="B2233" s="28" t="s">
        <v>4069</v>
      </c>
    </row>
    <row r="2234">
      <c r="A2234" s="58" t="s">
        <v>2296</v>
      </c>
      <c r="B2234" s="28" t="s">
        <v>4070</v>
      </c>
    </row>
    <row r="2235">
      <c r="A2235" s="58" t="s">
        <v>2296</v>
      </c>
      <c r="B2235" s="28" t="s">
        <v>4071</v>
      </c>
    </row>
    <row r="2236">
      <c r="A2236" s="58" t="s">
        <v>2296</v>
      </c>
      <c r="B2236" s="28" t="s">
        <v>4072</v>
      </c>
    </row>
    <row r="2237">
      <c r="A2237" s="58" t="s">
        <v>2296</v>
      </c>
      <c r="B2237" s="28" t="s">
        <v>4073</v>
      </c>
    </row>
    <row r="2238">
      <c r="A2238" s="58" t="s">
        <v>2296</v>
      </c>
      <c r="B2238" s="28" t="s">
        <v>4074</v>
      </c>
    </row>
    <row r="2239">
      <c r="A2239" s="58" t="s">
        <v>2296</v>
      </c>
      <c r="B2239" s="28" t="s">
        <v>4075</v>
      </c>
    </row>
    <row r="2240">
      <c r="A2240" s="58" t="s">
        <v>2296</v>
      </c>
      <c r="B2240" s="28" t="s">
        <v>4076</v>
      </c>
    </row>
    <row r="2241">
      <c r="A2241" s="58" t="s">
        <v>2296</v>
      </c>
      <c r="B2241" s="28" t="s">
        <v>4077</v>
      </c>
    </row>
    <row r="2242">
      <c r="A2242" s="58" t="s">
        <v>2296</v>
      </c>
      <c r="B2242" s="28" t="s">
        <v>4078</v>
      </c>
    </row>
    <row r="2243">
      <c r="A2243" s="58" t="s">
        <v>2296</v>
      </c>
      <c r="B2243" s="28" t="s">
        <v>4079</v>
      </c>
    </row>
    <row r="2244">
      <c r="A2244" s="58" t="s">
        <v>2296</v>
      </c>
      <c r="B2244" s="28" t="s">
        <v>4080</v>
      </c>
    </row>
    <row r="2245">
      <c r="A2245" s="58" t="s">
        <v>2296</v>
      </c>
      <c r="B2245" s="28" t="s">
        <v>1058</v>
      </c>
    </row>
    <row r="2246">
      <c r="A2246" s="58" t="s">
        <v>2296</v>
      </c>
      <c r="B2246" s="28" t="s">
        <v>4081</v>
      </c>
    </row>
    <row r="2247">
      <c r="A2247" s="58" t="s">
        <v>2296</v>
      </c>
      <c r="B2247" s="28" t="s">
        <v>1059</v>
      </c>
    </row>
    <row r="2248">
      <c r="A2248" s="58" t="s">
        <v>2296</v>
      </c>
      <c r="B2248" s="28" t="s">
        <v>4082</v>
      </c>
    </row>
    <row r="2249">
      <c r="A2249" s="58" t="s">
        <v>2296</v>
      </c>
      <c r="B2249" s="28" t="s">
        <v>4083</v>
      </c>
    </row>
    <row r="2250">
      <c r="A2250" s="58" t="s">
        <v>2296</v>
      </c>
      <c r="B2250" s="28" t="s">
        <v>1060</v>
      </c>
    </row>
    <row r="2251">
      <c r="A2251" s="58" t="s">
        <v>2296</v>
      </c>
      <c r="B2251" s="28" t="s">
        <v>4084</v>
      </c>
    </row>
    <row r="2252">
      <c r="A2252" s="58" t="s">
        <v>2296</v>
      </c>
      <c r="B2252" s="28" t="s">
        <v>4085</v>
      </c>
    </row>
    <row r="2253">
      <c r="A2253" s="58" t="s">
        <v>2296</v>
      </c>
      <c r="B2253" s="28" t="s">
        <v>4086</v>
      </c>
    </row>
    <row r="2254">
      <c r="A2254" s="58" t="s">
        <v>2296</v>
      </c>
      <c r="B2254" s="28" t="s">
        <v>1061</v>
      </c>
    </row>
    <row r="2255">
      <c r="A2255" s="58" t="s">
        <v>2296</v>
      </c>
      <c r="B2255" s="28" t="s">
        <v>4087</v>
      </c>
    </row>
    <row r="2256">
      <c r="A2256" s="58" t="s">
        <v>2296</v>
      </c>
      <c r="B2256" s="28" t="s">
        <v>4088</v>
      </c>
    </row>
    <row r="2257">
      <c r="A2257" s="58" t="s">
        <v>2296</v>
      </c>
      <c r="B2257" s="28" t="s">
        <v>4089</v>
      </c>
    </row>
    <row r="2258">
      <c r="A2258" s="58" t="s">
        <v>2296</v>
      </c>
      <c r="B2258" s="28" t="s">
        <v>4090</v>
      </c>
    </row>
    <row r="2259">
      <c r="A2259" s="58" t="s">
        <v>2296</v>
      </c>
      <c r="B2259" s="28" t="s">
        <v>4091</v>
      </c>
    </row>
    <row r="2260">
      <c r="A2260" s="58" t="s">
        <v>2296</v>
      </c>
      <c r="B2260" s="28" t="s">
        <v>1062</v>
      </c>
    </row>
    <row r="2261">
      <c r="A2261" s="58" t="s">
        <v>2296</v>
      </c>
      <c r="B2261" s="28" t="s">
        <v>1063</v>
      </c>
    </row>
    <row r="2262">
      <c r="A2262" s="58" t="s">
        <v>2296</v>
      </c>
      <c r="B2262" s="28" t="s">
        <v>1064</v>
      </c>
    </row>
    <row r="2263">
      <c r="A2263" s="58" t="s">
        <v>2296</v>
      </c>
      <c r="B2263" s="28" t="s">
        <v>4092</v>
      </c>
    </row>
    <row r="2264">
      <c r="A2264" s="58" t="s">
        <v>2296</v>
      </c>
      <c r="B2264" s="28" t="s">
        <v>1065</v>
      </c>
    </row>
    <row r="2265">
      <c r="A2265" s="58" t="s">
        <v>2296</v>
      </c>
      <c r="B2265" s="28" t="s">
        <v>1066</v>
      </c>
    </row>
    <row r="2266">
      <c r="A2266" s="58" t="s">
        <v>2296</v>
      </c>
      <c r="B2266" s="28" t="s">
        <v>4093</v>
      </c>
    </row>
    <row r="2267">
      <c r="A2267" s="58" t="s">
        <v>2296</v>
      </c>
      <c r="B2267" s="28" t="s">
        <v>4094</v>
      </c>
    </row>
    <row r="2268">
      <c r="A2268" s="58" t="s">
        <v>2296</v>
      </c>
      <c r="B2268" s="28" t="s">
        <v>1067</v>
      </c>
    </row>
    <row r="2269">
      <c r="A2269" s="58" t="s">
        <v>2296</v>
      </c>
      <c r="B2269" s="28" t="s">
        <v>1068</v>
      </c>
    </row>
    <row r="2270">
      <c r="A2270" s="58" t="s">
        <v>2296</v>
      </c>
      <c r="B2270" s="28" t="s">
        <v>4095</v>
      </c>
    </row>
    <row r="2271">
      <c r="A2271" s="58" t="s">
        <v>2296</v>
      </c>
      <c r="B2271" s="28" t="s">
        <v>4096</v>
      </c>
    </row>
    <row r="2272">
      <c r="A2272" s="58" t="s">
        <v>2296</v>
      </c>
      <c r="B2272" s="28" t="s">
        <v>4097</v>
      </c>
    </row>
    <row r="2273">
      <c r="A2273" s="58" t="s">
        <v>2296</v>
      </c>
      <c r="B2273" s="28" t="s">
        <v>1069</v>
      </c>
    </row>
    <row r="2274">
      <c r="A2274" s="58" t="s">
        <v>2296</v>
      </c>
      <c r="B2274" s="28" t="s">
        <v>4098</v>
      </c>
    </row>
    <row r="2275">
      <c r="A2275" s="58" t="s">
        <v>2296</v>
      </c>
      <c r="B2275" s="28" t="s">
        <v>1070</v>
      </c>
    </row>
    <row r="2276">
      <c r="A2276" s="58" t="s">
        <v>2296</v>
      </c>
      <c r="B2276" s="28" t="s">
        <v>1071</v>
      </c>
    </row>
    <row r="2277">
      <c r="A2277" s="58" t="s">
        <v>2296</v>
      </c>
      <c r="B2277" s="28" t="s">
        <v>4099</v>
      </c>
    </row>
    <row r="2278">
      <c r="A2278" s="58" t="s">
        <v>2296</v>
      </c>
      <c r="B2278" s="28" t="s">
        <v>1072</v>
      </c>
    </row>
    <row r="2279">
      <c r="A2279" s="58" t="s">
        <v>2296</v>
      </c>
      <c r="B2279" s="28" t="s">
        <v>4100</v>
      </c>
    </row>
    <row r="2280">
      <c r="A2280" s="58" t="s">
        <v>2296</v>
      </c>
      <c r="B2280" s="28" t="s">
        <v>4101</v>
      </c>
    </row>
    <row r="2281">
      <c r="A2281" s="58" t="s">
        <v>2296</v>
      </c>
      <c r="B2281" s="28" t="s">
        <v>1073</v>
      </c>
    </row>
    <row r="2282">
      <c r="A2282" s="58" t="s">
        <v>2296</v>
      </c>
      <c r="B2282" s="28" t="s">
        <v>4102</v>
      </c>
    </row>
    <row r="2283">
      <c r="A2283" s="58" t="s">
        <v>2296</v>
      </c>
      <c r="B2283" s="28" t="s">
        <v>4103</v>
      </c>
    </row>
    <row r="2284">
      <c r="A2284" s="58" t="s">
        <v>2296</v>
      </c>
      <c r="B2284" s="28" t="s">
        <v>4104</v>
      </c>
    </row>
    <row r="2285">
      <c r="A2285" s="58" t="s">
        <v>2296</v>
      </c>
      <c r="B2285" s="28" t="s">
        <v>4105</v>
      </c>
    </row>
    <row r="2286">
      <c r="A2286" s="58" t="s">
        <v>2296</v>
      </c>
      <c r="B2286" s="28" t="s">
        <v>4106</v>
      </c>
    </row>
    <row r="2287">
      <c r="A2287" s="58" t="s">
        <v>2296</v>
      </c>
      <c r="B2287" s="28" t="s">
        <v>4107</v>
      </c>
    </row>
    <row r="2288">
      <c r="A2288" s="58" t="s">
        <v>2296</v>
      </c>
      <c r="B2288" s="28" t="s">
        <v>4108</v>
      </c>
    </row>
    <row r="2289">
      <c r="A2289" s="58" t="s">
        <v>2296</v>
      </c>
      <c r="B2289" s="28" t="s">
        <v>4109</v>
      </c>
    </row>
    <row r="2290">
      <c r="A2290" s="58" t="s">
        <v>2296</v>
      </c>
      <c r="B2290" s="28" t="s">
        <v>4110</v>
      </c>
    </row>
    <row r="2291">
      <c r="A2291" s="58" t="s">
        <v>2296</v>
      </c>
      <c r="B2291" s="28" t="s">
        <v>4111</v>
      </c>
    </row>
    <row r="2292">
      <c r="A2292" s="58" t="s">
        <v>2296</v>
      </c>
      <c r="B2292" s="28" t="s">
        <v>4112</v>
      </c>
    </row>
    <row r="2293">
      <c r="A2293" s="58" t="s">
        <v>2296</v>
      </c>
      <c r="B2293" s="28" t="s">
        <v>4113</v>
      </c>
    </row>
    <row r="2294">
      <c r="A2294" s="58" t="s">
        <v>2296</v>
      </c>
      <c r="B2294" s="28" t="s">
        <v>4114</v>
      </c>
    </row>
    <row r="2295">
      <c r="A2295" s="58" t="s">
        <v>2296</v>
      </c>
      <c r="B2295" s="28" t="s">
        <v>4115</v>
      </c>
    </row>
    <row r="2296">
      <c r="A2296" s="58" t="s">
        <v>2296</v>
      </c>
      <c r="B2296" s="28" t="s">
        <v>4116</v>
      </c>
    </row>
    <row r="2297">
      <c r="A2297" s="58" t="s">
        <v>2296</v>
      </c>
      <c r="B2297" s="28" t="s">
        <v>4117</v>
      </c>
    </row>
    <row r="2298">
      <c r="A2298" s="58" t="s">
        <v>2296</v>
      </c>
      <c r="B2298" s="28" t="s">
        <v>4118</v>
      </c>
    </row>
    <row r="2299">
      <c r="A2299" s="58" t="s">
        <v>2296</v>
      </c>
      <c r="B2299" s="28" t="s">
        <v>4119</v>
      </c>
    </row>
    <row r="2300">
      <c r="A2300" s="58" t="s">
        <v>2296</v>
      </c>
      <c r="B2300" s="28" t="s">
        <v>4120</v>
      </c>
    </row>
    <row r="2301">
      <c r="A2301" s="58" t="s">
        <v>2296</v>
      </c>
      <c r="B2301" s="28" t="s">
        <v>4121</v>
      </c>
    </row>
    <row r="2302">
      <c r="A2302" s="58" t="s">
        <v>2296</v>
      </c>
      <c r="B2302" s="28" t="s">
        <v>4122</v>
      </c>
    </row>
    <row r="2303">
      <c r="A2303" s="58" t="s">
        <v>2296</v>
      </c>
      <c r="B2303" s="28" t="s">
        <v>4123</v>
      </c>
    </row>
    <row r="2304">
      <c r="A2304" s="58" t="s">
        <v>2296</v>
      </c>
      <c r="B2304" s="28" t="s">
        <v>4124</v>
      </c>
    </row>
    <row r="2305">
      <c r="A2305" s="58" t="s">
        <v>2296</v>
      </c>
      <c r="B2305" s="28" t="s">
        <v>4125</v>
      </c>
    </row>
    <row r="2306">
      <c r="A2306" s="58" t="s">
        <v>2296</v>
      </c>
      <c r="B2306" s="28" t="s">
        <v>4126</v>
      </c>
    </row>
    <row r="2307">
      <c r="A2307" s="58" t="s">
        <v>2296</v>
      </c>
      <c r="B2307" s="28" t="s">
        <v>4127</v>
      </c>
    </row>
    <row r="2308">
      <c r="A2308" s="58" t="s">
        <v>2296</v>
      </c>
      <c r="B2308" s="28" t="s">
        <v>4128</v>
      </c>
    </row>
    <row r="2309">
      <c r="A2309" s="58" t="s">
        <v>2296</v>
      </c>
      <c r="B2309" s="28" t="s">
        <v>4129</v>
      </c>
    </row>
    <row r="2310">
      <c r="A2310" s="58" t="s">
        <v>2296</v>
      </c>
      <c r="B2310" s="28" t="s">
        <v>4130</v>
      </c>
    </row>
    <row r="2311">
      <c r="A2311" s="58" t="s">
        <v>2296</v>
      </c>
      <c r="B2311" s="28" t="s">
        <v>4131</v>
      </c>
    </row>
    <row r="2312">
      <c r="A2312" s="58" t="s">
        <v>2296</v>
      </c>
      <c r="B2312" s="28" t="s">
        <v>4132</v>
      </c>
    </row>
    <row r="2313">
      <c r="A2313" s="58" t="s">
        <v>2296</v>
      </c>
      <c r="B2313" s="28" t="s">
        <v>4133</v>
      </c>
    </row>
    <row r="2314">
      <c r="A2314" s="58" t="s">
        <v>2296</v>
      </c>
      <c r="B2314" s="28" t="s">
        <v>4134</v>
      </c>
    </row>
    <row r="2315">
      <c r="A2315" s="58" t="s">
        <v>2296</v>
      </c>
      <c r="B2315" s="28" t="s">
        <v>4135</v>
      </c>
    </row>
    <row r="2316">
      <c r="A2316" s="58" t="s">
        <v>2296</v>
      </c>
      <c r="B2316" s="28" t="s">
        <v>4136</v>
      </c>
    </row>
    <row r="2317">
      <c r="A2317" s="58" t="s">
        <v>2296</v>
      </c>
      <c r="B2317" s="28" t="s">
        <v>4137</v>
      </c>
    </row>
    <row r="2318">
      <c r="A2318" s="58" t="s">
        <v>2296</v>
      </c>
      <c r="B2318" s="28" t="s">
        <v>4138</v>
      </c>
    </row>
    <row r="2319">
      <c r="A2319" s="58" t="s">
        <v>2296</v>
      </c>
      <c r="B2319" s="28" t="s">
        <v>4139</v>
      </c>
    </row>
    <row r="2320">
      <c r="A2320" s="58" t="s">
        <v>2296</v>
      </c>
      <c r="B2320" s="28" t="s">
        <v>4140</v>
      </c>
    </row>
    <row r="2321">
      <c r="A2321" s="58" t="s">
        <v>2296</v>
      </c>
      <c r="B2321" s="28" t="s">
        <v>4141</v>
      </c>
    </row>
    <row r="2322">
      <c r="A2322" s="58" t="s">
        <v>2296</v>
      </c>
      <c r="B2322" s="28" t="s">
        <v>4142</v>
      </c>
    </row>
    <row r="2323">
      <c r="A2323" s="58" t="s">
        <v>2296</v>
      </c>
      <c r="B2323" s="28" t="s">
        <v>4143</v>
      </c>
    </row>
    <row r="2324">
      <c r="A2324" s="58" t="s">
        <v>2296</v>
      </c>
      <c r="B2324" s="28" t="s">
        <v>4144</v>
      </c>
    </row>
    <row r="2325">
      <c r="A2325" s="58" t="s">
        <v>2296</v>
      </c>
      <c r="B2325" s="28" t="s">
        <v>4145</v>
      </c>
    </row>
    <row r="2326">
      <c r="A2326" s="58" t="s">
        <v>2296</v>
      </c>
      <c r="B2326" s="28" t="s">
        <v>4146</v>
      </c>
    </row>
    <row r="2327">
      <c r="A2327" s="58" t="s">
        <v>2296</v>
      </c>
      <c r="B2327" s="28" t="s">
        <v>4147</v>
      </c>
    </row>
    <row r="2328">
      <c r="A2328" s="58" t="s">
        <v>2296</v>
      </c>
      <c r="B2328" s="28" t="s">
        <v>4148</v>
      </c>
    </row>
    <row r="2329">
      <c r="A2329" s="58" t="s">
        <v>2296</v>
      </c>
      <c r="B2329" s="28" t="s">
        <v>4149</v>
      </c>
    </row>
    <row r="2330">
      <c r="A2330" s="58" t="s">
        <v>2296</v>
      </c>
      <c r="B2330" s="28" t="s">
        <v>4150</v>
      </c>
    </row>
    <row r="2331">
      <c r="A2331" s="58" t="s">
        <v>2296</v>
      </c>
      <c r="B2331" s="28" t="s">
        <v>4151</v>
      </c>
    </row>
    <row r="2332">
      <c r="A2332" s="58" t="s">
        <v>2296</v>
      </c>
      <c r="B2332" s="28" t="s">
        <v>4152</v>
      </c>
    </row>
    <row r="2333">
      <c r="A2333" s="58" t="s">
        <v>2296</v>
      </c>
      <c r="B2333" s="28" t="s">
        <v>4153</v>
      </c>
    </row>
    <row r="2334">
      <c r="A2334" s="58" t="s">
        <v>2296</v>
      </c>
      <c r="B2334" s="28" t="s">
        <v>4154</v>
      </c>
    </row>
    <row r="2335">
      <c r="A2335" s="58" t="s">
        <v>2296</v>
      </c>
      <c r="B2335" s="28" t="s">
        <v>4155</v>
      </c>
    </row>
    <row r="2336">
      <c r="A2336" s="58" t="s">
        <v>2296</v>
      </c>
      <c r="B2336" s="28" t="s">
        <v>4156</v>
      </c>
    </row>
    <row r="2337">
      <c r="A2337" s="58" t="s">
        <v>2296</v>
      </c>
      <c r="B2337" s="28" t="s">
        <v>4157</v>
      </c>
    </row>
    <row r="2338">
      <c r="A2338" s="58" t="s">
        <v>2296</v>
      </c>
      <c r="B2338" s="28" t="s">
        <v>4158</v>
      </c>
    </row>
    <row r="2339">
      <c r="A2339" s="58" t="s">
        <v>2296</v>
      </c>
      <c r="B2339" s="28" t="s">
        <v>4159</v>
      </c>
    </row>
    <row r="2340">
      <c r="A2340" s="58" t="s">
        <v>2296</v>
      </c>
      <c r="B2340" s="28" t="s">
        <v>4160</v>
      </c>
    </row>
    <row r="2341">
      <c r="A2341" s="58" t="s">
        <v>2296</v>
      </c>
      <c r="B2341" s="28" t="s">
        <v>4161</v>
      </c>
    </row>
    <row r="2342">
      <c r="A2342" s="58" t="s">
        <v>2296</v>
      </c>
      <c r="B2342" s="28" t="s">
        <v>4162</v>
      </c>
    </row>
    <row r="2343">
      <c r="A2343" s="58" t="s">
        <v>2296</v>
      </c>
      <c r="B2343" s="28" t="s">
        <v>4163</v>
      </c>
    </row>
    <row r="2344">
      <c r="A2344" s="58" t="s">
        <v>2296</v>
      </c>
      <c r="B2344" s="28" t="s">
        <v>4164</v>
      </c>
    </row>
    <row r="2345">
      <c r="A2345" s="58" t="s">
        <v>2296</v>
      </c>
      <c r="B2345" s="28" t="s">
        <v>4165</v>
      </c>
    </row>
    <row r="2346">
      <c r="A2346" s="58" t="s">
        <v>2296</v>
      </c>
      <c r="B2346" s="28" t="s">
        <v>4166</v>
      </c>
    </row>
    <row r="2347">
      <c r="A2347" s="58" t="s">
        <v>2296</v>
      </c>
      <c r="B2347" s="28" t="s">
        <v>4167</v>
      </c>
    </row>
    <row r="2348">
      <c r="A2348" s="58" t="s">
        <v>2296</v>
      </c>
      <c r="B2348" s="28" t="s">
        <v>4168</v>
      </c>
    </row>
    <row r="2349">
      <c r="A2349" s="58" t="s">
        <v>2296</v>
      </c>
      <c r="B2349" s="28" t="s">
        <v>4169</v>
      </c>
    </row>
    <row r="2350">
      <c r="A2350" s="58" t="s">
        <v>2296</v>
      </c>
      <c r="B2350" s="28" t="s">
        <v>4170</v>
      </c>
    </row>
    <row r="2351">
      <c r="A2351" s="58" t="s">
        <v>2296</v>
      </c>
      <c r="B2351" s="28" t="s">
        <v>4171</v>
      </c>
    </row>
    <row r="2352">
      <c r="A2352" s="58" t="s">
        <v>2296</v>
      </c>
      <c r="B2352" s="28" t="s">
        <v>4172</v>
      </c>
    </row>
    <row r="2353">
      <c r="A2353" s="58" t="s">
        <v>2296</v>
      </c>
      <c r="B2353" s="28" t="s">
        <v>4173</v>
      </c>
    </row>
    <row r="2354">
      <c r="A2354" s="58" t="s">
        <v>2296</v>
      </c>
      <c r="B2354" s="28" t="s">
        <v>4174</v>
      </c>
    </row>
    <row r="2355">
      <c r="A2355" s="58" t="s">
        <v>2296</v>
      </c>
      <c r="B2355" s="28" t="s">
        <v>4175</v>
      </c>
    </row>
    <row r="2356">
      <c r="A2356" s="58" t="s">
        <v>2296</v>
      </c>
      <c r="B2356" s="28" t="s">
        <v>4176</v>
      </c>
    </row>
    <row r="2357">
      <c r="A2357" s="58" t="s">
        <v>2296</v>
      </c>
      <c r="B2357" s="28" t="s">
        <v>4177</v>
      </c>
    </row>
    <row r="2358">
      <c r="A2358" s="58" t="s">
        <v>2296</v>
      </c>
      <c r="B2358" s="28" t="s">
        <v>4178</v>
      </c>
    </row>
    <row r="2359">
      <c r="A2359" s="58" t="s">
        <v>2296</v>
      </c>
      <c r="B2359" s="28" t="s">
        <v>4179</v>
      </c>
    </row>
    <row r="2360">
      <c r="A2360" s="58" t="s">
        <v>2296</v>
      </c>
      <c r="B2360" s="28" t="s">
        <v>4180</v>
      </c>
    </row>
    <row r="2361">
      <c r="A2361" s="58" t="s">
        <v>2296</v>
      </c>
      <c r="B2361" s="28" t="s">
        <v>4181</v>
      </c>
    </row>
    <row r="2362">
      <c r="A2362" s="58" t="s">
        <v>2296</v>
      </c>
      <c r="B2362" s="28" t="s">
        <v>4182</v>
      </c>
    </row>
    <row r="2363">
      <c r="A2363" s="58" t="s">
        <v>2296</v>
      </c>
      <c r="B2363" s="28" t="s">
        <v>4183</v>
      </c>
    </row>
    <row r="2364">
      <c r="A2364" s="58" t="s">
        <v>2296</v>
      </c>
      <c r="B2364" s="28" t="s">
        <v>4184</v>
      </c>
    </row>
    <row r="2365">
      <c r="A2365" s="58" t="s">
        <v>2296</v>
      </c>
      <c r="B2365" s="28" t="s">
        <v>4185</v>
      </c>
    </row>
    <row r="2366">
      <c r="A2366" s="58" t="s">
        <v>2296</v>
      </c>
      <c r="B2366" s="28" t="s">
        <v>4186</v>
      </c>
    </row>
    <row r="2367">
      <c r="A2367" s="58" t="s">
        <v>2296</v>
      </c>
      <c r="B2367" s="28" t="s">
        <v>4187</v>
      </c>
    </row>
    <row r="2368">
      <c r="A2368" s="58" t="s">
        <v>2296</v>
      </c>
      <c r="B2368" s="28" t="s">
        <v>4188</v>
      </c>
    </row>
    <row r="2369">
      <c r="A2369" s="58" t="s">
        <v>2296</v>
      </c>
      <c r="B2369" s="28" t="s">
        <v>4189</v>
      </c>
    </row>
    <row r="2370">
      <c r="A2370" s="58" t="s">
        <v>2296</v>
      </c>
      <c r="B2370" s="28" t="s">
        <v>4190</v>
      </c>
    </row>
    <row r="2371">
      <c r="A2371" s="58" t="s">
        <v>2296</v>
      </c>
      <c r="B2371" s="28" t="s">
        <v>4191</v>
      </c>
    </row>
    <row r="2372">
      <c r="A2372" s="58" t="s">
        <v>2296</v>
      </c>
      <c r="B2372" s="28" t="s">
        <v>4192</v>
      </c>
    </row>
    <row r="2373">
      <c r="A2373" s="58" t="s">
        <v>2296</v>
      </c>
      <c r="B2373" s="28" t="s">
        <v>4193</v>
      </c>
    </row>
    <row r="2374">
      <c r="A2374" s="58" t="s">
        <v>2296</v>
      </c>
      <c r="B2374" s="28" t="s">
        <v>4194</v>
      </c>
    </row>
    <row r="2375">
      <c r="A2375" s="58" t="s">
        <v>2296</v>
      </c>
      <c r="B2375" s="28" t="s">
        <v>4195</v>
      </c>
    </row>
    <row r="2376">
      <c r="A2376" s="58" t="s">
        <v>2296</v>
      </c>
      <c r="B2376" s="28" t="s">
        <v>4196</v>
      </c>
    </row>
    <row r="2377">
      <c r="A2377" s="58" t="s">
        <v>2296</v>
      </c>
      <c r="B2377" s="28" t="s">
        <v>4197</v>
      </c>
    </row>
    <row r="2378">
      <c r="A2378" s="58" t="s">
        <v>2296</v>
      </c>
      <c r="B2378" s="28" t="s">
        <v>4198</v>
      </c>
    </row>
    <row r="2379">
      <c r="A2379" s="58" t="s">
        <v>2296</v>
      </c>
      <c r="B2379" s="28" t="s">
        <v>4199</v>
      </c>
    </row>
    <row r="2380">
      <c r="A2380" s="58" t="s">
        <v>2296</v>
      </c>
      <c r="B2380" s="28" t="s">
        <v>4200</v>
      </c>
    </row>
    <row r="2381">
      <c r="A2381" s="58" t="s">
        <v>2296</v>
      </c>
      <c r="B2381" s="28" t="s">
        <v>4201</v>
      </c>
    </row>
    <row r="2382">
      <c r="A2382" s="58" t="s">
        <v>2296</v>
      </c>
      <c r="B2382" s="28" t="s">
        <v>4202</v>
      </c>
    </row>
    <row r="2383">
      <c r="A2383" s="58" t="s">
        <v>2296</v>
      </c>
      <c r="B2383" s="28" t="s">
        <v>4203</v>
      </c>
    </row>
    <row r="2384">
      <c r="A2384" s="58" t="s">
        <v>2296</v>
      </c>
      <c r="B2384" s="28" t="s">
        <v>4204</v>
      </c>
    </row>
    <row r="2385">
      <c r="A2385" s="58" t="s">
        <v>2296</v>
      </c>
      <c r="B2385" s="28" t="s">
        <v>4205</v>
      </c>
    </row>
    <row r="2386">
      <c r="A2386" s="58" t="s">
        <v>2296</v>
      </c>
      <c r="B2386" s="28" t="s">
        <v>1074</v>
      </c>
    </row>
    <row r="2387">
      <c r="A2387" s="58" t="s">
        <v>2296</v>
      </c>
      <c r="B2387" s="28" t="s">
        <v>4206</v>
      </c>
    </row>
    <row r="2388">
      <c r="A2388" s="58" t="s">
        <v>2296</v>
      </c>
      <c r="B2388" s="28" t="s">
        <v>4207</v>
      </c>
    </row>
    <row r="2389">
      <c r="A2389" s="58" t="s">
        <v>2296</v>
      </c>
      <c r="B2389" s="28" t="s">
        <v>4208</v>
      </c>
    </row>
    <row r="2390">
      <c r="A2390" s="58" t="s">
        <v>2296</v>
      </c>
      <c r="B2390" s="28" t="s">
        <v>4209</v>
      </c>
    </row>
    <row r="2391">
      <c r="A2391" s="58" t="s">
        <v>2296</v>
      </c>
      <c r="B2391" s="28" t="s">
        <v>4210</v>
      </c>
    </row>
    <row r="2392">
      <c r="A2392" s="58" t="s">
        <v>2296</v>
      </c>
      <c r="B2392" s="28" t="s">
        <v>4211</v>
      </c>
    </row>
    <row r="2393">
      <c r="A2393" s="58" t="s">
        <v>2296</v>
      </c>
      <c r="B2393" s="28" t="s">
        <v>4212</v>
      </c>
    </row>
    <row r="2394">
      <c r="A2394" s="58" t="s">
        <v>2296</v>
      </c>
      <c r="B2394" s="28" t="s">
        <v>4213</v>
      </c>
    </row>
    <row r="2395">
      <c r="A2395" s="58" t="s">
        <v>2296</v>
      </c>
      <c r="B2395" s="28" t="s">
        <v>4214</v>
      </c>
    </row>
    <row r="2396">
      <c r="A2396" s="58" t="s">
        <v>2296</v>
      </c>
      <c r="B2396" s="28" t="s">
        <v>4215</v>
      </c>
    </row>
    <row r="2397">
      <c r="A2397" s="58" t="s">
        <v>2296</v>
      </c>
      <c r="B2397" s="28" t="s">
        <v>4216</v>
      </c>
    </row>
    <row r="2398">
      <c r="A2398" s="58" t="s">
        <v>2296</v>
      </c>
      <c r="B2398" s="28" t="s">
        <v>4217</v>
      </c>
    </row>
    <row r="2399">
      <c r="A2399" s="58" t="s">
        <v>2296</v>
      </c>
      <c r="B2399" s="28" t="s">
        <v>4218</v>
      </c>
    </row>
    <row r="2400">
      <c r="A2400" s="58" t="s">
        <v>2296</v>
      </c>
      <c r="B2400" s="28" t="s">
        <v>4219</v>
      </c>
    </row>
    <row r="2401">
      <c r="A2401" s="58" t="s">
        <v>2296</v>
      </c>
      <c r="B2401" s="28" t="s">
        <v>4220</v>
      </c>
    </row>
    <row r="2402">
      <c r="A2402" s="58" t="s">
        <v>2296</v>
      </c>
      <c r="B2402" s="28" t="s">
        <v>1075</v>
      </c>
    </row>
    <row r="2403">
      <c r="A2403" s="58" t="s">
        <v>2296</v>
      </c>
      <c r="B2403" s="28" t="s">
        <v>4221</v>
      </c>
    </row>
    <row r="2404">
      <c r="A2404" s="58" t="s">
        <v>2296</v>
      </c>
      <c r="B2404" s="28" t="s">
        <v>4222</v>
      </c>
    </row>
    <row r="2405">
      <c r="A2405" s="58" t="s">
        <v>2296</v>
      </c>
      <c r="B2405" s="28" t="s">
        <v>4223</v>
      </c>
    </row>
    <row r="2406">
      <c r="A2406" s="58" t="s">
        <v>2296</v>
      </c>
      <c r="B2406" s="28" t="s">
        <v>4224</v>
      </c>
    </row>
    <row r="2407">
      <c r="A2407" s="58" t="s">
        <v>2296</v>
      </c>
      <c r="B2407" s="28" t="s">
        <v>4225</v>
      </c>
    </row>
    <row r="2408">
      <c r="A2408" s="58" t="s">
        <v>2296</v>
      </c>
      <c r="B2408" s="28" t="s">
        <v>4226</v>
      </c>
    </row>
    <row r="2409">
      <c r="A2409" s="58" t="s">
        <v>2296</v>
      </c>
      <c r="B2409" s="28" t="s">
        <v>4227</v>
      </c>
    </row>
    <row r="2410">
      <c r="A2410" s="58" t="s">
        <v>2296</v>
      </c>
      <c r="B2410" s="28" t="s">
        <v>4228</v>
      </c>
    </row>
    <row r="2411">
      <c r="A2411" s="58" t="s">
        <v>2296</v>
      </c>
      <c r="B2411" s="28" t="s">
        <v>4229</v>
      </c>
    </row>
    <row r="2412">
      <c r="A2412" s="58" t="s">
        <v>2296</v>
      </c>
      <c r="B2412" s="28" t="s">
        <v>4230</v>
      </c>
    </row>
    <row r="2413">
      <c r="A2413" s="58" t="s">
        <v>2296</v>
      </c>
      <c r="B2413" s="28" t="s">
        <v>4231</v>
      </c>
    </row>
    <row r="2414">
      <c r="A2414" s="58" t="s">
        <v>2296</v>
      </c>
      <c r="B2414" s="28" t="s">
        <v>4232</v>
      </c>
    </row>
    <row r="2415">
      <c r="A2415" s="58" t="s">
        <v>2296</v>
      </c>
      <c r="B2415" s="28" t="s">
        <v>4233</v>
      </c>
    </row>
    <row r="2416">
      <c r="A2416" s="58" t="s">
        <v>2296</v>
      </c>
      <c r="B2416" s="28" t="s">
        <v>4234</v>
      </c>
    </row>
    <row r="2417">
      <c r="A2417" s="58" t="s">
        <v>2296</v>
      </c>
      <c r="B2417" s="28" t="s">
        <v>4235</v>
      </c>
    </row>
    <row r="2418">
      <c r="A2418" s="58" t="s">
        <v>2296</v>
      </c>
      <c r="B2418" s="28" t="s">
        <v>4236</v>
      </c>
    </row>
    <row r="2419">
      <c r="A2419" s="58" t="s">
        <v>2296</v>
      </c>
      <c r="B2419" s="28" t="s">
        <v>1076</v>
      </c>
    </row>
    <row r="2420">
      <c r="A2420" s="58" t="s">
        <v>2296</v>
      </c>
      <c r="B2420" s="28" t="s">
        <v>4237</v>
      </c>
    </row>
    <row r="2421">
      <c r="A2421" s="58" t="s">
        <v>2296</v>
      </c>
      <c r="B2421" s="28" t="s">
        <v>4238</v>
      </c>
    </row>
    <row r="2422">
      <c r="A2422" s="58" t="s">
        <v>2296</v>
      </c>
      <c r="B2422" s="28" t="s">
        <v>4239</v>
      </c>
    </row>
    <row r="2423">
      <c r="A2423" s="58" t="s">
        <v>2296</v>
      </c>
      <c r="B2423" s="28" t="s">
        <v>4240</v>
      </c>
    </row>
    <row r="2424">
      <c r="A2424" s="58" t="s">
        <v>2296</v>
      </c>
      <c r="B2424" s="28" t="s">
        <v>4241</v>
      </c>
    </row>
    <row r="2425">
      <c r="A2425" s="58" t="s">
        <v>2296</v>
      </c>
      <c r="B2425" s="28" t="s">
        <v>4242</v>
      </c>
    </row>
    <row r="2426">
      <c r="A2426" s="58" t="s">
        <v>2296</v>
      </c>
      <c r="B2426" s="28" t="s">
        <v>4243</v>
      </c>
    </row>
    <row r="2427">
      <c r="A2427" s="58" t="s">
        <v>2296</v>
      </c>
      <c r="B2427" s="28" t="s">
        <v>4244</v>
      </c>
    </row>
    <row r="2428">
      <c r="A2428" s="58" t="s">
        <v>2296</v>
      </c>
      <c r="B2428" s="28" t="s">
        <v>4245</v>
      </c>
    </row>
    <row r="2429">
      <c r="A2429" s="58" t="s">
        <v>2296</v>
      </c>
      <c r="B2429" s="28" t="s">
        <v>4246</v>
      </c>
    </row>
    <row r="2430">
      <c r="A2430" s="58" t="s">
        <v>2296</v>
      </c>
      <c r="B2430" s="28" t="s">
        <v>4247</v>
      </c>
    </row>
    <row r="2431">
      <c r="A2431" s="58" t="s">
        <v>2296</v>
      </c>
      <c r="B2431" s="28" t="s">
        <v>4248</v>
      </c>
    </row>
    <row r="2432">
      <c r="A2432" s="58" t="s">
        <v>2296</v>
      </c>
      <c r="B2432" s="28" t="s">
        <v>4249</v>
      </c>
    </row>
    <row r="2433">
      <c r="A2433" s="58" t="s">
        <v>2296</v>
      </c>
      <c r="B2433" s="28" t="s">
        <v>1077</v>
      </c>
    </row>
    <row r="2434">
      <c r="A2434" s="58" t="s">
        <v>2296</v>
      </c>
      <c r="B2434" s="28" t="s">
        <v>4250</v>
      </c>
    </row>
    <row r="2435">
      <c r="A2435" s="58" t="s">
        <v>2296</v>
      </c>
      <c r="B2435" s="28" t="s">
        <v>4251</v>
      </c>
    </row>
    <row r="2436">
      <c r="A2436" s="58" t="s">
        <v>2296</v>
      </c>
      <c r="B2436" s="28" t="s">
        <v>4252</v>
      </c>
    </row>
    <row r="2437">
      <c r="A2437" s="58" t="s">
        <v>2296</v>
      </c>
      <c r="B2437" s="28" t="s">
        <v>4253</v>
      </c>
    </row>
    <row r="2438">
      <c r="A2438" s="58" t="s">
        <v>2296</v>
      </c>
      <c r="B2438" s="28" t="s">
        <v>1078</v>
      </c>
    </row>
    <row r="2439">
      <c r="A2439" s="58" t="s">
        <v>2296</v>
      </c>
      <c r="B2439" s="28" t="s">
        <v>4254</v>
      </c>
    </row>
    <row r="2440">
      <c r="A2440" s="58" t="s">
        <v>2296</v>
      </c>
      <c r="B2440" s="28" t="s">
        <v>4255</v>
      </c>
    </row>
    <row r="2441">
      <c r="A2441" s="58" t="s">
        <v>2296</v>
      </c>
      <c r="B2441" s="28" t="s">
        <v>4256</v>
      </c>
    </row>
    <row r="2442">
      <c r="A2442" s="58" t="s">
        <v>2296</v>
      </c>
      <c r="B2442" s="28" t="s">
        <v>4257</v>
      </c>
    </row>
    <row r="2443">
      <c r="A2443" s="58" t="s">
        <v>2296</v>
      </c>
      <c r="B2443" s="28" t="s">
        <v>4258</v>
      </c>
    </row>
    <row r="2444">
      <c r="A2444" s="58" t="s">
        <v>2296</v>
      </c>
      <c r="B2444" s="28" t="s">
        <v>4259</v>
      </c>
    </row>
    <row r="2445">
      <c r="A2445" s="58" t="s">
        <v>2296</v>
      </c>
      <c r="B2445" s="28" t="s">
        <v>4260</v>
      </c>
    </row>
    <row r="2446">
      <c r="A2446" s="58" t="s">
        <v>2296</v>
      </c>
      <c r="B2446" s="28" t="s">
        <v>4261</v>
      </c>
    </row>
    <row r="2447">
      <c r="A2447" s="58" t="s">
        <v>2296</v>
      </c>
      <c r="B2447" s="28" t="s">
        <v>1079</v>
      </c>
    </row>
    <row r="2448">
      <c r="A2448" s="58" t="s">
        <v>2296</v>
      </c>
      <c r="B2448" s="28" t="s">
        <v>4262</v>
      </c>
    </row>
    <row r="2449">
      <c r="A2449" s="58" t="s">
        <v>2296</v>
      </c>
      <c r="B2449" s="28" t="s">
        <v>1080</v>
      </c>
    </row>
    <row r="2450">
      <c r="A2450" s="58" t="s">
        <v>2296</v>
      </c>
      <c r="B2450" s="28" t="s">
        <v>4263</v>
      </c>
    </row>
    <row r="2451">
      <c r="A2451" s="58" t="s">
        <v>2296</v>
      </c>
      <c r="B2451" s="28" t="s">
        <v>4264</v>
      </c>
    </row>
    <row r="2452">
      <c r="A2452" s="58" t="s">
        <v>2296</v>
      </c>
      <c r="B2452" s="28" t="s">
        <v>4265</v>
      </c>
    </row>
    <row r="2453">
      <c r="A2453" s="58" t="s">
        <v>2296</v>
      </c>
      <c r="B2453" s="28" t="s">
        <v>4266</v>
      </c>
    </row>
    <row r="2454">
      <c r="A2454" s="58" t="s">
        <v>2296</v>
      </c>
      <c r="B2454" s="28" t="s">
        <v>4267</v>
      </c>
    </row>
    <row r="2455">
      <c r="A2455" s="58" t="s">
        <v>2296</v>
      </c>
      <c r="B2455" s="28" t="s">
        <v>4268</v>
      </c>
    </row>
    <row r="2456">
      <c r="A2456" s="58" t="s">
        <v>2296</v>
      </c>
      <c r="B2456" s="28" t="s">
        <v>4269</v>
      </c>
    </row>
    <row r="2457">
      <c r="A2457" s="58" t="s">
        <v>2296</v>
      </c>
      <c r="B2457" s="28" t="s">
        <v>4270</v>
      </c>
    </row>
    <row r="2458">
      <c r="A2458" s="58" t="s">
        <v>2296</v>
      </c>
      <c r="B2458" s="28" t="s">
        <v>4271</v>
      </c>
    </row>
    <row r="2459">
      <c r="A2459" s="58" t="s">
        <v>2296</v>
      </c>
      <c r="B2459" s="28" t="s">
        <v>4272</v>
      </c>
    </row>
    <row r="2460">
      <c r="A2460" s="58" t="s">
        <v>2296</v>
      </c>
      <c r="B2460" s="28" t="s">
        <v>4273</v>
      </c>
    </row>
    <row r="2461">
      <c r="A2461" s="58" t="s">
        <v>2296</v>
      </c>
      <c r="B2461" s="28" t="s">
        <v>4274</v>
      </c>
    </row>
    <row r="2462">
      <c r="A2462" s="58" t="s">
        <v>2296</v>
      </c>
      <c r="B2462" s="28" t="s">
        <v>4275</v>
      </c>
    </row>
    <row r="2463">
      <c r="A2463" s="58" t="s">
        <v>2296</v>
      </c>
      <c r="B2463" s="28" t="s">
        <v>4276</v>
      </c>
    </row>
    <row r="2464">
      <c r="A2464" s="58" t="s">
        <v>2296</v>
      </c>
      <c r="B2464" s="28" t="s">
        <v>1081</v>
      </c>
    </row>
    <row r="2465">
      <c r="A2465" s="58" t="s">
        <v>2296</v>
      </c>
      <c r="B2465" s="28" t="s">
        <v>4277</v>
      </c>
    </row>
    <row r="2466">
      <c r="A2466" s="58" t="s">
        <v>2296</v>
      </c>
      <c r="B2466" s="28" t="s">
        <v>4278</v>
      </c>
    </row>
    <row r="2467">
      <c r="A2467" s="58" t="s">
        <v>2296</v>
      </c>
      <c r="B2467" s="28" t="s">
        <v>4279</v>
      </c>
    </row>
    <row r="2468">
      <c r="A2468" s="58" t="s">
        <v>2296</v>
      </c>
      <c r="B2468" s="28" t="s">
        <v>1582</v>
      </c>
    </row>
    <row r="2469">
      <c r="A2469" s="58" t="s">
        <v>2296</v>
      </c>
      <c r="B2469" s="28" t="s">
        <v>4280</v>
      </c>
    </row>
    <row r="2470">
      <c r="A2470" s="58" t="s">
        <v>2296</v>
      </c>
      <c r="B2470" s="28" t="s">
        <v>4281</v>
      </c>
    </row>
    <row r="2471">
      <c r="A2471" s="58" t="s">
        <v>2296</v>
      </c>
      <c r="B2471" s="28" t="s">
        <v>1082</v>
      </c>
    </row>
    <row r="2472">
      <c r="A2472" s="58" t="s">
        <v>2296</v>
      </c>
      <c r="B2472" s="28" t="s">
        <v>4282</v>
      </c>
    </row>
    <row r="2473">
      <c r="A2473" s="58" t="s">
        <v>2296</v>
      </c>
      <c r="B2473" s="28" t="s">
        <v>1083</v>
      </c>
    </row>
    <row r="2474">
      <c r="A2474" s="58" t="s">
        <v>2296</v>
      </c>
      <c r="B2474" s="28" t="s">
        <v>4283</v>
      </c>
    </row>
    <row r="2475">
      <c r="A2475" s="58" t="s">
        <v>2296</v>
      </c>
      <c r="B2475" s="28" t="s">
        <v>4284</v>
      </c>
    </row>
    <row r="2476">
      <c r="A2476" s="58" t="s">
        <v>2296</v>
      </c>
      <c r="B2476" s="28" t="s">
        <v>4285</v>
      </c>
    </row>
    <row r="2477">
      <c r="A2477" s="58" t="s">
        <v>2296</v>
      </c>
      <c r="B2477" s="28" t="s">
        <v>1084</v>
      </c>
    </row>
    <row r="2478">
      <c r="A2478" s="58" t="s">
        <v>2296</v>
      </c>
      <c r="B2478" s="28" t="s">
        <v>4286</v>
      </c>
    </row>
    <row r="2479">
      <c r="A2479" s="58" t="s">
        <v>2296</v>
      </c>
      <c r="B2479" s="28" t="s">
        <v>1085</v>
      </c>
    </row>
    <row r="2480">
      <c r="A2480" s="58" t="s">
        <v>2296</v>
      </c>
      <c r="B2480" s="28" t="s">
        <v>1086</v>
      </c>
    </row>
    <row r="2481">
      <c r="A2481" s="58" t="s">
        <v>2296</v>
      </c>
      <c r="B2481" s="28" t="s">
        <v>4287</v>
      </c>
    </row>
    <row r="2482">
      <c r="A2482" s="58" t="s">
        <v>2296</v>
      </c>
      <c r="B2482" s="28" t="s">
        <v>4288</v>
      </c>
    </row>
    <row r="2483">
      <c r="A2483" s="58" t="s">
        <v>2296</v>
      </c>
      <c r="B2483" s="28" t="s">
        <v>4289</v>
      </c>
    </row>
    <row r="2484">
      <c r="A2484" s="58" t="s">
        <v>2296</v>
      </c>
      <c r="B2484" s="28" t="s">
        <v>4290</v>
      </c>
    </row>
    <row r="2485">
      <c r="A2485" s="58" t="s">
        <v>2296</v>
      </c>
      <c r="B2485" s="28" t="s">
        <v>1087</v>
      </c>
    </row>
    <row r="2486">
      <c r="A2486" s="58" t="s">
        <v>2296</v>
      </c>
      <c r="B2486" s="28" t="s">
        <v>4291</v>
      </c>
    </row>
    <row r="2487">
      <c r="A2487" s="58" t="s">
        <v>2296</v>
      </c>
      <c r="B2487" s="28" t="s">
        <v>1088</v>
      </c>
    </row>
    <row r="2488">
      <c r="A2488" s="58" t="s">
        <v>2296</v>
      </c>
      <c r="B2488" s="28" t="s">
        <v>4292</v>
      </c>
    </row>
    <row r="2489">
      <c r="A2489" s="58" t="s">
        <v>2296</v>
      </c>
      <c r="B2489" s="28" t="s">
        <v>4293</v>
      </c>
    </row>
    <row r="2490">
      <c r="A2490" s="58" t="s">
        <v>2296</v>
      </c>
      <c r="B2490" s="28" t="s">
        <v>4294</v>
      </c>
    </row>
    <row r="2491">
      <c r="A2491" s="58" t="s">
        <v>2296</v>
      </c>
      <c r="B2491" s="28" t="s">
        <v>4295</v>
      </c>
    </row>
    <row r="2492">
      <c r="A2492" s="58" t="s">
        <v>2296</v>
      </c>
      <c r="B2492" s="28" t="s">
        <v>1089</v>
      </c>
    </row>
    <row r="2493">
      <c r="A2493" s="58" t="s">
        <v>2296</v>
      </c>
      <c r="B2493" s="28" t="s">
        <v>1583</v>
      </c>
    </row>
    <row r="2494">
      <c r="A2494" s="58" t="s">
        <v>2296</v>
      </c>
      <c r="B2494" s="28" t="s">
        <v>4296</v>
      </c>
    </row>
    <row r="2495">
      <c r="A2495" s="58" t="s">
        <v>2296</v>
      </c>
      <c r="B2495" s="28" t="s">
        <v>4297</v>
      </c>
    </row>
    <row r="2496">
      <c r="A2496" s="58" t="s">
        <v>2296</v>
      </c>
      <c r="B2496" s="28" t="s">
        <v>4298</v>
      </c>
    </row>
    <row r="2497">
      <c r="A2497" s="58" t="s">
        <v>2296</v>
      </c>
      <c r="B2497" s="28" t="s">
        <v>4299</v>
      </c>
    </row>
    <row r="2498">
      <c r="A2498" s="58" t="s">
        <v>2296</v>
      </c>
      <c r="B2498" s="28" t="s">
        <v>4300</v>
      </c>
    </row>
    <row r="2499">
      <c r="A2499" s="58" t="s">
        <v>2296</v>
      </c>
      <c r="B2499" s="28" t="s">
        <v>4301</v>
      </c>
    </row>
    <row r="2500">
      <c r="A2500" s="58" t="s">
        <v>2296</v>
      </c>
      <c r="B2500" s="28" t="s">
        <v>4302</v>
      </c>
    </row>
    <row r="2501">
      <c r="A2501" s="58" t="s">
        <v>2296</v>
      </c>
      <c r="B2501" s="28" t="s">
        <v>4303</v>
      </c>
    </row>
    <row r="2502">
      <c r="A2502" s="58" t="s">
        <v>2296</v>
      </c>
      <c r="B2502" s="28" t="s">
        <v>4304</v>
      </c>
    </row>
    <row r="2503">
      <c r="A2503" s="58" t="s">
        <v>2296</v>
      </c>
      <c r="B2503" s="28" t="s">
        <v>1090</v>
      </c>
    </row>
    <row r="2504">
      <c r="A2504" s="58" t="s">
        <v>2296</v>
      </c>
      <c r="B2504" s="28" t="s">
        <v>4305</v>
      </c>
    </row>
    <row r="2505">
      <c r="A2505" s="58" t="s">
        <v>2296</v>
      </c>
      <c r="B2505" s="28" t="s">
        <v>4306</v>
      </c>
    </row>
    <row r="2506">
      <c r="A2506" s="58" t="s">
        <v>2296</v>
      </c>
      <c r="B2506" s="28" t="s">
        <v>4307</v>
      </c>
    </row>
    <row r="2507">
      <c r="A2507" s="58" t="s">
        <v>2296</v>
      </c>
      <c r="B2507" s="28" t="s">
        <v>4308</v>
      </c>
    </row>
    <row r="2508">
      <c r="A2508" s="58" t="s">
        <v>2296</v>
      </c>
      <c r="B2508" s="28" t="s">
        <v>4309</v>
      </c>
    </row>
    <row r="2509">
      <c r="A2509" s="58" t="s">
        <v>2296</v>
      </c>
      <c r="B2509" s="28" t="s">
        <v>4310</v>
      </c>
    </row>
    <row r="2510">
      <c r="A2510" s="58" t="s">
        <v>2296</v>
      </c>
      <c r="B2510" s="28" t="s">
        <v>4311</v>
      </c>
    </row>
    <row r="2511">
      <c r="A2511" s="58" t="s">
        <v>2296</v>
      </c>
      <c r="B2511" s="28" t="s">
        <v>4312</v>
      </c>
    </row>
    <row r="2512">
      <c r="A2512" s="58" t="s">
        <v>2296</v>
      </c>
      <c r="B2512" s="28" t="s">
        <v>4313</v>
      </c>
    </row>
    <row r="2513">
      <c r="A2513" s="58" t="s">
        <v>2296</v>
      </c>
      <c r="B2513" s="28" t="s">
        <v>4314</v>
      </c>
    </row>
    <row r="2514">
      <c r="A2514" s="58" t="s">
        <v>2296</v>
      </c>
      <c r="B2514" s="28" t="s">
        <v>4315</v>
      </c>
    </row>
    <row r="2515">
      <c r="A2515" s="58" t="s">
        <v>2296</v>
      </c>
      <c r="B2515" s="28" t="s">
        <v>4316</v>
      </c>
    </row>
    <row r="2516">
      <c r="A2516" s="58" t="s">
        <v>2296</v>
      </c>
      <c r="B2516" s="28" t="s">
        <v>4317</v>
      </c>
    </row>
    <row r="2517">
      <c r="A2517" s="58" t="s">
        <v>2296</v>
      </c>
      <c r="B2517" s="28" t="s">
        <v>4318</v>
      </c>
    </row>
    <row r="2518">
      <c r="A2518" s="58" t="s">
        <v>2296</v>
      </c>
      <c r="B2518" s="28" t="s">
        <v>4319</v>
      </c>
    </row>
    <row r="2519">
      <c r="A2519" s="58" t="s">
        <v>2296</v>
      </c>
      <c r="B2519" s="28" t="s">
        <v>4320</v>
      </c>
    </row>
    <row r="2520">
      <c r="A2520" s="58" t="s">
        <v>2296</v>
      </c>
      <c r="B2520" s="28" t="s">
        <v>4321</v>
      </c>
    </row>
    <row r="2521">
      <c r="A2521" s="58" t="s">
        <v>2296</v>
      </c>
      <c r="B2521" s="28" t="s">
        <v>4322</v>
      </c>
    </row>
    <row r="2522">
      <c r="A2522" s="58" t="s">
        <v>2296</v>
      </c>
      <c r="B2522" s="28" t="s">
        <v>4323</v>
      </c>
    </row>
    <row r="2523">
      <c r="A2523" s="58" t="s">
        <v>2296</v>
      </c>
      <c r="B2523" s="28" t="s">
        <v>4324</v>
      </c>
    </row>
    <row r="2524">
      <c r="A2524" s="58" t="s">
        <v>2296</v>
      </c>
      <c r="B2524" s="28" t="s">
        <v>4325</v>
      </c>
    </row>
    <row r="2525">
      <c r="A2525" s="58" t="s">
        <v>2296</v>
      </c>
      <c r="B2525" s="28" t="s">
        <v>4326</v>
      </c>
    </row>
    <row r="2526">
      <c r="A2526" s="58" t="s">
        <v>2296</v>
      </c>
      <c r="B2526" s="28" t="s">
        <v>4327</v>
      </c>
    </row>
    <row r="2527">
      <c r="A2527" s="58" t="s">
        <v>2296</v>
      </c>
      <c r="B2527" s="28" t="s">
        <v>4328</v>
      </c>
    </row>
    <row r="2528">
      <c r="A2528" s="58" t="s">
        <v>2296</v>
      </c>
      <c r="B2528" s="28" t="s">
        <v>4329</v>
      </c>
    </row>
    <row r="2529">
      <c r="A2529" s="58" t="s">
        <v>2296</v>
      </c>
      <c r="B2529" s="28" t="s">
        <v>4330</v>
      </c>
    </row>
    <row r="2530">
      <c r="A2530" s="58" t="s">
        <v>2296</v>
      </c>
      <c r="B2530" s="28" t="s">
        <v>4331</v>
      </c>
    </row>
    <row r="2531">
      <c r="A2531" s="58" t="s">
        <v>2296</v>
      </c>
      <c r="B2531" s="28" t="s">
        <v>4332</v>
      </c>
    </row>
    <row r="2532">
      <c r="A2532" s="58" t="s">
        <v>2296</v>
      </c>
      <c r="B2532" s="28" t="s">
        <v>4333</v>
      </c>
    </row>
    <row r="2533">
      <c r="A2533" s="58" t="s">
        <v>2296</v>
      </c>
      <c r="B2533" s="28" t="s">
        <v>4334</v>
      </c>
    </row>
    <row r="2534">
      <c r="A2534" s="58" t="s">
        <v>2296</v>
      </c>
      <c r="B2534" s="28" t="s">
        <v>4335</v>
      </c>
    </row>
    <row r="2535">
      <c r="A2535" s="58" t="s">
        <v>2296</v>
      </c>
      <c r="B2535" s="28" t="s">
        <v>4336</v>
      </c>
    </row>
    <row r="2536">
      <c r="A2536" s="58" t="s">
        <v>2296</v>
      </c>
      <c r="B2536" s="28" t="s">
        <v>4337</v>
      </c>
    </row>
    <row r="2537">
      <c r="A2537" s="58" t="s">
        <v>2296</v>
      </c>
      <c r="B2537" s="28" t="s">
        <v>4338</v>
      </c>
    </row>
    <row r="2538">
      <c r="A2538" s="58" t="s">
        <v>2296</v>
      </c>
      <c r="B2538" s="28" t="s">
        <v>4339</v>
      </c>
    </row>
    <row r="2539">
      <c r="A2539" s="58" t="s">
        <v>2296</v>
      </c>
      <c r="B2539" s="28" t="s">
        <v>4340</v>
      </c>
    </row>
    <row r="2540">
      <c r="A2540" s="58" t="s">
        <v>2296</v>
      </c>
      <c r="B2540" s="28" t="s">
        <v>4341</v>
      </c>
    </row>
    <row r="2541">
      <c r="A2541" s="58" t="s">
        <v>2296</v>
      </c>
      <c r="B2541" s="28" t="s">
        <v>4342</v>
      </c>
    </row>
    <row r="2542">
      <c r="A2542" s="58" t="s">
        <v>2296</v>
      </c>
      <c r="B2542" s="28" t="s">
        <v>4343</v>
      </c>
    </row>
    <row r="2543">
      <c r="A2543" s="58" t="s">
        <v>2296</v>
      </c>
      <c r="B2543" s="28" t="s">
        <v>4344</v>
      </c>
    </row>
    <row r="2544">
      <c r="A2544" s="58" t="s">
        <v>2296</v>
      </c>
      <c r="B2544" s="28" t="s">
        <v>4345</v>
      </c>
    </row>
    <row r="2545">
      <c r="A2545" s="58" t="s">
        <v>2296</v>
      </c>
      <c r="B2545" s="28" t="s">
        <v>4346</v>
      </c>
    </row>
    <row r="2546">
      <c r="A2546" s="58" t="s">
        <v>2296</v>
      </c>
      <c r="B2546" s="28" t="s">
        <v>4347</v>
      </c>
    </row>
    <row r="2547">
      <c r="A2547" s="58" t="s">
        <v>2296</v>
      </c>
      <c r="B2547" s="28" t="s">
        <v>4348</v>
      </c>
    </row>
    <row r="2548">
      <c r="A2548" s="58" t="s">
        <v>2296</v>
      </c>
      <c r="B2548" s="28" t="s">
        <v>1091</v>
      </c>
    </row>
    <row r="2549">
      <c r="A2549" s="58" t="s">
        <v>2296</v>
      </c>
      <c r="B2549" s="28" t="s">
        <v>4349</v>
      </c>
    </row>
    <row r="2550">
      <c r="A2550" s="58" t="s">
        <v>2296</v>
      </c>
      <c r="B2550" s="28" t="s">
        <v>4350</v>
      </c>
    </row>
    <row r="2551">
      <c r="A2551" s="58" t="s">
        <v>2296</v>
      </c>
      <c r="B2551" s="28" t="s">
        <v>4351</v>
      </c>
    </row>
    <row r="2552">
      <c r="A2552" s="58" t="s">
        <v>2296</v>
      </c>
      <c r="B2552" s="28" t="s">
        <v>4352</v>
      </c>
    </row>
    <row r="2553">
      <c r="A2553" s="58" t="s">
        <v>2296</v>
      </c>
      <c r="B2553" s="28" t="s">
        <v>4353</v>
      </c>
    </row>
    <row r="2554">
      <c r="A2554" s="58" t="s">
        <v>2296</v>
      </c>
      <c r="B2554" s="28" t="s">
        <v>4354</v>
      </c>
    </row>
    <row r="2555">
      <c r="A2555" s="58" t="s">
        <v>2296</v>
      </c>
      <c r="B2555" s="28" t="s">
        <v>4355</v>
      </c>
    </row>
    <row r="2556">
      <c r="A2556" s="58" t="s">
        <v>2296</v>
      </c>
      <c r="B2556" s="28" t="s">
        <v>4356</v>
      </c>
    </row>
    <row r="2557">
      <c r="A2557" s="58" t="s">
        <v>2296</v>
      </c>
      <c r="B2557" s="28" t="s">
        <v>4357</v>
      </c>
    </row>
    <row r="2558">
      <c r="A2558" s="58" t="s">
        <v>2296</v>
      </c>
      <c r="B2558" s="28" t="s">
        <v>4358</v>
      </c>
    </row>
    <row r="2559">
      <c r="A2559" s="58" t="s">
        <v>2296</v>
      </c>
      <c r="B2559" s="28" t="s">
        <v>4359</v>
      </c>
    </row>
    <row r="2560">
      <c r="A2560" s="58" t="s">
        <v>2296</v>
      </c>
      <c r="B2560" s="28" t="s">
        <v>4360</v>
      </c>
    </row>
    <row r="2561">
      <c r="A2561" s="58" t="s">
        <v>2296</v>
      </c>
      <c r="B2561" s="28" t="s">
        <v>4361</v>
      </c>
    </row>
    <row r="2562">
      <c r="A2562" s="58" t="s">
        <v>2296</v>
      </c>
      <c r="B2562" s="28" t="s">
        <v>4362</v>
      </c>
    </row>
    <row r="2563">
      <c r="A2563" s="58" t="s">
        <v>2296</v>
      </c>
      <c r="B2563" s="28" t="s">
        <v>4363</v>
      </c>
    </row>
    <row r="2564">
      <c r="A2564" s="58" t="s">
        <v>2296</v>
      </c>
      <c r="B2564" s="28" t="s">
        <v>1092</v>
      </c>
    </row>
    <row r="2565">
      <c r="A2565" s="58" t="s">
        <v>2296</v>
      </c>
      <c r="B2565" s="28" t="s">
        <v>1093</v>
      </c>
    </row>
    <row r="2566">
      <c r="A2566" s="58" t="s">
        <v>2296</v>
      </c>
      <c r="B2566" s="28" t="s">
        <v>1094</v>
      </c>
    </row>
    <row r="2567">
      <c r="A2567" s="58" t="s">
        <v>2296</v>
      </c>
      <c r="B2567" s="28" t="s">
        <v>1095</v>
      </c>
    </row>
    <row r="2568">
      <c r="A2568" s="58" t="s">
        <v>2296</v>
      </c>
      <c r="B2568" s="28" t="s">
        <v>1096</v>
      </c>
    </row>
    <row r="2569">
      <c r="A2569" s="58" t="s">
        <v>2296</v>
      </c>
      <c r="B2569" s="28" t="s">
        <v>1097</v>
      </c>
    </row>
    <row r="2570">
      <c r="A2570" s="58" t="s">
        <v>2296</v>
      </c>
      <c r="B2570" s="28" t="s">
        <v>1098</v>
      </c>
    </row>
    <row r="2571">
      <c r="A2571" s="58" t="s">
        <v>2296</v>
      </c>
      <c r="B2571" s="28" t="s">
        <v>1099</v>
      </c>
    </row>
    <row r="2572">
      <c r="A2572" s="58" t="s">
        <v>2296</v>
      </c>
      <c r="B2572" s="28" t="s">
        <v>1100</v>
      </c>
    </row>
    <row r="2573">
      <c r="A2573" s="58" t="s">
        <v>2296</v>
      </c>
      <c r="B2573" s="28" t="s">
        <v>1101</v>
      </c>
    </row>
    <row r="2574">
      <c r="A2574" s="58" t="s">
        <v>2296</v>
      </c>
      <c r="B2574" s="28" t="s">
        <v>1102</v>
      </c>
    </row>
    <row r="2575">
      <c r="A2575" s="58" t="s">
        <v>2296</v>
      </c>
      <c r="B2575" s="28" t="s">
        <v>1103</v>
      </c>
    </row>
    <row r="2576">
      <c r="A2576" s="58" t="s">
        <v>2296</v>
      </c>
      <c r="B2576" s="28" t="s">
        <v>1104</v>
      </c>
    </row>
    <row r="2577">
      <c r="A2577" s="58" t="s">
        <v>2296</v>
      </c>
      <c r="B2577" s="28" t="s">
        <v>1105</v>
      </c>
    </row>
    <row r="2578">
      <c r="A2578" s="58" t="s">
        <v>2296</v>
      </c>
      <c r="B2578" s="28" t="s">
        <v>1106</v>
      </c>
    </row>
    <row r="2579">
      <c r="A2579" s="58" t="s">
        <v>2296</v>
      </c>
      <c r="B2579" s="28" t="s">
        <v>1107</v>
      </c>
    </row>
    <row r="2580">
      <c r="A2580" s="58" t="s">
        <v>2296</v>
      </c>
      <c r="B2580" s="28" t="s">
        <v>1108</v>
      </c>
    </row>
    <row r="2581">
      <c r="A2581" s="58" t="s">
        <v>2296</v>
      </c>
      <c r="B2581" s="28" t="s">
        <v>1109</v>
      </c>
    </row>
    <row r="2582">
      <c r="A2582" s="58" t="s">
        <v>2296</v>
      </c>
      <c r="B2582" s="28" t="s">
        <v>1110</v>
      </c>
    </row>
    <row r="2583">
      <c r="A2583" s="58" t="s">
        <v>2296</v>
      </c>
      <c r="B2583" s="28" t="s">
        <v>1111</v>
      </c>
    </row>
    <row r="2584">
      <c r="A2584" s="58" t="s">
        <v>2296</v>
      </c>
      <c r="B2584" s="28" t="s">
        <v>1112</v>
      </c>
    </row>
    <row r="2585">
      <c r="A2585" s="58" t="s">
        <v>2296</v>
      </c>
      <c r="B2585" s="28" t="s">
        <v>1113</v>
      </c>
    </row>
    <row r="2586">
      <c r="A2586" s="58" t="s">
        <v>2296</v>
      </c>
      <c r="B2586" s="28" t="s">
        <v>1114</v>
      </c>
    </row>
    <row r="2587">
      <c r="A2587" s="58" t="s">
        <v>2296</v>
      </c>
      <c r="B2587" s="28" t="s">
        <v>1115</v>
      </c>
    </row>
    <row r="2588">
      <c r="A2588" s="58" t="s">
        <v>2296</v>
      </c>
      <c r="B2588" s="28" t="s">
        <v>1116</v>
      </c>
    </row>
    <row r="2589">
      <c r="A2589" s="58" t="s">
        <v>2296</v>
      </c>
      <c r="B2589" s="28" t="s">
        <v>1117</v>
      </c>
    </row>
    <row r="2590">
      <c r="A2590" s="58" t="s">
        <v>2296</v>
      </c>
      <c r="B2590" s="28" t="s">
        <v>1118</v>
      </c>
    </row>
    <row r="2591">
      <c r="A2591" s="58" t="s">
        <v>2296</v>
      </c>
      <c r="B2591" s="28" t="s">
        <v>1119</v>
      </c>
    </row>
    <row r="2592">
      <c r="A2592" s="58" t="s">
        <v>2296</v>
      </c>
      <c r="B2592" s="28" t="s">
        <v>1120</v>
      </c>
    </row>
    <row r="2593">
      <c r="A2593" s="58" t="s">
        <v>2296</v>
      </c>
      <c r="B2593" s="28" t="s">
        <v>1121</v>
      </c>
    </row>
    <row r="2594">
      <c r="A2594" s="58" t="s">
        <v>2296</v>
      </c>
      <c r="B2594" s="28" t="s">
        <v>1122</v>
      </c>
    </row>
    <row r="2595">
      <c r="A2595" s="58" t="s">
        <v>2296</v>
      </c>
      <c r="B2595" s="28" t="s">
        <v>1123</v>
      </c>
    </row>
    <row r="2596">
      <c r="A2596" s="58" t="s">
        <v>2296</v>
      </c>
      <c r="B2596" s="28" t="s">
        <v>1124</v>
      </c>
    </row>
    <row r="2597">
      <c r="A2597" s="58" t="s">
        <v>2296</v>
      </c>
      <c r="B2597" s="28" t="s">
        <v>1125</v>
      </c>
    </row>
    <row r="2598">
      <c r="A2598" s="58" t="s">
        <v>2296</v>
      </c>
      <c r="B2598" s="28" t="s">
        <v>1126</v>
      </c>
    </row>
    <row r="2599">
      <c r="A2599" s="58" t="s">
        <v>2296</v>
      </c>
      <c r="B2599" s="28" t="s">
        <v>1127</v>
      </c>
    </row>
    <row r="2600">
      <c r="A2600" s="58" t="s">
        <v>2296</v>
      </c>
      <c r="B2600" s="28" t="s">
        <v>1128</v>
      </c>
    </row>
    <row r="2601">
      <c r="A2601" s="58" t="s">
        <v>2296</v>
      </c>
      <c r="B2601" s="28" t="s">
        <v>1129</v>
      </c>
    </row>
    <row r="2602">
      <c r="A2602" s="58" t="s">
        <v>2296</v>
      </c>
      <c r="B2602" s="28" t="s">
        <v>1130</v>
      </c>
    </row>
    <row r="2603">
      <c r="A2603" s="58" t="s">
        <v>2296</v>
      </c>
      <c r="B2603" s="28" t="s">
        <v>1131</v>
      </c>
    </row>
    <row r="2604">
      <c r="A2604" s="58" t="s">
        <v>2296</v>
      </c>
      <c r="B2604" s="28" t="s">
        <v>1132</v>
      </c>
    </row>
    <row r="2605">
      <c r="A2605" s="58" t="s">
        <v>2296</v>
      </c>
      <c r="B2605" s="28" t="s">
        <v>1133</v>
      </c>
    </row>
    <row r="2606">
      <c r="A2606" s="58" t="s">
        <v>2296</v>
      </c>
      <c r="B2606" s="28" t="s">
        <v>1134</v>
      </c>
    </row>
    <row r="2607">
      <c r="A2607" s="58" t="s">
        <v>2296</v>
      </c>
      <c r="B2607" s="28" t="s">
        <v>1135</v>
      </c>
    </row>
    <row r="2608">
      <c r="A2608" s="58" t="s">
        <v>2296</v>
      </c>
      <c r="B2608" s="28" t="s">
        <v>1136</v>
      </c>
    </row>
    <row r="2609">
      <c r="A2609" s="58" t="s">
        <v>2296</v>
      </c>
      <c r="B2609" s="28" t="s">
        <v>1137</v>
      </c>
    </row>
    <row r="2610">
      <c r="A2610" s="58" t="s">
        <v>2296</v>
      </c>
      <c r="B2610" s="28" t="s">
        <v>1138</v>
      </c>
    </row>
    <row r="2611">
      <c r="A2611" s="58" t="s">
        <v>2296</v>
      </c>
      <c r="B2611" s="28" t="s">
        <v>1139</v>
      </c>
    </row>
    <row r="2612">
      <c r="A2612" s="58" t="s">
        <v>2296</v>
      </c>
      <c r="B2612" s="28" t="s">
        <v>1140</v>
      </c>
    </row>
    <row r="2613">
      <c r="A2613" s="58" t="s">
        <v>2296</v>
      </c>
      <c r="B2613" s="28" t="s">
        <v>1141</v>
      </c>
    </row>
    <row r="2614">
      <c r="A2614" s="58" t="s">
        <v>2296</v>
      </c>
      <c r="B2614" s="28" t="s">
        <v>1142</v>
      </c>
    </row>
    <row r="2615">
      <c r="A2615" s="58" t="s">
        <v>2296</v>
      </c>
      <c r="B2615" s="28" t="s">
        <v>1143</v>
      </c>
    </row>
    <row r="2616">
      <c r="A2616" s="58" t="s">
        <v>2296</v>
      </c>
      <c r="B2616" s="28" t="s">
        <v>1144</v>
      </c>
    </row>
    <row r="2617">
      <c r="A2617" s="58" t="s">
        <v>2296</v>
      </c>
      <c r="B2617" s="28" t="s">
        <v>1145</v>
      </c>
    </row>
    <row r="2618">
      <c r="A2618" s="58" t="s">
        <v>2296</v>
      </c>
      <c r="B2618" s="28" t="s">
        <v>1146</v>
      </c>
    </row>
    <row r="2619">
      <c r="A2619" s="58" t="s">
        <v>2296</v>
      </c>
      <c r="B2619" s="28" t="s">
        <v>1147</v>
      </c>
    </row>
    <row r="2620">
      <c r="A2620" s="58" t="s">
        <v>2296</v>
      </c>
      <c r="B2620" s="28" t="s">
        <v>1148</v>
      </c>
    </row>
    <row r="2621">
      <c r="A2621" s="58" t="s">
        <v>2296</v>
      </c>
      <c r="B2621" s="28" t="s">
        <v>4364</v>
      </c>
    </row>
    <row r="2622">
      <c r="A2622" s="58" t="s">
        <v>2296</v>
      </c>
      <c r="B2622" s="28" t="s">
        <v>1149</v>
      </c>
    </row>
    <row r="2623">
      <c r="A2623" s="58" t="s">
        <v>2296</v>
      </c>
      <c r="B2623" s="28" t="s">
        <v>4365</v>
      </c>
    </row>
    <row r="2624">
      <c r="A2624" s="58" t="s">
        <v>2296</v>
      </c>
      <c r="B2624" s="28" t="s">
        <v>4366</v>
      </c>
    </row>
    <row r="2625">
      <c r="A2625" s="58" t="s">
        <v>2296</v>
      </c>
      <c r="B2625" s="28" t="s">
        <v>4367</v>
      </c>
    </row>
    <row r="2626">
      <c r="A2626" s="58" t="s">
        <v>2296</v>
      </c>
      <c r="B2626" s="28" t="s">
        <v>1150</v>
      </c>
    </row>
    <row r="2627">
      <c r="A2627" s="58" t="s">
        <v>2296</v>
      </c>
      <c r="B2627" s="28" t="s">
        <v>1151</v>
      </c>
    </row>
    <row r="2628">
      <c r="A2628" s="58" t="s">
        <v>2296</v>
      </c>
      <c r="B2628" s="28" t="s">
        <v>4368</v>
      </c>
    </row>
    <row r="2629">
      <c r="A2629" s="58" t="s">
        <v>2296</v>
      </c>
      <c r="B2629" s="28" t="s">
        <v>4369</v>
      </c>
    </row>
    <row r="2630">
      <c r="A2630" s="58" t="s">
        <v>2296</v>
      </c>
      <c r="B2630" s="28" t="s">
        <v>4370</v>
      </c>
    </row>
    <row r="2631">
      <c r="A2631" s="58" t="s">
        <v>2296</v>
      </c>
      <c r="B2631" s="28" t="s">
        <v>4371</v>
      </c>
    </row>
    <row r="2632">
      <c r="A2632" s="58" t="s">
        <v>2296</v>
      </c>
      <c r="B2632" s="28" t="s">
        <v>4372</v>
      </c>
    </row>
    <row r="2633">
      <c r="A2633" s="58" t="s">
        <v>2296</v>
      </c>
      <c r="B2633" s="28" t="s">
        <v>4373</v>
      </c>
    </row>
    <row r="2634">
      <c r="A2634" s="58" t="s">
        <v>2296</v>
      </c>
      <c r="B2634" s="28" t="s">
        <v>4374</v>
      </c>
    </row>
    <row r="2635">
      <c r="A2635" s="58" t="s">
        <v>2296</v>
      </c>
      <c r="B2635" s="28" t="s">
        <v>4375</v>
      </c>
    </row>
    <row r="2636">
      <c r="A2636" s="58" t="s">
        <v>2296</v>
      </c>
      <c r="B2636" s="28" t="s">
        <v>4376</v>
      </c>
    </row>
    <row r="2637">
      <c r="A2637" s="58" t="s">
        <v>2296</v>
      </c>
      <c r="B2637" s="28" t="s">
        <v>4377</v>
      </c>
    </row>
    <row r="2638">
      <c r="A2638" s="58" t="s">
        <v>2296</v>
      </c>
      <c r="B2638" s="28" t="s">
        <v>4378</v>
      </c>
    </row>
    <row r="2639">
      <c r="A2639" s="58" t="s">
        <v>2296</v>
      </c>
      <c r="B2639" s="28" t="s">
        <v>4379</v>
      </c>
    </row>
    <row r="2640">
      <c r="A2640" s="58" t="s">
        <v>2296</v>
      </c>
      <c r="B2640" s="28" t="s">
        <v>4380</v>
      </c>
    </row>
    <row r="2641">
      <c r="A2641" s="58" t="s">
        <v>2296</v>
      </c>
      <c r="B2641" s="28" t="s">
        <v>4381</v>
      </c>
    </row>
    <row r="2642">
      <c r="A2642" s="58" t="s">
        <v>2296</v>
      </c>
      <c r="B2642" s="28" t="s">
        <v>4382</v>
      </c>
    </row>
    <row r="2643">
      <c r="A2643" s="58" t="s">
        <v>2296</v>
      </c>
      <c r="B2643" s="28" t="s">
        <v>4383</v>
      </c>
    </row>
    <row r="2644">
      <c r="A2644" s="58" t="s">
        <v>2296</v>
      </c>
      <c r="B2644" s="28" t="s">
        <v>4384</v>
      </c>
    </row>
    <row r="2645">
      <c r="A2645" s="58" t="s">
        <v>2296</v>
      </c>
      <c r="B2645" s="28" t="s">
        <v>4385</v>
      </c>
    </row>
    <row r="2646">
      <c r="A2646" s="58" t="s">
        <v>2296</v>
      </c>
      <c r="B2646" s="28" t="s">
        <v>4386</v>
      </c>
    </row>
    <row r="2647">
      <c r="A2647" s="58" t="s">
        <v>2296</v>
      </c>
      <c r="B2647" s="28" t="s">
        <v>4387</v>
      </c>
    </row>
    <row r="2648">
      <c r="A2648" s="58" t="s">
        <v>2296</v>
      </c>
      <c r="B2648" s="28" t="s">
        <v>4388</v>
      </c>
    </row>
    <row r="2649">
      <c r="A2649" s="58" t="s">
        <v>2296</v>
      </c>
      <c r="B2649" s="28" t="s">
        <v>4389</v>
      </c>
    </row>
    <row r="2650">
      <c r="A2650" s="58" t="s">
        <v>2296</v>
      </c>
      <c r="B2650" s="28" t="s">
        <v>4390</v>
      </c>
    </row>
    <row r="2651">
      <c r="A2651" s="58" t="s">
        <v>2296</v>
      </c>
      <c r="B2651" s="28" t="s">
        <v>4391</v>
      </c>
    </row>
    <row r="2652">
      <c r="A2652" s="58" t="s">
        <v>2296</v>
      </c>
      <c r="B2652" s="28" t="s">
        <v>4392</v>
      </c>
    </row>
    <row r="2653">
      <c r="A2653" s="58" t="s">
        <v>2296</v>
      </c>
      <c r="B2653" s="28" t="s">
        <v>4393</v>
      </c>
    </row>
    <row r="2654">
      <c r="A2654" s="58" t="s">
        <v>2296</v>
      </c>
      <c r="B2654" s="28" t="s">
        <v>4394</v>
      </c>
    </row>
    <row r="2655">
      <c r="A2655" s="58" t="s">
        <v>2296</v>
      </c>
      <c r="B2655" s="28" t="s">
        <v>4395</v>
      </c>
    </row>
    <row r="2656">
      <c r="A2656" s="58" t="s">
        <v>2296</v>
      </c>
      <c r="B2656" s="28" t="s">
        <v>4396</v>
      </c>
    </row>
    <row r="2657">
      <c r="A2657" s="58" t="s">
        <v>2296</v>
      </c>
      <c r="B2657" s="28" t="s">
        <v>4397</v>
      </c>
    </row>
    <row r="2658">
      <c r="A2658" s="58" t="s">
        <v>2296</v>
      </c>
      <c r="B2658" s="28" t="s">
        <v>4398</v>
      </c>
    </row>
    <row r="2659">
      <c r="A2659" s="58" t="s">
        <v>2296</v>
      </c>
      <c r="B2659" s="28" t="s">
        <v>4399</v>
      </c>
    </row>
    <row r="2660">
      <c r="A2660" s="58" t="s">
        <v>2296</v>
      </c>
      <c r="B2660" s="28" t="s">
        <v>4400</v>
      </c>
    </row>
    <row r="2661">
      <c r="A2661" s="58" t="s">
        <v>2296</v>
      </c>
      <c r="B2661" s="28" t="s">
        <v>4401</v>
      </c>
    </row>
    <row r="2662">
      <c r="A2662" s="58" t="s">
        <v>2296</v>
      </c>
      <c r="B2662" s="28" t="s">
        <v>4402</v>
      </c>
    </row>
    <row r="2663">
      <c r="A2663" s="58" t="s">
        <v>2296</v>
      </c>
      <c r="B2663" s="28" t="s">
        <v>4403</v>
      </c>
    </row>
    <row r="2664">
      <c r="A2664" s="58" t="s">
        <v>2296</v>
      </c>
      <c r="B2664" s="28" t="s">
        <v>4404</v>
      </c>
    </row>
    <row r="2665">
      <c r="A2665" s="58" t="s">
        <v>2296</v>
      </c>
      <c r="B2665" s="28" t="s">
        <v>4405</v>
      </c>
    </row>
    <row r="2666">
      <c r="A2666" s="58" t="s">
        <v>2296</v>
      </c>
      <c r="B2666" s="28" t="s">
        <v>4406</v>
      </c>
    </row>
    <row r="2667">
      <c r="A2667" s="58" t="s">
        <v>2296</v>
      </c>
      <c r="B2667" s="28" t="s">
        <v>4407</v>
      </c>
    </row>
    <row r="2668">
      <c r="A2668" s="58" t="s">
        <v>2296</v>
      </c>
      <c r="B2668" s="28" t="s">
        <v>4408</v>
      </c>
    </row>
    <row r="2669">
      <c r="A2669" s="58" t="s">
        <v>2296</v>
      </c>
      <c r="B2669" s="28" t="s">
        <v>4409</v>
      </c>
    </row>
    <row r="2670">
      <c r="A2670" s="58" t="s">
        <v>2296</v>
      </c>
      <c r="B2670" s="28" t="s">
        <v>4410</v>
      </c>
    </row>
    <row r="2671">
      <c r="A2671" s="58" t="s">
        <v>2296</v>
      </c>
      <c r="B2671" s="28" t="s">
        <v>4411</v>
      </c>
    </row>
    <row r="2672">
      <c r="A2672" s="58" t="s">
        <v>2296</v>
      </c>
      <c r="B2672" s="28" t="s">
        <v>4412</v>
      </c>
    </row>
    <row r="2673">
      <c r="A2673" s="58" t="s">
        <v>2296</v>
      </c>
      <c r="B2673" s="28" t="s">
        <v>4413</v>
      </c>
    </row>
    <row r="2674">
      <c r="A2674" s="58" t="s">
        <v>2296</v>
      </c>
      <c r="B2674" s="28" t="s">
        <v>4414</v>
      </c>
    </row>
    <row r="2675">
      <c r="A2675" s="58" t="s">
        <v>2296</v>
      </c>
      <c r="B2675" s="28" t="s">
        <v>4415</v>
      </c>
    </row>
    <row r="2676">
      <c r="A2676" s="58" t="s">
        <v>2296</v>
      </c>
      <c r="B2676" s="28" t="s">
        <v>4416</v>
      </c>
    </row>
    <row r="2677">
      <c r="A2677" s="58" t="s">
        <v>2296</v>
      </c>
      <c r="B2677" s="28" t="s">
        <v>4417</v>
      </c>
    </row>
    <row r="2678">
      <c r="A2678" s="58" t="s">
        <v>2296</v>
      </c>
      <c r="B2678" s="28" t="s">
        <v>4418</v>
      </c>
    </row>
    <row r="2679">
      <c r="A2679" s="58" t="s">
        <v>2296</v>
      </c>
      <c r="B2679" s="28" t="s">
        <v>4419</v>
      </c>
    </row>
    <row r="2680">
      <c r="A2680" s="58" t="s">
        <v>2296</v>
      </c>
      <c r="B2680" s="28" t="s">
        <v>4420</v>
      </c>
    </row>
    <row r="2681">
      <c r="A2681" s="58" t="s">
        <v>2296</v>
      </c>
      <c r="B2681" s="28" t="s">
        <v>4421</v>
      </c>
    </row>
    <row r="2682">
      <c r="A2682" s="58" t="s">
        <v>2296</v>
      </c>
      <c r="B2682" s="28" t="s">
        <v>4422</v>
      </c>
    </row>
    <row r="2683">
      <c r="A2683" s="58" t="s">
        <v>2296</v>
      </c>
      <c r="B2683" s="28" t="s">
        <v>4423</v>
      </c>
    </row>
    <row r="2684">
      <c r="A2684" s="58" t="s">
        <v>2296</v>
      </c>
      <c r="B2684" s="28" t="s">
        <v>4424</v>
      </c>
    </row>
    <row r="2685">
      <c r="A2685" s="58" t="s">
        <v>2296</v>
      </c>
      <c r="B2685" s="28" t="s">
        <v>4425</v>
      </c>
    </row>
    <row r="2686">
      <c r="A2686" s="58" t="s">
        <v>2296</v>
      </c>
      <c r="B2686" s="28" t="s">
        <v>4426</v>
      </c>
    </row>
    <row r="2687">
      <c r="A2687" s="58" t="s">
        <v>2296</v>
      </c>
      <c r="B2687" s="28" t="s">
        <v>4427</v>
      </c>
    </row>
    <row r="2688">
      <c r="A2688" s="58" t="s">
        <v>2296</v>
      </c>
      <c r="B2688" s="28" t="s">
        <v>4428</v>
      </c>
    </row>
    <row r="2689">
      <c r="A2689" s="58" t="s">
        <v>2296</v>
      </c>
      <c r="B2689" s="28" t="s">
        <v>4429</v>
      </c>
    </row>
    <row r="2690">
      <c r="A2690" s="58" t="s">
        <v>2296</v>
      </c>
      <c r="B2690" s="28" t="s">
        <v>1152</v>
      </c>
    </row>
    <row r="2691">
      <c r="A2691" s="58" t="s">
        <v>2296</v>
      </c>
      <c r="B2691" s="28" t="s">
        <v>4430</v>
      </c>
    </row>
    <row r="2692">
      <c r="A2692" s="58" t="s">
        <v>2296</v>
      </c>
      <c r="B2692" s="28" t="s">
        <v>4431</v>
      </c>
    </row>
    <row r="2693">
      <c r="A2693" s="58" t="s">
        <v>2296</v>
      </c>
      <c r="B2693" s="28" t="s">
        <v>4432</v>
      </c>
    </row>
    <row r="2694">
      <c r="A2694" s="58" t="s">
        <v>2296</v>
      </c>
      <c r="B2694" s="28" t="s">
        <v>4433</v>
      </c>
    </row>
    <row r="2695">
      <c r="A2695" s="58" t="s">
        <v>2296</v>
      </c>
      <c r="B2695" s="28" t="s">
        <v>4434</v>
      </c>
    </row>
    <row r="2696">
      <c r="A2696" s="58" t="s">
        <v>2296</v>
      </c>
      <c r="B2696" s="28" t="s">
        <v>4435</v>
      </c>
    </row>
    <row r="2697">
      <c r="A2697" s="58" t="s">
        <v>2296</v>
      </c>
      <c r="B2697" s="28" t="s">
        <v>4436</v>
      </c>
    </row>
    <row r="2698">
      <c r="A2698" s="58" t="s">
        <v>2296</v>
      </c>
      <c r="B2698" s="28" t="s">
        <v>4437</v>
      </c>
    </row>
    <row r="2699">
      <c r="A2699" s="58" t="s">
        <v>2296</v>
      </c>
      <c r="B2699" s="28" t="s">
        <v>4438</v>
      </c>
    </row>
    <row r="2700">
      <c r="A2700" s="58" t="s">
        <v>2296</v>
      </c>
      <c r="B2700" s="28" t="s">
        <v>4439</v>
      </c>
    </row>
    <row r="2701">
      <c r="A2701" s="58" t="s">
        <v>2296</v>
      </c>
      <c r="B2701" s="28" t="s">
        <v>4440</v>
      </c>
    </row>
    <row r="2702">
      <c r="A2702" s="58" t="s">
        <v>2296</v>
      </c>
      <c r="B2702" s="28" t="s">
        <v>4441</v>
      </c>
    </row>
    <row r="2703">
      <c r="A2703" s="58" t="s">
        <v>2296</v>
      </c>
      <c r="B2703" s="28" t="s">
        <v>4442</v>
      </c>
    </row>
    <row r="2704">
      <c r="A2704" s="58" t="s">
        <v>2296</v>
      </c>
      <c r="B2704" s="28" t="s">
        <v>4443</v>
      </c>
    </row>
    <row r="2705">
      <c r="A2705" s="58" t="s">
        <v>2296</v>
      </c>
      <c r="B2705" s="28" t="s">
        <v>4444</v>
      </c>
    </row>
    <row r="2706">
      <c r="A2706" s="58" t="s">
        <v>2296</v>
      </c>
      <c r="B2706" s="28" t="s">
        <v>4445</v>
      </c>
    </row>
    <row r="2707">
      <c r="A2707" s="58" t="s">
        <v>2296</v>
      </c>
      <c r="B2707" s="28" t="s">
        <v>4446</v>
      </c>
    </row>
    <row r="2708">
      <c r="A2708" s="58" t="s">
        <v>2296</v>
      </c>
      <c r="B2708" s="28" t="s">
        <v>4447</v>
      </c>
    </row>
    <row r="2709">
      <c r="A2709" s="58" t="s">
        <v>2296</v>
      </c>
      <c r="B2709" s="28" t="s">
        <v>4448</v>
      </c>
    </row>
    <row r="2710">
      <c r="A2710" s="58" t="s">
        <v>2296</v>
      </c>
      <c r="B2710" s="28" t="s">
        <v>4449</v>
      </c>
    </row>
    <row r="2711">
      <c r="A2711" s="58" t="s">
        <v>2296</v>
      </c>
      <c r="B2711" s="28" t="s">
        <v>4450</v>
      </c>
    </row>
    <row r="2712">
      <c r="A2712" s="58" t="s">
        <v>2296</v>
      </c>
      <c r="B2712" s="28" t="s">
        <v>1153</v>
      </c>
    </row>
    <row r="2713">
      <c r="A2713" s="58" t="s">
        <v>2296</v>
      </c>
      <c r="B2713" s="28" t="s">
        <v>1154</v>
      </c>
    </row>
    <row r="2714">
      <c r="A2714" s="58" t="s">
        <v>2296</v>
      </c>
      <c r="B2714" s="28" t="s">
        <v>1155</v>
      </c>
    </row>
    <row r="2715">
      <c r="A2715" s="58" t="s">
        <v>2296</v>
      </c>
      <c r="B2715" s="28" t="s">
        <v>1156</v>
      </c>
    </row>
    <row r="2716">
      <c r="A2716" s="58" t="s">
        <v>2296</v>
      </c>
      <c r="B2716" s="28" t="s">
        <v>1157</v>
      </c>
    </row>
    <row r="2717">
      <c r="A2717" s="58" t="s">
        <v>2296</v>
      </c>
      <c r="B2717" s="28" t="s">
        <v>1158</v>
      </c>
    </row>
    <row r="2718">
      <c r="A2718" s="58" t="s">
        <v>2296</v>
      </c>
      <c r="B2718" s="28" t="s">
        <v>1159</v>
      </c>
    </row>
    <row r="2719">
      <c r="A2719" s="58" t="s">
        <v>2296</v>
      </c>
      <c r="B2719" s="28" t="s">
        <v>1160</v>
      </c>
    </row>
    <row r="2720">
      <c r="A2720" s="58" t="s">
        <v>2296</v>
      </c>
      <c r="B2720" s="28" t="s">
        <v>4451</v>
      </c>
    </row>
    <row r="2721">
      <c r="A2721" s="58" t="s">
        <v>2296</v>
      </c>
      <c r="B2721" s="28" t="s">
        <v>4452</v>
      </c>
    </row>
    <row r="2722">
      <c r="A2722" s="58" t="s">
        <v>2296</v>
      </c>
      <c r="B2722" s="28" t="s">
        <v>1161</v>
      </c>
    </row>
    <row r="2723">
      <c r="A2723" s="58" t="s">
        <v>2296</v>
      </c>
      <c r="B2723" s="28" t="s">
        <v>1162</v>
      </c>
    </row>
    <row r="2724">
      <c r="A2724" s="58" t="s">
        <v>2296</v>
      </c>
      <c r="B2724" s="28" t="s">
        <v>4453</v>
      </c>
    </row>
    <row r="2725">
      <c r="A2725" s="58" t="s">
        <v>2296</v>
      </c>
      <c r="B2725" s="28" t="s">
        <v>1163</v>
      </c>
    </row>
    <row r="2726">
      <c r="A2726" s="58" t="s">
        <v>2296</v>
      </c>
      <c r="B2726" s="28" t="s">
        <v>1164</v>
      </c>
    </row>
    <row r="2727">
      <c r="A2727" s="58" t="s">
        <v>2296</v>
      </c>
      <c r="B2727" s="28" t="s">
        <v>1165</v>
      </c>
    </row>
    <row r="2728">
      <c r="A2728" s="58" t="s">
        <v>2296</v>
      </c>
      <c r="B2728" s="28" t="s">
        <v>1166</v>
      </c>
    </row>
    <row r="2729">
      <c r="A2729" s="58" t="s">
        <v>2296</v>
      </c>
      <c r="B2729" s="28" t="s">
        <v>1167</v>
      </c>
    </row>
    <row r="2730">
      <c r="A2730" s="58" t="s">
        <v>2296</v>
      </c>
      <c r="B2730" s="28" t="s">
        <v>1168</v>
      </c>
    </row>
    <row r="2731">
      <c r="A2731" s="58" t="s">
        <v>2296</v>
      </c>
      <c r="B2731" s="28" t="s">
        <v>1169</v>
      </c>
    </row>
    <row r="2732">
      <c r="A2732" s="58" t="s">
        <v>2296</v>
      </c>
      <c r="B2732" s="28" t="s">
        <v>1170</v>
      </c>
    </row>
    <row r="2733">
      <c r="A2733" s="58" t="s">
        <v>2296</v>
      </c>
      <c r="B2733" s="28" t="s">
        <v>1171</v>
      </c>
    </row>
    <row r="2734">
      <c r="A2734" s="58" t="s">
        <v>2296</v>
      </c>
      <c r="B2734" s="28" t="s">
        <v>1172</v>
      </c>
    </row>
    <row r="2735">
      <c r="A2735" s="58" t="s">
        <v>2296</v>
      </c>
      <c r="B2735" s="28" t="s">
        <v>4454</v>
      </c>
    </row>
    <row r="2736">
      <c r="A2736" s="58" t="s">
        <v>2296</v>
      </c>
      <c r="B2736" s="28" t="s">
        <v>4455</v>
      </c>
    </row>
    <row r="2737">
      <c r="A2737" s="58" t="s">
        <v>2296</v>
      </c>
      <c r="B2737" s="28" t="s">
        <v>1173</v>
      </c>
    </row>
    <row r="2738">
      <c r="A2738" s="58" t="s">
        <v>2296</v>
      </c>
      <c r="B2738" s="28" t="s">
        <v>1174</v>
      </c>
    </row>
    <row r="2739">
      <c r="A2739" s="58" t="s">
        <v>2296</v>
      </c>
      <c r="B2739" s="28" t="s">
        <v>1175</v>
      </c>
    </row>
    <row r="2740">
      <c r="A2740" s="58" t="s">
        <v>2296</v>
      </c>
      <c r="B2740" s="28" t="s">
        <v>1176</v>
      </c>
    </row>
    <row r="2741">
      <c r="A2741" s="58" t="s">
        <v>2296</v>
      </c>
      <c r="B2741" s="28" t="s">
        <v>1177</v>
      </c>
    </row>
    <row r="2742">
      <c r="A2742" s="58" t="s">
        <v>2296</v>
      </c>
      <c r="B2742" s="28" t="s">
        <v>1178</v>
      </c>
    </row>
    <row r="2743">
      <c r="A2743" s="58" t="s">
        <v>2296</v>
      </c>
      <c r="B2743" s="28" t="s">
        <v>1179</v>
      </c>
    </row>
    <row r="2744">
      <c r="A2744" s="58" t="s">
        <v>2296</v>
      </c>
      <c r="B2744" s="28" t="s">
        <v>1180</v>
      </c>
    </row>
    <row r="2745">
      <c r="A2745" s="58" t="s">
        <v>2296</v>
      </c>
      <c r="B2745" s="28" t="s">
        <v>1181</v>
      </c>
    </row>
    <row r="2746">
      <c r="A2746" s="58" t="s">
        <v>2296</v>
      </c>
      <c r="B2746" s="28" t="s">
        <v>4456</v>
      </c>
    </row>
    <row r="2747">
      <c r="A2747" s="58" t="s">
        <v>2296</v>
      </c>
      <c r="B2747" s="28" t="s">
        <v>1182</v>
      </c>
    </row>
    <row r="2748">
      <c r="A2748" s="58" t="s">
        <v>2296</v>
      </c>
      <c r="B2748" s="28" t="s">
        <v>1183</v>
      </c>
    </row>
    <row r="2749">
      <c r="A2749" s="58" t="s">
        <v>2296</v>
      </c>
      <c r="B2749" s="28" t="s">
        <v>4457</v>
      </c>
    </row>
    <row r="2750">
      <c r="A2750" s="58" t="s">
        <v>2296</v>
      </c>
      <c r="B2750" s="28" t="s">
        <v>1184</v>
      </c>
    </row>
    <row r="2751">
      <c r="A2751" s="58" t="s">
        <v>2296</v>
      </c>
      <c r="B2751" s="28" t="s">
        <v>1185</v>
      </c>
    </row>
    <row r="2752">
      <c r="A2752" s="58" t="s">
        <v>2296</v>
      </c>
      <c r="B2752" s="28" t="s">
        <v>1186</v>
      </c>
    </row>
    <row r="2753">
      <c r="A2753" s="58" t="s">
        <v>2296</v>
      </c>
      <c r="B2753" s="28" t="s">
        <v>1187</v>
      </c>
    </row>
    <row r="2754">
      <c r="A2754" s="58" t="s">
        <v>2296</v>
      </c>
      <c r="B2754" s="28" t="s">
        <v>1188</v>
      </c>
    </row>
    <row r="2755">
      <c r="A2755" s="58" t="s">
        <v>2296</v>
      </c>
      <c r="B2755" s="28" t="s">
        <v>1189</v>
      </c>
    </row>
    <row r="2756">
      <c r="A2756" s="58" t="s">
        <v>2296</v>
      </c>
      <c r="B2756" s="28" t="s">
        <v>1190</v>
      </c>
    </row>
    <row r="2757">
      <c r="A2757" s="58" t="s">
        <v>2296</v>
      </c>
      <c r="B2757" s="28" t="s">
        <v>1191</v>
      </c>
    </row>
    <row r="2758">
      <c r="A2758" s="58" t="s">
        <v>2296</v>
      </c>
      <c r="B2758" s="28" t="s">
        <v>1192</v>
      </c>
    </row>
    <row r="2759">
      <c r="A2759" s="58" t="s">
        <v>2296</v>
      </c>
      <c r="B2759" s="28" t="s">
        <v>1193</v>
      </c>
    </row>
    <row r="2760">
      <c r="A2760" s="58" t="s">
        <v>2296</v>
      </c>
      <c r="B2760" s="28" t="s">
        <v>1194</v>
      </c>
    </row>
    <row r="2761">
      <c r="A2761" s="58" t="s">
        <v>2296</v>
      </c>
      <c r="B2761" s="28" t="s">
        <v>1195</v>
      </c>
    </row>
    <row r="2762">
      <c r="A2762" s="58" t="s">
        <v>2296</v>
      </c>
      <c r="B2762" s="28" t="s">
        <v>1196</v>
      </c>
    </row>
    <row r="2763">
      <c r="A2763" s="58" t="s">
        <v>2296</v>
      </c>
      <c r="B2763" s="28" t="s">
        <v>1197</v>
      </c>
    </row>
    <row r="2764">
      <c r="A2764" s="58" t="s">
        <v>2296</v>
      </c>
      <c r="B2764" s="28" t="s">
        <v>4458</v>
      </c>
    </row>
    <row r="2765">
      <c r="A2765" s="58" t="s">
        <v>2296</v>
      </c>
      <c r="B2765" s="28" t="s">
        <v>1198</v>
      </c>
    </row>
    <row r="2766">
      <c r="A2766" s="58" t="s">
        <v>2296</v>
      </c>
      <c r="B2766" s="28" t="s">
        <v>1199</v>
      </c>
    </row>
    <row r="2767">
      <c r="A2767" s="58" t="s">
        <v>2296</v>
      </c>
      <c r="B2767" s="28" t="s">
        <v>1200</v>
      </c>
    </row>
    <row r="2768">
      <c r="A2768" s="58" t="s">
        <v>2296</v>
      </c>
      <c r="B2768" s="28" t="s">
        <v>1201</v>
      </c>
    </row>
    <row r="2769">
      <c r="A2769" s="58" t="s">
        <v>2296</v>
      </c>
      <c r="B2769" s="28" t="s">
        <v>4459</v>
      </c>
    </row>
    <row r="2770">
      <c r="A2770" s="58" t="s">
        <v>2296</v>
      </c>
      <c r="B2770" s="28" t="s">
        <v>1202</v>
      </c>
    </row>
    <row r="2771">
      <c r="A2771" s="58" t="s">
        <v>2296</v>
      </c>
      <c r="B2771" s="28" t="s">
        <v>1203</v>
      </c>
    </row>
    <row r="2772">
      <c r="A2772" s="58" t="s">
        <v>2296</v>
      </c>
      <c r="B2772" s="28" t="s">
        <v>1204</v>
      </c>
    </row>
    <row r="2773">
      <c r="A2773" s="58" t="s">
        <v>2296</v>
      </c>
      <c r="B2773" s="28" t="s">
        <v>1205</v>
      </c>
    </row>
    <row r="2774">
      <c r="A2774" s="58" t="s">
        <v>2296</v>
      </c>
      <c r="B2774" s="28" t="s">
        <v>4460</v>
      </c>
    </row>
    <row r="2775">
      <c r="A2775" s="58" t="s">
        <v>2296</v>
      </c>
      <c r="B2775" s="28" t="s">
        <v>4461</v>
      </c>
    </row>
    <row r="2776">
      <c r="A2776" s="58" t="s">
        <v>2296</v>
      </c>
      <c r="B2776" s="28" t="s">
        <v>1206</v>
      </c>
    </row>
    <row r="2777">
      <c r="A2777" s="58" t="s">
        <v>2296</v>
      </c>
      <c r="B2777" s="28" t="s">
        <v>1207</v>
      </c>
    </row>
    <row r="2778">
      <c r="A2778" s="58" t="s">
        <v>2296</v>
      </c>
      <c r="B2778" s="28" t="s">
        <v>1208</v>
      </c>
    </row>
    <row r="2779">
      <c r="A2779" s="58" t="s">
        <v>2296</v>
      </c>
      <c r="B2779" s="28" t="s">
        <v>1209</v>
      </c>
    </row>
    <row r="2780">
      <c r="A2780" s="58" t="s">
        <v>2296</v>
      </c>
      <c r="B2780" s="28" t="s">
        <v>1210</v>
      </c>
    </row>
    <row r="2781">
      <c r="A2781" s="58" t="s">
        <v>2296</v>
      </c>
      <c r="B2781" s="28" t="s">
        <v>1211</v>
      </c>
    </row>
    <row r="2782">
      <c r="A2782" s="58" t="s">
        <v>2296</v>
      </c>
      <c r="B2782" s="28" t="s">
        <v>4462</v>
      </c>
    </row>
    <row r="2783">
      <c r="A2783" s="58" t="s">
        <v>2296</v>
      </c>
      <c r="B2783" s="28" t="s">
        <v>1212</v>
      </c>
    </row>
    <row r="2784">
      <c r="A2784" s="58" t="s">
        <v>2296</v>
      </c>
      <c r="B2784" s="28" t="s">
        <v>1213</v>
      </c>
    </row>
    <row r="2785">
      <c r="A2785" s="58" t="s">
        <v>2296</v>
      </c>
      <c r="B2785" s="28" t="s">
        <v>1214</v>
      </c>
    </row>
    <row r="2786">
      <c r="A2786" s="58" t="s">
        <v>2296</v>
      </c>
      <c r="B2786" s="28" t="s">
        <v>1215</v>
      </c>
    </row>
    <row r="2787">
      <c r="A2787" s="58" t="s">
        <v>2296</v>
      </c>
      <c r="B2787" s="28" t="s">
        <v>1216</v>
      </c>
    </row>
    <row r="2788">
      <c r="A2788" s="58" t="s">
        <v>2296</v>
      </c>
      <c r="B2788" s="28" t="s">
        <v>1217</v>
      </c>
    </row>
    <row r="2789">
      <c r="A2789" s="58" t="s">
        <v>2296</v>
      </c>
      <c r="B2789" s="28" t="s">
        <v>1218</v>
      </c>
    </row>
    <row r="2790">
      <c r="A2790" s="58" t="s">
        <v>2296</v>
      </c>
      <c r="B2790" s="28" t="s">
        <v>1219</v>
      </c>
    </row>
    <row r="2791">
      <c r="A2791" s="58" t="s">
        <v>2296</v>
      </c>
      <c r="B2791" s="28" t="s">
        <v>1220</v>
      </c>
    </row>
    <row r="2792">
      <c r="A2792" s="58" t="s">
        <v>2296</v>
      </c>
      <c r="B2792" s="28" t="s">
        <v>1221</v>
      </c>
    </row>
    <row r="2793">
      <c r="A2793" s="58" t="s">
        <v>2296</v>
      </c>
      <c r="B2793" s="28" t="s">
        <v>1222</v>
      </c>
    </row>
    <row r="2794">
      <c r="A2794" s="58" t="s">
        <v>2296</v>
      </c>
      <c r="B2794" s="28" t="s">
        <v>1223</v>
      </c>
    </row>
    <row r="2795">
      <c r="A2795" s="58" t="s">
        <v>2296</v>
      </c>
      <c r="B2795" s="28" t="s">
        <v>1224</v>
      </c>
    </row>
    <row r="2796">
      <c r="A2796" s="58" t="s">
        <v>2296</v>
      </c>
      <c r="B2796" s="28" t="s">
        <v>1225</v>
      </c>
    </row>
    <row r="2797">
      <c r="A2797" s="58" t="s">
        <v>2296</v>
      </c>
      <c r="B2797" s="28" t="s">
        <v>1226</v>
      </c>
    </row>
    <row r="2798">
      <c r="A2798" s="58" t="s">
        <v>2296</v>
      </c>
      <c r="B2798" s="28" t="s">
        <v>1227</v>
      </c>
    </row>
    <row r="2799">
      <c r="A2799" s="58" t="s">
        <v>2296</v>
      </c>
      <c r="B2799" s="28" t="s">
        <v>1228</v>
      </c>
    </row>
    <row r="2800">
      <c r="A2800" s="58" t="s">
        <v>2296</v>
      </c>
      <c r="B2800" s="28" t="s">
        <v>1229</v>
      </c>
    </row>
    <row r="2801">
      <c r="A2801" s="58" t="s">
        <v>2296</v>
      </c>
      <c r="B2801" s="28" t="s">
        <v>1230</v>
      </c>
    </row>
    <row r="2802">
      <c r="A2802" s="58" t="s">
        <v>2296</v>
      </c>
      <c r="B2802" s="28" t="s">
        <v>1231</v>
      </c>
    </row>
    <row r="2803">
      <c r="A2803" s="58" t="s">
        <v>2296</v>
      </c>
      <c r="B2803" s="28" t="s">
        <v>1232</v>
      </c>
    </row>
    <row r="2804">
      <c r="A2804" s="58" t="s">
        <v>2296</v>
      </c>
      <c r="B2804" s="28" t="s">
        <v>1233</v>
      </c>
    </row>
    <row r="2805">
      <c r="A2805" s="58" t="s">
        <v>2296</v>
      </c>
      <c r="B2805" s="28" t="s">
        <v>4463</v>
      </c>
    </row>
    <row r="2806">
      <c r="A2806" s="58" t="s">
        <v>2296</v>
      </c>
      <c r="B2806" s="28" t="s">
        <v>1234</v>
      </c>
    </row>
    <row r="2807">
      <c r="A2807" s="58" t="s">
        <v>2296</v>
      </c>
      <c r="B2807" s="28" t="s">
        <v>1235</v>
      </c>
    </row>
    <row r="2808">
      <c r="A2808" s="58" t="s">
        <v>2296</v>
      </c>
      <c r="B2808" s="28" t="s">
        <v>1236</v>
      </c>
    </row>
    <row r="2809">
      <c r="A2809" s="58" t="s">
        <v>2296</v>
      </c>
      <c r="B2809" s="28" t="s">
        <v>1237</v>
      </c>
    </row>
    <row r="2810">
      <c r="A2810" s="58" t="s">
        <v>2296</v>
      </c>
      <c r="B2810" s="28" t="s">
        <v>1238</v>
      </c>
    </row>
    <row r="2811">
      <c r="A2811" s="58" t="s">
        <v>2296</v>
      </c>
      <c r="B2811" s="28" t="s">
        <v>1239</v>
      </c>
    </row>
    <row r="2812">
      <c r="A2812" s="58" t="s">
        <v>2296</v>
      </c>
      <c r="B2812" s="28" t="s">
        <v>1240</v>
      </c>
    </row>
    <row r="2813">
      <c r="A2813" s="58" t="s">
        <v>2296</v>
      </c>
      <c r="B2813" s="28" t="s">
        <v>1241</v>
      </c>
    </row>
    <row r="2814">
      <c r="A2814" s="58" t="s">
        <v>2296</v>
      </c>
      <c r="B2814" s="28" t="s">
        <v>1242</v>
      </c>
    </row>
    <row r="2815">
      <c r="A2815" s="58" t="s">
        <v>2296</v>
      </c>
      <c r="B2815" s="28" t="s">
        <v>1243</v>
      </c>
    </row>
    <row r="2816">
      <c r="A2816" s="58" t="s">
        <v>2296</v>
      </c>
      <c r="B2816" s="28" t="s">
        <v>1244</v>
      </c>
    </row>
    <row r="2817">
      <c r="A2817" s="58" t="s">
        <v>2296</v>
      </c>
      <c r="B2817" s="28" t="s">
        <v>1245</v>
      </c>
    </row>
    <row r="2818">
      <c r="A2818" s="58" t="s">
        <v>2296</v>
      </c>
      <c r="B2818" s="28" t="s">
        <v>1246</v>
      </c>
    </row>
    <row r="2819">
      <c r="A2819" s="58" t="s">
        <v>2296</v>
      </c>
      <c r="B2819" s="28" t="s">
        <v>1247</v>
      </c>
    </row>
    <row r="2820">
      <c r="A2820" s="58" t="s">
        <v>2296</v>
      </c>
      <c r="B2820" s="28" t="s">
        <v>1248</v>
      </c>
    </row>
    <row r="2821">
      <c r="A2821" s="58" t="s">
        <v>2296</v>
      </c>
      <c r="B2821" s="28" t="s">
        <v>1249</v>
      </c>
    </row>
    <row r="2822">
      <c r="A2822" s="58" t="s">
        <v>2296</v>
      </c>
      <c r="B2822" s="28" t="s">
        <v>1250</v>
      </c>
    </row>
    <row r="2823">
      <c r="A2823" s="58" t="s">
        <v>2296</v>
      </c>
      <c r="B2823" s="28" t="s">
        <v>1251</v>
      </c>
    </row>
    <row r="2824">
      <c r="A2824" s="58" t="s">
        <v>2296</v>
      </c>
      <c r="B2824" s="28" t="s">
        <v>1252</v>
      </c>
    </row>
    <row r="2825">
      <c r="A2825" s="58" t="s">
        <v>2296</v>
      </c>
      <c r="B2825" s="28" t="s">
        <v>1253</v>
      </c>
    </row>
    <row r="2826">
      <c r="A2826" s="58" t="s">
        <v>2296</v>
      </c>
      <c r="B2826" s="28" t="s">
        <v>4464</v>
      </c>
    </row>
    <row r="2827">
      <c r="A2827" s="58" t="s">
        <v>2296</v>
      </c>
      <c r="B2827" s="28" t="s">
        <v>1254</v>
      </c>
    </row>
    <row r="2828">
      <c r="A2828" s="58" t="s">
        <v>2296</v>
      </c>
      <c r="B2828" s="28" t="s">
        <v>1255</v>
      </c>
    </row>
    <row r="2829">
      <c r="A2829" s="58" t="s">
        <v>2296</v>
      </c>
      <c r="B2829" s="28" t="s">
        <v>1256</v>
      </c>
    </row>
    <row r="2830">
      <c r="A2830" s="58" t="s">
        <v>2296</v>
      </c>
      <c r="B2830" s="28" t="s">
        <v>1257</v>
      </c>
    </row>
    <row r="2831">
      <c r="A2831" s="58" t="s">
        <v>2296</v>
      </c>
      <c r="B2831" s="28" t="s">
        <v>1258</v>
      </c>
    </row>
    <row r="2832">
      <c r="A2832" s="58" t="s">
        <v>2296</v>
      </c>
      <c r="B2832" s="28" t="s">
        <v>1259</v>
      </c>
    </row>
    <row r="2833">
      <c r="A2833" s="58" t="s">
        <v>2296</v>
      </c>
      <c r="B2833" s="28" t="s">
        <v>1260</v>
      </c>
    </row>
    <row r="2834">
      <c r="A2834" s="58" t="s">
        <v>2296</v>
      </c>
      <c r="B2834" s="28" t="s">
        <v>1261</v>
      </c>
    </row>
    <row r="2835">
      <c r="A2835" s="58" t="s">
        <v>2296</v>
      </c>
      <c r="B2835" s="28" t="s">
        <v>1262</v>
      </c>
    </row>
    <row r="2836">
      <c r="A2836" s="58" t="s">
        <v>2296</v>
      </c>
      <c r="B2836" s="28" t="s">
        <v>1263</v>
      </c>
    </row>
    <row r="2837">
      <c r="A2837" s="58" t="s">
        <v>2296</v>
      </c>
      <c r="B2837" s="28" t="s">
        <v>1264</v>
      </c>
    </row>
    <row r="2838">
      <c r="A2838" s="58" t="s">
        <v>2296</v>
      </c>
      <c r="B2838" s="28" t="s">
        <v>1265</v>
      </c>
    </row>
    <row r="2839">
      <c r="A2839" s="58" t="s">
        <v>2296</v>
      </c>
      <c r="B2839" s="28" t="s">
        <v>1266</v>
      </c>
    </row>
    <row r="2840">
      <c r="A2840" s="58" t="s">
        <v>2296</v>
      </c>
      <c r="B2840" s="28" t="s">
        <v>1267</v>
      </c>
    </row>
    <row r="2841">
      <c r="A2841" s="58" t="s">
        <v>2296</v>
      </c>
      <c r="B2841" s="28" t="s">
        <v>1268</v>
      </c>
    </row>
    <row r="2842">
      <c r="A2842" s="58" t="s">
        <v>2296</v>
      </c>
      <c r="B2842" s="28" t="s">
        <v>4465</v>
      </c>
    </row>
    <row r="2843">
      <c r="A2843" s="58" t="s">
        <v>2296</v>
      </c>
      <c r="B2843" s="28" t="s">
        <v>1269</v>
      </c>
    </row>
    <row r="2844">
      <c r="A2844" s="58" t="s">
        <v>2296</v>
      </c>
      <c r="B2844" s="28" t="s">
        <v>1270</v>
      </c>
    </row>
    <row r="2845">
      <c r="A2845" s="58" t="s">
        <v>2296</v>
      </c>
      <c r="B2845" s="28" t="s">
        <v>1271</v>
      </c>
    </row>
    <row r="2846">
      <c r="A2846" s="58" t="s">
        <v>2296</v>
      </c>
      <c r="B2846" s="28" t="s">
        <v>1272</v>
      </c>
    </row>
    <row r="2847">
      <c r="A2847" s="58" t="s">
        <v>2296</v>
      </c>
      <c r="B2847" s="28" t="s">
        <v>4466</v>
      </c>
    </row>
    <row r="2848">
      <c r="A2848" s="58" t="s">
        <v>2296</v>
      </c>
      <c r="B2848" s="28" t="s">
        <v>4467</v>
      </c>
    </row>
    <row r="2849">
      <c r="A2849" s="58" t="s">
        <v>2296</v>
      </c>
      <c r="B2849" s="28" t="s">
        <v>1273</v>
      </c>
    </row>
    <row r="2850">
      <c r="A2850" s="58" t="s">
        <v>2296</v>
      </c>
      <c r="B2850" s="28" t="s">
        <v>1274</v>
      </c>
    </row>
    <row r="2851">
      <c r="A2851" s="58" t="s">
        <v>2296</v>
      </c>
      <c r="B2851" s="28" t="s">
        <v>4468</v>
      </c>
    </row>
    <row r="2852">
      <c r="A2852" s="58" t="s">
        <v>2296</v>
      </c>
      <c r="B2852" s="28" t="s">
        <v>4469</v>
      </c>
    </row>
    <row r="2853">
      <c r="A2853" s="58" t="s">
        <v>2296</v>
      </c>
      <c r="B2853" s="28" t="s">
        <v>4470</v>
      </c>
    </row>
    <row r="2854">
      <c r="A2854" s="58" t="s">
        <v>2296</v>
      </c>
      <c r="B2854" s="28" t="s">
        <v>1275</v>
      </c>
    </row>
    <row r="2855">
      <c r="A2855" s="58" t="s">
        <v>2296</v>
      </c>
      <c r="B2855" s="28" t="s">
        <v>1276</v>
      </c>
    </row>
    <row r="2856">
      <c r="A2856" s="58" t="s">
        <v>2296</v>
      </c>
      <c r="B2856" s="28" t="s">
        <v>1277</v>
      </c>
    </row>
    <row r="2857">
      <c r="A2857" s="58" t="s">
        <v>2296</v>
      </c>
      <c r="B2857" s="28" t="s">
        <v>4471</v>
      </c>
    </row>
    <row r="2858">
      <c r="A2858" s="58" t="s">
        <v>2296</v>
      </c>
      <c r="B2858" s="28" t="s">
        <v>1278</v>
      </c>
    </row>
    <row r="2859">
      <c r="A2859" s="58" t="s">
        <v>2296</v>
      </c>
      <c r="B2859" s="28" t="s">
        <v>4472</v>
      </c>
    </row>
    <row r="2860">
      <c r="A2860" s="58" t="s">
        <v>2296</v>
      </c>
      <c r="B2860" s="28" t="s">
        <v>4473</v>
      </c>
    </row>
    <row r="2861">
      <c r="A2861" s="58" t="s">
        <v>2296</v>
      </c>
      <c r="B2861" s="28" t="s">
        <v>1279</v>
      </c>
    </row>
    <row r="2862">
      <c r="A2862" s="58" t="s">
        <v>2296</v>
      </c>
      <c r="B2862" s="28" t="s">
        <v>1280</v>
      </c>
    </row>
    <row r="2863">
      <c r="A2863" s="58" t="s">
        <v>2296</v>
      </c>
      <c r="B2863" s="28" t="s">
        <v>1281</v>
      </c>
    </row>
    <row r="2864">
      <c r="A2864" s="58" t="s">
        <v>2296</v>
      </c>
      <c r="B2864" s="28" t="s">
        <v>1282</v>
      </c>
    </row>
    <row r="2865">
      <c r="A2865" s="58" t="s">
        <v>2296</v>
      </c>
      <c r="B2865" s="28" t="s">
        <v>1283</v>
      </c>
    </row>
    <row r="2866">
      <c r="A2866" s="58" t="s">
        <v>2296</v>
      </c>
      <c r="B2866" s="28" t="s">
        <v>1284</v>
      </c>
    </row>
    <row r="2867">
      <c r="A2867" s="58" t="s">
        <v>2296</v>
      </c>
      <c r="B2867" s="28" t="s">
        <v>4474</v>
      </c>
    </row>
    <row r="2868">
      <c r="A2868" s="58" t="s">
        <v>2296</v>
      </c>
      <c r="B2868" s="28" t="s">
        <v>1285</v>
      </c>
    </row>
    <row r="2869">
      <c r="A2869" s="58" t="s">
        <v>2296</v>
      </c>
      <c r="B2869" s="28" t="s">
        <v>1286</v>
      </c>
    </row>
    <row r="2870">
      <c r="A2870" s="58" t="s">
        <v>2296</v>
      </c>
      <c r="B2870" s="28" t="s">
        <v>1287</v>
      </c>
    </row>
    <row r="2871">
      <c r="A2871" s="58" t="s">
        <v>2296</v>
      </c>
      <c r="B2871" s="28" t="s">
        <v>1288</v>
      </c>
    </row>
    <row r="2872">
      <c r="A2872" s="58" t="s">
        <v>2296</v>
      </c>
      <c r="B2872" s="28" t="s">
        <v>1289</v>
      </c>
    </row>
    <row r="2873">
      <c r="A2873" s="58" t="s">
        <v>2296</v>
      </c>
      <c r="B2873" s="28" t="s">
        <v>1290</v>
      </c>
    </row>
    <row r="2874">
      <c r="A2874" s="58" t="s">
        <v>2296</v>
      </c>
      <c r="B2874" s="28" t="s">
        <v>1291</v>
      </c>
    </row>
    <row r="2875">
      <c r="A2875" s="58" t="s">
        <v>2296</v>
      </c>
      <c r="B2875" s="28" t="s">
        <v>1292</v>
      </c>
    </row>
    <row r="2876">
      <c r="A2876" s="58" t="s">
        <v>2296</v>
      </c>
      <c r="B2876" s="28" t="s">
        <v>4475</v>
      </c>
    </row>
    <row r="2877">
      <c r="A2877" s="58" t="s">
        <v>2296</v>
      </c>
      <c r="B2877" s="28" t="s">
        <v>1293</v>
      </c>
    </row>
    <row r="2878">
      <c r="A2878" s="58" t="s">
        <v>2296</v>
      </c>
      <c r="B2878" s="28" t="s">
        <v>1294</v>
      </c>
    </row>
    <row r="2879">
      <c r="A2879" s="58" t="s">
        <v>2296</v>
      </c>
      <c r="B2879" s="28" t="s">
        <v>1295</v>
      </c>
    </row>
    <row r="2880">
      <c r="A2880" s="58" t="s">
        <v>2296</v>
      </c>
      <c r="B2880" s="28" t="s">
        <v>1296</v>
      </c>
    </row>
    <row r="2881">
      <c r="A2881" s="58" t="s">
        <v>2296</v>
      </c>
      <c r="B2881" s="7" t="s">
        <v>4476</v>
      </c>
    </row>
    <row r="2882">
      <c r="A2882" s="58" t="s">
        <v>2296</v>
      </c>
      <c r="B2882" s="28" t="s">
        <v>1297</v>
      </c>
    </row>
    <row r="2883">
      <c r="A2883" s="58" t="s">
        <v>2296</v>
      </c>
      <c r="B2883" s="28" t="s">
        <v>1298</v>
      </c>
    </row>
    <row r="2884">
      <c r="A2884" s="58" t="s">
        <v>2296</v>
      </c>
      <c r="B2884" s="28" t="s">
        <v>4477</v>
      </c>
    </row>
    <row r="2885">
      <c r="A2885" s="58" t="s">
        <v>2296</v>
      </c>
      <c r="B2885" s="28" t="s">
        <v>1299</v>
      </c>
    </row>
    <row r="2886">
      <c r="A2886" s="58" t="s">
        <v>2296</v>
      </c>
      <c r="B2886" s="28" t="s">
        <v>1300</v>
      </c>
    </row>
    <row r="2887">
      <c r="A2887" s="58" t="s">
        <v>2296</v>
      </c>
      <c r="B2887" s="28" t="s">
        <v>1301</v>
      </c>
    </row>
    <row r="2888">
      <c r="A2888" s="58" t="s">
        <v>2296</v>
      </c>
      <c r="B2888" s="28" t="s">
        <v>4478</v>
      </c>
    </row>
    <row r="2889">
      <c r="A2889" s="58" t="s">
        <v>2296</v>
      </c>
      <c r="B2889" s="28" t="s">
        <v>1302</v>
      </c>
    </row>
    <row r="2890">
      <c r="A2890" s="58" t="s">
        <v>2296</v>
      </c>
      <c r="B2890" s="28" t="s">
        <v>4479</v>
      </c>
    </row>
    <row r="2891">
      <c r="A2891" s="58" t="s">
        <v>2296</v>
      </c>
      <c r="B2891" s="28" t="s">
        <v>4480</v>
      </c>
    </row>
    <row r="2892">
      <c r="A2892" s="58" t="s">
        <v>2296</v>
      </c>
      <c r="B2892" s="28" t="s">
        <v>1303</v>
      </c>
    </row>
    <row r="2893">
      <c r="A2893" s="58" t="s">
        <v>2296</v>
      </c>
      <c r="B2893" s="28" t="s">
        <v>1304</v>
      </c>
    </row>
    <row r="2894">
      <c r="A2894" s="58" t="s">
        <v>2296</v>
      </c>
      <c r="B2894" s="28" t="s">
        <v>4481</v>
      </c>
    </row>
    <row r="2895">
      <c r="A2895" s="58" t="s">
        <v>2296</v>
      </c>
      <c r="B2895" s="28" t="s">
        <v>4482</v>
      </c>
    </row>
    <row r="2896">
      <c r="A2896" s="58" t="s">
        <v>2296</v>
      </c>
      <c r="B2896" s="28" t="s">
        <v>4483</v>
      </c>
    </row>
    <row r="2897">
      <c r="A2897" s="58" t="s">
        <v>2296</v>
      </c>
      <c r="B2897" s="28" t="s">
        <v>4484</v>
      </c>
    </row>
    <row r="2898">
      <c r="A2898" s="58" t="s">
        <v>2296</v>
      </c>
      <c r="B2898" s="28" t="s">
        <v>4485</v>
      </c>
    </row>
    <row r="2899">
      <c r="A2899" s="58" t="s">
        <v>2296</v>
      </c>
      <c r="B2899" s="28" t="s">
        <v>4486</v>
      </c>
    </row>
    <row r="2900">
      <c r="A2900" s="58" t="s">
        <v>2296</v>
      </c>
      <c r="B2900" s="28" t="s">
        <v>4487</v>
      </c>
    </row>
    <row r="2901">
      <c r="A2901" s="58" t="s">
        <v>2296</v>
      </c>
      <c r="B2901" s="28" t="s">
        <v>4488</v>
      </c>
    </row>
    <row r="2902">
      <c r="A2902" s="58" t="s">
        <v>2296</v>
      </c>
      <c r="B2902" s="28" t="s">
        <v>4489</v>
      </c>
    </row>
    <row r="2903">
      <c r="A2903" s="58" t="s">
        <v>2296</v>
      </c>
      <c r="B2903" s="28" t="s">
        <v>4490</v>
      </c>
    </row>
    <row r="2904">
      <c r="A2904" s="58" t="s">
        <v>2296</v>
      </c>
      <c r="B2904" s="28" t="s">
        <v>4491</v>
      </c>
    </row>
    <row r="2905">
      <c r="A2905" s="58" t="s">
        <v>2296</v>
      </c>
      <c r="B2905" s="28" t="s">
        <v>4492</v>
      </c>
    </row>
    <row r="2906">
      <c r="A2906" s="58" t="s">
        <v>2296</v>
      </c>
      <c r="B2906" s="28" t="s">
        <v>4493</v>
      </c>
    </row>
    <row r="2907">
      <c r="A2907" s="58" t="s">
        <v>2296</v>
      </c>
      <c r="B2907" s="28" t="s">
        <v>4494</v>
      </c>
    </row>
    <row r="2908">
      <c r="A2908" s="58" t="s">
        <v>2296</v>
      </c>
      <c r="B2908" s="28" t="s">
        <v>4495</v>
      </c>
    </row>
    <row r="2909">
      <c r="A2909" s="58" t="s">
        <v>2296</v>
      </c>
      <c r="B2909" s="28" t="s">
        <v>4496</v>
      </c>
    </row>
    <row r="2910">
      <c r="A2910" s="58" t="s">
        <v>2296</v>
      </c>
      <c r="B2910" s="28" t="s">
        <v>4497</v>
      </c>
    </row>
    <row r="2911">
      <c r="A2911" s="58" t="s">
        <v>2296</v>
      </c>
      <c r="B2911" s="28" t="s">
        <v>4498</v>
      </c>
    </row>
    <row r="2912">
      <c r="A2912" s="58" t="s">
        <v>2296</v>
      </c>
      <c r="B2912" s="28" t="s">
        <v>4499</v>
      </c>
    </row>
    <row r="2913">
      <c r="A2913" s="58" t="s">
        <v>2296</v>
      </c>
      <c r="B2913" s="28" t="s">
        <v>4500</v>
      </c>
    </row>
    <row r="2914">
      <c r="A2914" s="58" t="s">
        <v>2296</v>
      </c>
      <c r="B2914" s="28" t="s">
        <v>4501</v>
      </c>
    </row>
    <row r="2915">
      <c r="A2915" s="58" t="s">
        <v>2296</v>
      </c>
      <c r="B2915" s="28" t="s">
        <v>4502</v>
      </c>
    </row>
    <row r="2916">
      <c r="A2916" s="58" t="s">
        <v>2296</v>
      </c>
      <c r="B2916" s="28" t="s">
        <v>4503</v>
      </c>
    </row>
    <row r="2917">
      <c r="A2917" s="58" t="s">
        <v>2296</v>
      </c>
      <c r="B2917" s="28" t="s">
        <v>4504</v>
      </c>
    </row>
    <row r="2918">
      <c r="A2918" s="58" t="s">
        <v>2296</v>
      </c>
      <c r="B2918" s="28" t="s">
        <v>4505</v>
      </c>
    </row>
    <row r="2919">
      <c r="A2919" s="58" t="s">
        <v>2296</v>
      </c>
      <c r="B2919" s="28" t="s">
        <v>4506</v>
      </c>
    </row>
    <row r="2920">
      <c r="A2920" s="58" t="s">
        <v>2296</v>
      </c>
      <c r="B2920" s="28" t="s">
        <v>4507</v>
      </c>
    </row>
    <row r="2921">
      <c r="A2921" s="58" t="s">
        <v>2296</v>
      </c>
      <c r="B2921" s="28" t="s">
        <v>4508</v>
      </c>
    </row>
    <row r="2922">
      <c r="A2922" s="58" t="s">
        <v>2296</v>
      </c>
      <c r="B2922" s="28" t="s">
        <v>4509</v>
      </c>
    </row>
    <row r="2923">
      <c r="A2923" s="58" t="s">
        <v>2296</v>
      </c>
      <c r="B2923" s="28" t="s">
        <v>1305</v>
      </c>
    </row>
    <row r="2924">
      <c r="A2924" s="58" t="s">
        <v>2296</v>
      </c>
      <c r="B2924" s="28" t="s">
        <v>1306</v>
      </c>
    </row>
    <row r="2925">
      <c r="A2925" s="58" t="s">
        <v>2296</v>
      </c>
      <c r="B2925" s="28" t="s">
        <v>1307</v>
      </c>
    </row>
    <row r="2926">
      <c r="A2926" s="58" t="s">
        <v>2296</v>
      </c>
      <c r="B2926" s="28" t="s">
        <v>4510</v>
      </c>
    </row>
    <row r="2927">
      <c r="A2927" s="58" t="s">
        <v>2296</v>
      </c>
      <c r="B2927" s="28" t="s">
        <v>1308</v>
      </c>
    </row>
    <row r="2928">
      <c r="A2928" s="58" t="s">
        <v>2296</v>
      </c>
      <c r="B2928" s="28" t="s">
        <v>1309</v>
      </c>
    </row>
    <row r="2929">
      <c r="A2929" s="58" t="s">
        <v>2296</v>
      </c>
      <c r="B2929" s="28" t="s">
        <v>1310</v>
      </c>
    </row>
    <row r="2930">
      <c r="A2930" s="58" t="s">
        <v>2296</v>
      </c>
      <c r="B2930" s="28" t="s">
        <v>1311</v>
      </c>
    </row>
    <row r="2931">
      <c r="A2931" s="58" t="s">
        <v>2296</v>
      </c>
      <c r="B2931" s="28" t="s">
        <v>1312</v>
      </c>
    </row>
    <row r="2932">
      <c r="A2932" s="58" t="s">
        <v>2296</v>
      </c>
      <c r="B2932" s="28" t="s">
        <v>1313</v>
      </c>
    </row>
    <row r="2933">
      <c r="A2933" s="58" t="s">
        <v>2296</v>
      </c>
      <c r="B2933" s="28" t="s">
        <v>1314</v>
      </c>
    </row>
    <row r="2934">
      <c r="A2934" s="58" t="s">
        <v>2296</v>
      </c>
      <c r="B2934" s="28" t="s">
        <v>1315</v>
      </c>
    </row>
    <row r="2935">
      <c r="A2935" s="58" t="s">
        <v>2296</v>
      </c>
      <c r="B2935" s="28" t="s">
        <v>1316</v>
      </c>
    </row>
    <row r="2936">
      <c r="A2936" s="58" t="s">
        <v>2296</v>
      </c>
      <c r="B2936" s="28" t="s">
        <v>1317</v>
      </c>
    </row>
    <row r="2937">
      <c r="A2937" s="58" t="s">
        <v>2296</v>
      </c>
      <c r="B2937" s="28" t="s">
        <v>4511</v>
      </c>
    </row>
    <row r="2938">
      <c r="A2938" s="58" t="s">
        <v>2296</v>
      </c>
      <c r="B2938" s="28" t="s">
        <v>1318</v>
      </c>
    </row>
    <row r="2939">
      <c r="A2939" s="58" t="s">
        <v>2296</v>
      </c>
      <c r="B2939" s="28" t="s">
        <v>1319</v>
      </c>
    </row>
    <row r="2940">
      <c r="A2940" s="58" t="s">
        <v>2296</v>
      </c>
      <c r="B2940" s="28" t="s">
        <v>1320</v>
      </c>
    </row>
    <row r="2941">
      <c r="A2941" s="58" t="s">
        <v>2296</v>
      </c>
      <c r="B2941" s="28" t="s">
        <v>1321</v>
      </c>
    </row>
    <row r="2942">
      <c r="A2942" s="58" t="s">
        <v>2296</v>
      </c>
      <c r="B2942" s="28" t="s">
        <v>4512</v>
      </c>
    </row>
    <row r="2943">
      <c r="A2943" s="58" t="s">
        <v>2296</v>
      </c>
      <c r="B2943" s="28" t="s">
        <v>1322</v>
      </c>
    </row>
    <row r="2944">
      <c r="A2944" s="58" t="s">
        <v>2296</v>
      </c>
      <c r="B2944" s="28" t="s">
        <v>1323</v>
      </c>
    </row>
    <row r="2945">
      <c r="A2945" s="58" t="s">
        <v>2296</v>
      </c>
      <c r="B2945" s="28" t="s">
        <v>4513</v>
      </c>
    </row>
    <row r="2946">
      <c r="A2946" s="58" t="s">
        <v>2296</v>
      </c>
      <c r="B2946" s="28" t="s">
        <v>4514</v>
      </c>
    </row>
    <row r="2947">
      <c r="A2947" s="58" t="s">
        <v>2296</v>
      </c>
      <c r="B2947" s="28" t="s">
        <v>1324</v>
      </c>
    </row>
    <row r="2948">
      <c r="A2948" s="58" t="s">
        <v>2296</v>
      </c>
      <c r="B2948" s="28" t="s">
        <v>1325</v>
      </c>
    </row>
    <row r="2949">
      <c r="A2949" s="58" t="s">
        <v>2296</v>
      </c>
      <c r="B2949" s="28" t="s">
        <v>1326</v>
      </c>
    </row>
    <row r="2950">
      <c r="A2950" s="58" t="s">
        <v>2296</v>
      </c>
      <c r="B2950" s="28" t="s">
        <v>1327</v>
      </c>
    </row>
    <row r="2951">
      <c r="A2951" s="58" t="s">
        <v>2296</v>
      </c>
      <c r="B2951" s="28" t="s">
        <v>4515</v>
      </c>
    </row>
    <row r="2952">
      <c r="A2952" s="58" t="s">
        <v>2296</v>
      </c>
      <c r="B2952" s="28" t="s">
        <v>4516</v>
      </c>
    </row>
    <row r="2953">
      <c r="A2953" s="58" t="s">
        <v>2296</v>
      </c>
      <c r="B2953" s="28" t="s">
        <v>1328</v>
      </c>
    </row>
    <row r="2954">
      <c r="A2954" s="58" t="s">
        <v>2296</v>
      </c>
      <c r="B2954" s="28" t="s">
        <v>1329</v>
      </c>
    </row>
    <row r="2955">
      <c r="A2955" s="58" t="s">
        <v>2296</v>
      </c>
      <c r="B2955" s="28" t="s">
        <v>1330</v>
      </c>
    </row>
    <row r="2956">
      <c r="A2956" s="58" t="s">
        <v>2296</v>
      </c>
      <c r="B2956" s="28" t="s">
        <v>1331</v>
      </c>
    </row>
    <row r="2957">
      <c r="A2957" s="58" t="s">
        <v>2296</v>
      </c>
      <c r="B2957" s="28" t="s">
        <v>1332</v>
      </c>
    </row>
    <row r="2958">
      <c r="A2958" s="58" t="s">
        <v>2296</v>
      </c>
      <c r="B2958" s="28" t="s">
        <v>1333</v>
      </c>
    </row>
    <row r="2959">
      <c r="A2959" s="58" t="s">
        <v>2296</v>
      </c>
      <c r="B2959" s="28" t="s">
        <v>1334</v>
      </c>
    </row>
    <row r="2960">
      <c r="A2960" s="58" t="s">
        <v>2296</v>
      </c>
      <c r="B2960" s="28" t="s">
        <v>4517</v>
      </c>
    </row>
    <row r="2961">
      <c r="A2961" s="58" t="s">
        <v>2296</v>
      </c>
      <c r="B2961" s="28" t="s">
        <v>1335</v>
      </c>
    </row>
    <row r="2962">
      <c r="A2962" s="58" t="s">
        <v>2296</v>
      </c>
      <c r="B2962" s="28" t="s">
        <v>1336</v>
      </c>
    </row>
    <row r="2963">
      <c r="A2963" s="58" t="s">
        <v>2296</v>
      </c>
      <c r="B2963" s="28" t="s">
        <v>1337</v>
      </c>
    </row>
    <row r="2964">
      <c r="A2964" s="58" t="s">
        <v>2296</v>
      </c>
      <c r="B2964" s="28" t="s">
        <v>1338</v>
      </c>
    </row>
    <row r="2965">
      <c r="A2965" s="58" t="s">
        <v>2296</v>
      </c>
      <c r="B2965" s="28" t="s">
        <v>1339</v>
      </c>
    </row>
    <row r="2966">
      <c r="A2966" s="58" t="s">
        <v>2296</v>
      </c>
      <c r="B2966" s="28" t="s">
        <v>1340</v>
      </c>
    </row>
    <row r="2967">
      <c r="A2967" s="58" t="s">
        <v>2296</v>
      </c>
      <c r="B2967" s="28" t="s">
        <v>1341</v>
      </c>
    </row>
    <row r="2968">
      <c r="A2968" s="58" t="s">
        <v>2296</v>
      </c>
      <c r="B2968" s="28" t="s">
        <v>4518</v>
      </c>
    </row>
    <row r="2969">
      <c r="A2969" s="58" t="s">
        <v>2296</v>
      </c>
      <c r="B2969" s="28" t="s">
        <v>4519</v>
      </c>
    </row>
    <row r="2970">
      <c r="A2970" s="58" t="s">
        <v>2296</v>
      </c>
      <c r="B2970" s="28" t="s">
        <v>1342</v>
      </c>
    </row>
    <row r="2971">
      <c r="A2971" s="58" t="s">
        <v>2296</v>
      </c>
      <c r="B2971" s="28" t="s">
        <v>1343</v>
      </c>
    </row>
    <row r="2972">
      <c r="A2972" s="58" t="s">
        <v>2296</v>
      </c>
      <c r="B2972" s="28" t="s">
        <v>1344</v>
      </c>
    </row>
    <row r="2973">
      <c r="A2973" s="58" t="s">
        <v>2296</v>
      </c>
      <c r="B2973" s="28" t="s">
        <v>1345</v>
      </c>
    </row>
    <row r="2974">
      <c r="A2974" s="58" t="s">
        <v>2296</v>
      </c>
      <c r="B2974" s="28" t="s">
        <v>1346</v>
      </c>
    </row>
    <row r="2975">
      <c r="A2975" s="58" t="s">
        <v>2296</v>
      </c>
      <c r="B2975" s="28" t="s">
        <v>1347</v>
      </c>
    </row>
    <row r="2976">
      <c r="A2976" s="58" t="s">
        <v>2296</v>
      </c>
      <c r="B2976" s="28" t="s">
        <v>1348</v>
      </c>
    </row>
    <row r="2977">
      <c r="A2977" s="58" t="s">
        <v>2296</v>
      </c>
      <c r="B2977" s="28" t="s">
        <v>4520</v>
      </c>
    </row>
    <row r="2978">
      <c r="A2978" s="58" t="s">
        <v>2296</v>
      </c>
      <c r="B2978" s="28" t="s">
        <v>4521</v>
      </c>
    </row>
    <row r="2979">
      <c r="A2979" s="58" t="s">
        <v>2296</v>
      </c>
      <c r="B2979" s="28" t="s">
        <v>4522</v>
      </c>
    </row>
    <row r="2980">
      <c r="A2980" s="58" t="s">
        <v>2296</v>
      </c>
      <c r="B2980" s="28" t="s">
        <v>4523</v>
      </c>
    </row>
    <row r="2981">
      <c r="A2981" s="58" t="s">
        <v>2296</v>
      </c>
      <c r="B2981" s="28" t="s">
        <v>4524</v>
      </c>
    </row>
    <row r="2982">
      <c r="A2982" s="58" t="s">
        <v>2296</v>
      </c>
      <c r="B2982" s="28" t="s">
        <v>1349</v>
      </c>
    </row>
    <row r="2983">
      <c r="A2983" s="58" t="s">
        <v>2296</v>
      </c>
      <c r="B2983" s="28" t="s">
        <v>4525</v>
      </c>
    </row>
    <row r="2984">
      <c r="A2984" s="58" t="s">
        <v>2296</v>
      </c>
      <c r="B2984" s="28" t="s">
        <v>4526</v>
      </c>
    </row>
    <row r="2985">
      <c r="A2985" s="58" t="s">
        <v>2296</v>
      </c>
      <c r="B2985" s="28" t="s">
        <v>1350</v>
      </c>
    </row>
    <row r="2986">
      <c r="A2986" s="58" t="s">
        <v>2296</v>
      </c>
      <c r="B2986" s="28" t="s">
        <v>1351</v>
      </c>
    </row>
    <row r="2987">
      <c r="A2987" s="58" t="s">
        <v>2296</v>
      </c>
      <c r="B2987" s="28" t="s">
        <v>4527</v>
      </c>
    </row>
    <row r="2988">
      <c r="A2988" s="58" t="s">
        <v>2296</v>
      </c>
      <c r="B2988" s="28" t="s">
        <v>4528</v>
      </c>
    </row>
    <row r="2989">
      <c r="A2989" s="58" t="s">
        <v>2296</v>
      </c>
      <c r="B2989" s="28" t="s">
        <v>1353</v>
      </c>
    </row>
    <row r="2990">
      <c r="A2990" s="58" t="s">
        <v>2296</v>
      </c>
      <c r="B2990" s="28" t="s">
        <v>1354</v>
      </c>
    </row>
    <row r="2991">
      <c r="A2991" s="58" t="s">
        <v>2296</v>
      </c>
      <c r="B2991" s="28" t="s">
        <v>1355</v>
      </c>
    </row>
    <row r="2992">
      <c r="A2992" s="58" t="s">
        <v>2296</v>
      </c>
      <c r="B2992" s="28" t="s">
        <v>1356</v>
      </c>
    </row>
    <row r="2993">
      <c r="A2993" s="58" t="s">
        <v>2296</v>
      </c>
      <c r="B2993" s="28" t="s">
        <v>1357</v>
      </c>
    </row>
    <row r="2994">
      <c r="A2994" s="58" t="s">
        <v>2296</v>
      </c>
      <c r="B2994" s="28" t="s">
        <v>4529</v>
      </c>
    </row>
    <row r="2995">
      <c r="A2995" s="58" t="s">
        <v>2296</v>
      </c>
      <c r="B2995" s="28" t="s">
        <v>1358</v>
      </c>
    </row>
    <row r="2996">
      <c r="A2996" s="58" t="s">
        <v>2296</v>
      </c>
      <c r="B2996" s="28" t="s">
        <v>1359</v>
      </c>
    </row>
    <row r="2997">
      <c r="A2997" s="58" t="s">
        <v>2296</v>
      </c>
      <c r="B2997" s="28" t="s">
        <v>1360</v>
      </c>
    </row>
    <row r="2998">
      <c r="A2998" s="58" t="s">
        <v>2296</v>
      </c>
      <c r="B2998" s="28" t="s">
        <v>4530</v>
      </c>
    </row>
    <row r="2999">
      <c r="A2999" s="58" t="s">
        <v>2296</v>
      </c>
      <c r="B2999" s="28" t="s">
        <v>1361</v>
      </c>
    </row>
    <row r="3000">
      <c r="A3000" s="58" t="s">
        <v>2296</v>
      </c>
      <c r="B3000" s="28" t="s">
        <v>1362</v>
      </c>
    </row>
    <row r="3001">
      <c r="A3001" s="58" t="s">
        <v>2296</v>
      </c>
      <c r="B3001" s="28" t="s">
        <v>1363</v>
      </c>
    </row>
    <row r="3002">
      <c r="A3002" s="58" t="s">
        <v>2296</v>
      </c>
      <c r="B3002" s="28" t="s">
        <v>1364</v>
      </c>
    </row>
    <row r="3003">
      <c r="A3003" s="58" t="s">
        <v>2296</v>
      </c>
      <c r="B3003" s="28" t="s">
        <v>4531</v>
      </c>
    </row>
    <row r="3004">
      <c r="A3004" s="58" t="s">
        <v>2296</v>
      </c>
      <c r="B3004" s="28" t="s">
        <v>4532</v>
      </c>
    </row>
    <row r="3005">
      <c r="A3005" s="58" t="s">
        <v>2296</v>
      </c>
      <c r="B3005" s="28" t="s">
        <v>4533</v>
      </c>
    </row>
    <row r="3006">
      <c r="A3006" s="58" t="s">
        <v>2296</v>
      </c>
      <c r="B3006" s="28" t="s">
        <v>4534</v>
      </c>
    </row>
    <row r="3007">
      <c r="A3007" s="58" t="s">
        <v>2296</v>
      </c>
      <c r="B3007" s="28" t="s">
        <v>4535</v>
      </c>
    </row>
    <row r="3008">
      <c r="A3008" s="58" t="s">
        <v>2296</v>
      </c>
      <c r="B3008" s="28" t="s">
        <v>4536</v>
      </c>
    </row>
    <row r="3009">
      <c r="A3009" s="58" t="s">
        <v>2296</v>
      </c>
      <c r="B3009" s="28" t="s">
        <v>4537</v>
      </c>
    </row>
    <row r="3010">
      <c r="A3010" s="58" t="s">
        <v>2296</v>
      </c>
      <c r="B3010" s="28" t="s">
        <v>4538</v>
      </c>
    </row>
    <row r="3011">
      <c r="A3011" s="58" t="s">
        <v>2296</v>
      </c>
      <c r="B3011" s="28" t="s">
        <v>4539</v>
      </c>
    </row>
    <row r="3012">
      <c r="A3012" s="58" t="s">
        <v>2296</v>
      </c>
      <c r="B3012" s="28" t="s">
        <v>4540</v>
      </c>
    </row>
    <row r="3013">
      <c r="A3013" s="58" t="s">
        <v>2296</v>
      </c>
      <c r="B3013" s="28" t="s">
        <v>4541</v>
      </c>
    </row>
    <row r="3014">
      <c r="A3014" s="58" t="s">
        <v>2296</v>
      </c>
      <c r="B3014" s="28" t="s">
        <v>4542</v>
      </c>
    </row>
    <row r="3015">
      <c r="A3015" s="58" t="s">
        <v>2296</v>
      </c>
      <c r="B3015" s="28" t="s">
        <v>4543</v>
      </c>
    </row>
    <row r="3016">
      <c r="A3016" s="58" t="s">
        <v>2296</v>
      </c>
      <c r="B3016" s="28" t="s">
        <v>4544</v>
      </c>
    </row>
    <row r="3017">
      <c r="A3017" s="58" t="s">
        <v>2296</v>
      </c>
      <c r="B3017" s="28" t="s">
        <v>4545</v>
      </c>
    </row>
    <row r="3018">
      <c r="A3018" s="58" t="s">
        <v>2296</v>
      </c>
      <c r="B3018" s="28" t="s">
        <v>4546</v>
      </c>
    </row>
    <row r="3019">
      <c r="A3019" s="58" t="s">
        <v>2296</v>
      </c>
      <c r="B3019" s="28" t="s">
        <v>1365</v>
      </c>
    </row>
    <row r="3020">
      <c r="A3020" s="58" t="s">
        <v>2296</v>
      </c>
      <c r="B3020" s="28" t="s">
        <v>1366</v>
      </c>
    </row>
    <row r="3021">
      <c r="A3021" s="58" t="s">
        <v>2296</v>
      </c>
      <c r="B3021" s="28" t="s">
        <v>1367</v>
      </c>
    </row>
    <row r="3022">
      <c r="A3022" s="58" t="s">
        <v>2296</v>
      </c>
      <c r="B3022" s="28" t="s">
        <v>1585</v>
      </c>
    </row>
    <row r="3023">
      <c r="A3023" s="58" t="s">
        <v>2296</v>
      </c>
      <c r="B3023" s="28" t="s">
        <v>1368</v>
      </c>
    </row>
    <row r="3024">
      <c r="A3024" s="58" t="s">
        <v>2296</v>
      </c>
      <c r="B3024" s="28" t="s">
        <v>1369</v>
      </c>
    </row>
    <row r="3025">
      <c r="A3025" s="58" t="s">
        <v>2296</v>
      </c>
      <c r="B3025" s="28" t="s">
        <v>1370</v>
      </c>
    </row>
    <row r="3026">
      <c r="A3026" s="58" t="s">
        <v>2296</v>
      </c>
      <c r="B3026" s="28" t="s">
        <v>1371</v>
      </c>
    </row>
    <row r="3027">
      <c r="A3027" s="58" t="s">
        <v>2296</v>
      </c>
      <c r="B3027" s="28" t="s">
        <v>1372</v>
      </c>
    </row>
    <row r="3028">
      <c r="A3028" s="58" t="s">
        <v>2296</v>
      </c>
      <c r="B3028" s="28" t="s">
        <v>1373</v>
      </c>
    </row>
    <row r="3029">
      <c r="A3029" s="58" t="s">
        <v>2296</v>
      </c>
      <c r="B3029" s="28" t="s">
        <v>4547</v>
      </c>
    </row>
    <row r="3030">
      <c r="A3030" s="58" t="s">
        <v>2296</v>
      </c>
      <c r="B3030" s="28" t="s">
        <v>4548</v>
      </c>
    </row>
    <row r="3031">
      <c r="A3031" s="58" t="s">
        <v>2296</v>
      </c>
      <c r="B3031" s="28" t="s">
        <v>4549</v>
      </c>
    </row>
    <row r="3032">
      <c r="A3032" s="58" t="s">
        <v>2296</v>
      </c>
      <c r="B3032" s="28" t="s">
        <v>4550</v>
      </c>
    </row>
    <row r="3033">
      <c r="A3033" s="58" t="s">
        <v>2296</v>
      </c>
      <c r="B3033" s="28" t="s">
        <v>4551</v>
      </c>
    </row>
    <row r="3034">
      <c r="A3034" s="58" t="s">
        <v>2296</v>
      </c>
      <c r="B3034" s="28" t="s">
        <v>4552</v>
      </c>
    </row>
    <row r="3035">
      <c r="A3035" s="58" t="s">
        <v>2296</v>
      </c>
      <c r="B3035" s="28" t="s">
        <v>4553</v>
      </c>
    </row>
    <row r="3036">
      <c r="A3036" s="58" t="s">
        <v>2296</v>
      </c>
      <c r="B3036" s="28" t="s">
        <v>4554</v>
      </c>
    </row>
    <row r="3037">
      <c r="A3037" s="58" t="s">
        <v>2296</v>
      </c>
      <c r="B3037" s="28" t="s">
        <v>4555</v>
      </c>
    </row>
    <row r="3038">
      <c r="A3038" s="58" t="s">
        <v>2296</v>
      </c>
      <c r="B3038" s="28" t="s">
        <v>4556</v>
      </c>
    </row>
    <row r="3039">
      <c r="A3039" s="58" t="s">
        <v>2296</v>
      </c>
      <c r="B3039" s="28" t="s">
        <v>4557</v>
      </c>
    </row>
    <row r="3040">
      <c r="A3040" s="58" t="s">
        <v>2296</v>
      </c>
      <c r="B3040" s="28" t="s">
        <v>4558</v>
      </c>
    </row>
    <row r="3041">
      <c r="A3041" s="58" t="s">
        <v>2296</v>
      </c>
      <c r="B3041" s="28" t="s">
        <v>4559</v>
      </c>
    </row>
    <row r="3042">
      <c r="A3042" s="58" t="s">
        <v>2296</v>
      </c>
      <c r="B3042" s="28" t="s">
        <v>4560</v>
      </c>
    </row>
    <row r="3043">
      <c r="A3043" s="58" t="s">
        <v>2296</v>
      </c>
      <c r="B3043" s="28" t="s">
        <v>4561</v>
      </c>
    </row>
    <row r="3044">
      <c r="A3044" s="58" t="s">
        <v>2296</v>
      </c>
      <c r="B3044" s="28" t="s">
        <v>4562</v>
      </c>
    </row>
    <row r="3045">
      <c r="A3045" s="58" t="s">
        <v>2296</v>
      </c>
      <c r="B3045" s="28" t="s">
        <v>4563</v>
      </c>
    </row>
    <row r="3046">
      <c r="A3046" s="58" t="s">
        <v>2296</v>
      </c>
      <c r="B3046" s="28" t="s">
        <v>4564</v>
      </c>
    </row>
    <row r="3047">
      <c r="A3047" s="58" t="s">
        <v>2296</v>
      </c>
      <c r="B3047" s="28" t="s">
        <v>4565</v>
      </c>
    </row>
    <row r="3048">
      <c r="A3048" s="58" t="s">
        <v>2296</v>
      </c>
      <c r="B3048" s="28" t="s">
        <v>4566</v>
      </c>
    </row>
    <row r="3049">
      <c r="A3049" s="58" t="s">
        <v>2296</v>
      </c>
      <c r="B3049" s="28" t="s">
        <v>4567</v>
      </c>
    </row>
    <row r="3050">
      <c r="A3050" s="58" t="s">
        <v>2296</v>
      </c>
      <c r="B3050" s="28" t="s">
        <v>4568</v>
      </c>
    </row>
    <row r="3051">
      <c r="A3051" s="58" t="s">
        <v>2296</v>
      </c>
      <c r="B3051" s="28" t="s">
        <v>4569</v>
      </c>
    </row>
    <row r="3052">
      <c r="A3052" s="58" t="s">
        <v>2296</v>
      </c>
      <c r="B3052" s="28" t="s">
        <v>4570</v>
      </c>
    </row>
    <row r="3053">
      <c r="A3053" s="58" t="s">
        <v>2296</v>
      </c>
      <c r="B3053" s="28" t="s">
        <v>4571</v>
      </c>
    </row>
    <row r="3054">
      <c r="A3054" s="58" t="s">
        <v>2296</v>
      </c>
      <c r="B3054" s="28" t="s">
        <v>4572</v>
      </c>
    </row>
    <row r="3055">
      <c r="A3055" s="58" t="s">
        <v>2296</v>
      </c>
      <c r="B3055" s="28" t="s">
        <v>4573</v>
      </c>
    </row>
    <row r="3056">
      <c r="A3056" s="58" t="s">
        <v>2296</v>
      </c>
      <c r="B3056" s="28" t="s">
        <v>4574</v>
      </c>
    </row>
    <row r="3057">
      <c r="A3057" s="58" t="s">
        <v>2296</v>
      </c>
      <c r="B3057" s="28" t="s">
        <v>4575</v>
      </c>
    </row>
    <row r="3058">
      <c r="A3058" s="58" t="s">
        <v>2296</v>
      </c>
      <c r="B3058" s="28" t="s">
        <v>4576</v>
      </c>
    </row>
    <row r="3059">
      <c r="A3059" s="58" t="s">
        <v>2296</v>
      </c>
      <c r="B3059" s="28" t="s">
        <v>4577</v>
      </c>
    </row>
    <row r="3060">
      <c r="A3060" s="58" t="s">
        <v>2296</v>
      </c>
      <c r="B3060" s="28" t="s">
        <v>4578</v>
      </c>
    </row>
    <row r="3061">
      <c r="A3061" s="58" t="s">
        <v>2296</v>
      </c>
      <c r="B3061" s="28" t="s">
        <v>4579</v>
      </c>
    </row>
    <row r="3062">
      <c r="A3062" s="58" t="s">
        <v>2296</v>
      </c>
      <c r="B3062" s="28" t="s">
        <v>4580</v>
      </c>
    </row>
    <row r="3063">
      <c r="A3063" s="58" t="s">
        <v>2296</v>
      </c>
      <c r="B3063" s="28" t="s">
        <v>4581</v>
      </c>
    </row>
    <row r="3064">
      <c r="A3064" s="58" t="s">
        <v>2296</v>
      </c>
      <c r="B3064" s="28" t="s">
        <v>4582</v>
      </c>
    </row>
    <row r="3065">
      <c r="A3065" s="58" t="s">
        <v>2296</v>
      </c>
      <c r="B3065" s="28" t="s">
        <v>4583</v>
      </c>
    </row>
    <row r="3066">
      <c r="A3066" s="58" t="s">
        <v>2296</v>
      </c>
      <c r="B3066" s="28" t="s">
        <v>4584</v>
      </c>
    </row>
    <row r="3067">
      <c r="A3067" s="58" t="s">
        <v>2296</v>
      </c>
      <c r="B3067" s="28" t="s">
        <v>4585</v>
      </c>
    </row>
    <row r="3068">
      <c r="A3068" s="58" t="s">
        <v>2296</v>
      </c>
      <c r="B3068" s="28" t="s">
        <v>4586</v>
      </c>
    </row>
    <row r="3069">
      <c r="A3069" s="58" t="s">
        <v>2296</v>
      </c>
      <c r="B3069" s="28" t="s">
        <v>4587</v>
      </c>
    </row>
    <row r="3070">
      <c r="A3070" s="58" t="s">
        <v>2296</v>
      </c>
      <c r="B3070" s="28" t="s">
        <v>4588</v>
      </c>
    </row>
    <row r="3071">
      <c r="A3071" s="58" t="s">
        <v>2296</v>
      </c>
      <c r="B3071" s="28" t="s">
        <v>4589</v>
      </c>
    </row>
    <row r="3072">
      <c r="A3072" s="58" t="s">
        <v>2296</v>
      </c>
      <c r="B3072" s="28" t="s">
        <v>4590</v>
      </c>
    </row>
    <row r="3073">
      <c r="A3073" s="58" t="s">
        <v>2296</v>
      </c>
      <c r="B3073" s="28" t="s">
        <v>4591</v>
      </c>
    </row>
    <row r="3074">
      <c r="A3074" s="58" t="s">
        <v>2296</v>
      </c>
      <c r="B3074" s="28" t="s">
        <v>4592</v>
      </c>
    </row>
    <row r="3075">
      <c r="A3075" s="58" t="s">
        <v>2296</v>
      </c>
      <c r="B3075" s="28" t="s">
        <v>4593</v>
      </c>
    </row>
    <row r="3076">
      <c r="A3076" s="58" t="s">
        <v>2296</v>
      </c>
      <c r="B3076" s="28" t="s">
        <v>4594</v>
      </c>
    </row>
    <row r="3077">
      <c r="A3077" s="58" t="s">
        <v>2296</v>
      </c>
      <c r="B3077" s="28" t="s">
        <v>4595</v>
      </c>
    </row>
    <row r="3078">
      <c r="A3078" s="58" t="s">
        <v>2296</v>
      </c>
      <c r="B3078" s="28" t="s">
        <v>4596</v>
      </c>
    </row>
    <row r="3079">
      <c r="A3079" s="58" t="s">
        <v>2296</v>
      </c>
      <c r="B3079" s="28" t="s">
        <v>4597</v>
      </c>
    </row>
    <row r="3080">
      <c r="A3080" s="58" t="s">
        <v>2296</v>
      </c>
      <c r="B3080" s="28" t="s">
        <v>4598</v>
      </c>
    </row>
    <row r="3081">
      <c r="A3081" s="58" t="s">
        <v>2296</v>
      </c>
      <c r="B3081" s="28" t="s">
        <v>4599</v>
      </c>
    </row>
    <row r="3082">
      <c r="A3082" s="58" t="s">
        <v>2296</v>
      </c>
      <c r="B3082" s="28" t="s">
        <v>4600</v>
      </c>
    </row>
    <row r="3083">
      <c r="A3083" s="58" t="s">
        <v>2296</v>
      </c>
      <c r="B3083" s="28" t="s">
        <v>4601</v>
      </c>
    </row>
    <row r="3084">
      <c r="A3084" s="58" t="s">
        <v>2296</v>
      </c>
      <c r="B3084" s="28" t="s">
        <v>4602</v>
      </c>
    </row>
    <row r="3085">
      <c r="A3085" s="58" t="s">
        <v>2296</v>
      </c>
      <c r="B3085" s="28" t="s">
        <v>4603</v>
      </c>
    </row>
    <row r="3086">
      <c r="A3086" s="58" t="s">
        <v>2296</v>
      </c>
      <c r="B3086" s="28" t="s">
        <v>4604</v>
      </c>
    </row>
    <row r="3087">
      <c r="A3087" s="58" t="s">
        <v>2296</v>
      </c>
      <c r="B3087" s="28" t="s">
        <v>4605</v>
      </c>
    </row>
    <row r="3088">
      <c r="A3088" s="58" t="s">
        <v>2296</v>
      </c>
      <c r="B3088" s="28" t="s">
        <v>4606</v>
      </c>
    </row>
    <row r="3089">
      <c r="A3089" s="58" t="s">
        <v>2296</v>
      </c>
      <c r="B3089" s="28" t="s">
        <v>4607</v>
      </c>
    </row>
    <row r="3090">
      <c r="A3090" s="58" t="s">
        <v>2296</v>
      </c>
      <c r="B3090" s="28" t="s">
        <v>4608</v>
      </c>
    </row>
    <row r="3091">
      <c r="A3091" s="58" t="s">
        <v>2296</v>
      </c>
      <c r="B3091" s="28" t="s">
        <v>4609</v>
      </c>
    </row>
    <row r="3092">
      <c r="A3092" s="58" t="s">
        <v>2296</v>
      </c>
      <c r="B3092" s="28" t="s">
        <v>4610</v>
      </c>
    </row>
    <row r="3093">
      <c r="A3093" s="58" t="s">
        <v>2296</v>
      </c>
      <c r="B3093" s="28" t="s">
        <v>4611</v>
      </c>
    </row>
    <row r="3094">
      <c r="A3094" s="58" t="s">
        <v>2296</v>
      </c>
      <c r="B3094" s="28" t="s">
        <v>4612</v>
      </c>
    </row>
    <row r="3095">
      <c r="A3095" s="58" t="s">
        <v>2296</v>
      </c>
      <c r="B3095" s="28" t="s">
        <v>4613</v>
      </c>
    </row>
    <row r="3096">
      <c r="A3096" s="58" t="s">
        <v>2296</v>
      </c>
      <c r="B3096" s="28" t="s">
        <v>4614</v>
      </c>
    </row>
    <row r="3097">
      <c r="A3097" s="58" t="s">
        <v>2296</v>
      </c>
      <c r="B3097" s="28" t="s">
        <v>4615</v>
      </c>
    </row>
    <row r="3098">
      <c r="A3098" s="58" t="s">
        <v>2296</v>
      </c>
      <c r="B3098" s="28" t="s">
        <v>4616</v>
      </c>
    </row>
    <row r="3099">
      <c r="A3099" s="58" t="s">
        <v>2296</v>
      </c>
      <c r="B3099" s="28" t="s">
        <v>4617</v>
      </c>
    </row>
    <row r="3100">
      <c r="A3100" s="58" t="s">
        <v>2296</v>
      </c>
      <c r="B3100" s="28" t="s">
        <v>4618</v>
      </c>
    </row>
    <row r="3101">
      <c r="A3101" s="58" t="s">
        <v>2296</v>
      </c>
      <c r="B3101" s="28" t="s">
        <v>4619</v>
      </c>
    </row>
    <row r="3102">
      <c r="A3102" s="58" t="s">
        <v>2296</v>
      </c>
      <c r="B3102" s="28" t="s">
        <v>4620</v>
      </c>
    </row>
    <row r="3103">
      <c r="A3103" s="58" t="s">
        <v>2296</v>
      </c>
      <c r="B3103" s="28" t="s">
        <v>4621</v>
      </c>
    </row>
    <row r="3104">
      <c r="A3104" s="58" t="s">
        <v>2296</v>
      </c>
      <c r="B3104" s="28" t="s">
        <v>4622</v>
      </c>
    </row>
    <row r="3105">
      <c r="A3105" s="58" t="s">
        <v>2296</v>
      </c>
      <c r="B3105" s="28" t="s">
        <v>4623</v>
      </c>
    </row>
    <row r="3106">
      <c r="A3106" s="58" t="s">
        <v>2296</v>
      </c>
      <c r="B3106" s="28" t="s">
        <v>4624</v>
      </c>
    </row>
    <row r="3107">
      <c r="A3107" s="58" t="s">
        <v>2296</v>
      </c>
      <c r="B3107" s="28" t="s">
        <v>4625</v>
      </c>
    </row>
    <row r="3108">
      <c r="A3108" s="58" t="s">
        <v>2296</v>
      </c>
      <c r="B3108" s="28" t="s">
        <v>4626</v>
      </c>
    </row>
    <row r="3109">
      <c r="A3109" s="58" t="s">
        <v>2296</v>
      </c>
      <c r="B3109" s="28" t="s">
        <v>4627</v>
      </c>
    </row>
    <row r="3110">
      <c r="A3110" s="58" t="s">
        <v>2296</v>
      </c>
      <c r="B3110" s="28" t="s">
        <v>1586</v>
      </c>
    </row>
    <row r="3111">
      <c r="A3111" s="58" t="s">
        <v>2296</v>
      </c>
      <c r="B3111" s="28" t="s">
        <v>4628</v>
      </c>
    </row>
    <row r="3112">
      <c r="A3112" s="58" t="s">
        <v>2296</v>
      </c>
      <c r="B3112" s="28" t="s">
        <v>4629</v>
      </c>
    </row>
    <row r="3113">
      <c r="A3113" s="58" t="s">
        <v>2296</v>
      </c>
      <c r="B3113" s="28" t="s">
        <v>4630</v>
      </c>
    </row>
    <row r="3114">
      <c r="A3114" s="58" t="s">
        <v>2296</v>
      </c>
      <c r="B3114" s="28" t="s">
        <v>4631</v>
      </c>
    </row>
    <row r="3115">
      <c r="A3115" s="58" t="s">
        <v>2296</v>
      </c>
      <c r="B3115" s="28" t="s">
        <v>4632</v>
      </c>
    </row>
    <row r="3116">
      <c r="A3116" s="58" t="s">
        <v>2296</v>
      </c>
      <c r="B3116" s="28" t="s">
        <v>4633</v>
      </c>
    </row>
    <row r="3117">
      <c r="A3117" s="58" t="s">
        <v>2296</v>
      </c>
      <c r="B3117" s="28" t="s">
        <v>4634</v>
      </c>
    </row>
    <row r="3118">
      <c r="A3118" s="58" t="s">
        <v>2296</v>
      </c>
      <c r="B3118" s="28" t="s">
        <v>4635</v>
      </c>
    </row>
    <row r="3119">
      <c r="A3119" s="58" t="s">
        <v>2296</v>
      </c>
      <c r="B3119" s="28" t="s">
        <v>4636</v>
      </c>
    </row>
    <row r="3120">
      <c r="A3120" s="58" t="s">
        <v>2296</v>
      </c>
      <c r="B3120" s="28" t="s">
        <v>4637</v>
      </c>
    </row>
    <row r="3121">
      <c r="A3121" s="58" t="s">
        <v>2296</v>
      </c>
      <c r="B3121" s="28" t="s">
        <v>4638</v>
      </c>
    </row>
    <row r="3122">
      <c r="A3122" s="58" t="s">
        <v>2296</v>
      </c>
      <c r="B3122" s="28" t="s">
        <v>4639</v>
      </c>
    </row>
    <row r="3123">
      <c r="A3123" s="58" t="s">
        <v>2296</v>
      </c>
      <c r="B3123" s="28" t="s">
        <v>4640</v>
      </c>
    </row>
    <row r="3124">
      <c r="A3124" s="58" t="s">
        <v>2296</v>
      </c>
      <c r="B3124" s="28" t="s">
        <v>4641</v>
      </c>
    </row>
    <row r="3125">
      <c r="A3125" s="58" t="s">
        <v>2296</v>
      </c>
      <c r="B3125" s="28" t="s">
        <v>4642</v>
      </c>
    </row>
    <row r="3126">
      <c r="A3126" s="58" t="s">
        <v>2296</v>
      </c>
      <c r="B3126" s="28" t="s">
        <v>4643</v>
      </c>
    </row>
    <row r="3127">
      <c r="A3127" s="58" t="s">
        <v>2296</v>
      </c>
      <c r="B3127" s="28" t="s">
        <v>1374</v>
      </c>
    </row>
    <row r="3128">
      <c r="A3128" s="58" t="s">
        <v>2296</v>
      </c>
      <c r="B3128" s="28" t="s">
        <v>1375</v>
      </c>
    </row>
    <row r="3129">
      <c r="A3129" s="58" t="s">
        <v>2296</v>
      </c>
      <c r="B3129" s="28" t="s">
        <v>4644</v>
      </c>
    </row>
    <row r="3130">
      <c r="A3130" s="58" t="s">
        <v>2296</v>
      </c>
      <c r="B3130" s="28" t="s">
        <v>1376</v>
      </c>
    </row>
    <row r="3131">
      <c r="A3131" s="58" t="s">
        <v>2296</v>
      </c>
      <c r="B3131" s="28" t="s">
        <v>1377</v>
      </c>
    </row>
    <row r="3132">
      <c r="A3132" s="58" t="s">
        <v>2296</v>
      </c>
      <c r="B3132" s="28" t="s">
        <v>1378</v>
      </c>
    </row>
    <row r="3133">
      <c r="A3133" s="58" t="s">
        <v>2296</v>
      </c>
      <c r="B3133" s="28" t="s">
        <v>4645</v>
      </c>
    </row>
    <row r="3134">
      <c r="A3134" s="58" t="s">
        <v>2296</v>
      </c>
      <c r="B3134" s="28" t="s">
        <v>4646</v>
      </c>
    </row>
    <row r="3135">
      <c r="A3135" s="58" t="s">
        <v>2296</v>
      </c>
      <c r="B3135" s="28" t="s">
        <v>1379</v>
      </c>
    </row>
    <row r="3136">
      <c r="A3136" s="58" t="s">
        <v>2296</v>
      </c>
      <c r="B3136" s="28" t="s">
        <v>1380</v>
      </c>
    </row>
    <row r="3137">
      <c r="A3137" s="58" t="s">
        <v>2296</v>
      </c>
      <c r="B3137" s="28" t="s">
        <v>1381</v>
      </c>
    </row>
    <row r="3138">
      <c r="A3138" s="58" t="s">
        <v>2296</v>
      </c>
      <c r="B3138" s="28" t="s">
        <v>4647</v>
      </c>
    </row>
    <row r="3139">
      <c r="A3139" s="58" t="s">
        <v>2296</v>
      </c>
      <c r="B3139" s="28" t="s">
        <v>1382</v>
      </c>
    </row>
    <row r="3140">
      <c r="A3140" s="58" t="s">
        <v>2296</v>
      </c>
      <c r="B3140" s="28" t="s">
        <v>4648</v>
      </c>
    </row>
    <row r="3141">
      <c r="A3141" s="58" t="s">
        <v>2296</v>
      </c>
      <c r="B3141" s="28" t="s">
        <v>4649</v>
      </c>
    </row>
    <row r="3142">
      <c r="A3142" s="58" t="s">
        <v>2296</v>
      </c>
      <c r="B3142" s="28" t="s">
        <v>1383</v>
      </c>
    </row>
    <row r="3143">
      <c r="A3143" s="58" t="s">
        <v>2296</v>
      </c>
      <c r="B3143" s="28" t="s">
        <v>4650</v>
      </c>
    </row>
    <row r="3144">
      <c r="A3144" s="58" t="s">
        <v>2296</v>
      </c>
      <c r="B3144" s="28" t="s">
        <v>4651</v>
      </c>
    </row>
    <row r="3145">
      <c r="A3145" s="58" t="s">
        <v>2296</v>
      </c>
      <c r="B3145" s="28" t="s">
        <v>1384</v>
      </c>
    </row>
    <row r="3146">
      <c r="A3146" s="58" t="s">
        <v>2296</v>
      </c>
      <c r="B3146" s="28" t="s">
        <v>1385</v>
      </c>
    </row>
    <row r="3147">
      <c r="A3147" s="58" t="s">
        <v>2296</v>
      </c>
      <c r="B3147" s="28" t="s">
        <v>1386</v>
      </c>
    </row>
    <row r="3148">
      <c r="A3148" s="58" t="s">
        <v>2296</v>
      </c>
      <c r="B3148" s="28" t="s">
        <v>1387</v>
      </c>
    </row>
    <row r="3149">
      <c r="A3149" s="58" t="s">
        <v>2296</v>
      </c>
      <c r="B3149" s="28" t="s">
        <v>1388</v>
      </c>
    </row>
    <row r="3150">
      <c r="A3150" s="58" t="s">
        <v>2296</v>
      </c>
      <c r="B3150" s="28" t="s">
        <v>1389</v>
      </c>
    </row>
    <row r="3151">
      <c r="A3151" s="58" t="s">
        <v>2296</v>
      </c>
      <c r="B3151" s="28" t="s">
        <v>1390</v>
      </c>
    </row>
    <row r="3152">
      <c r="A3152" s="58" t="s">
        <v>2296</v>
      </c>
      <c r="B3152" s="28" t="s">
        <v>4652</v>
      </c>
    </row>
    <row r="3153">
      <c r="A3153" s="58" t="s">
        <v>2296</v>
      </c>
      <c r="B3153" s="28" t="s">
        <v>1391</v>
      </c>
    </row>
    <row r="3154">
      <c r="A3154" s="58" t="s">
        <v>2296</v>
      </c>
      <c r="B3154" s="28" t="s">
        <v>1392</v>
      </c>
    </row>
    <row r="3155">
      <c r="A3155" s="58" t="s">
        <v>2296</v>
      </c>
      <c r="B3155" s="28" t="s">
        <v>4653</v>
      </c>
    </row>
    <row r="3156">
      <c r="A3156" s="58" t="s">
        <v>2296</v>
      </c>
      <c r="B3156" s="28" t="s">
        <v>1393</v>
      </c>
    </row>
    <row r="3157">
      <c r="A3157" s="58" t="s">
        <v>2296</v>
      </c>
      <c r="B3157" s="28" t="s">
        <v>1394</v>
      </c>
    </row>
    <row r="3158">
      <c r="A3158" s="58" t="s">
        <v>2296</v>
      </c>
      <c r="B3158" s="28" t="s">
        <v>1395</v>
      </c>
    </row>
    <row r="3159">
      <c r="A3159" s="58" t="s">
        <v>2296</v>
      </c>
      <c r="B3159" s="28" t="s">
        <v>4654</v>
      </c>
    </row>
    <row r="3160">
      <c r="A3160" s="58" t="s">
        <v>2296</v>
      </c>
      <c r="B3160" s="28" t="s">
        <v>1396</v>
      </c>
    </row>
    <row r="3161">
      <c r="A3161" s="58" t="s">
        <v>2296</v>
      </c>
      <c r="B3161" s="28" t="s">
        <v>1397</v>
      </c>
    </row>
    <row r="3162">
      <c r="A3162" s="58" t="s">
        <v>2296</v>
      </c>
      <c r="B3162" s="28" t="s">
        <v>1398</v>
      </c>
    </row>
    <row r="3163">
      <c r="A3163" s="58" t="s">
        <v>2296</v>
      </c>
      <c r="B3163" s="28" t="s">
        <v>1399</v>
      </c>
    </row>
    <row r="3164">
      <c r="A3164" s="58" t="s">
        <v>2296</v>
      </c>
      <c r="B3164" s="28" t="s">
        <v>1400</v>
      </c>
    </row>
    <row r="3165">
      <c r="A3165" s="58" t="s">
        <v>2296</v>
      </c>
      <c r="B3165" s="28" t="s">
        <v>1401</v>
      </c>
    </row>
    <row r="3166">
      <c r="A3166" s="58" t="s">
        <v>2296</v>
      </c>
      <c r="B3166" s="28" t="s">
        <v>1402</v>
      </c>
    </row>
    <row r="3167">
      <c r="A3167" s="58" t="s">
        <v>2296</v>
      </c>
      <c r="B3167" s="28" t="s">
        <v>1403</v>
      </c>
    </row>
    <row r="3168">
      <c r="A3168" s="58" t="s">
        <v>2296</v>
      </c>
      <c r="B3168" s="28" t="s">
        <v>1404</v>
      </c>
    </row>
    <row r="3169">
      <c r="A3169" s="58" t="s">
        <v>2296</v>
      </c>
      <c r="B3169" s="28" t="s">
        <v>1405</v>
      </c>
    </row>
    <row r="3170">
      <c r="A3170" s="58" t="s">
        <v>2296</v>
      </c>
      <c r="B3170" s="28" t="s">
        <v>1406</v>
      </c>
    </row>
    <row r="3171">
      <c r="A3171" s="58" t="s">
        <v>2296</v>
      </c>
      <c r="B3171" s="28" t="s">
        <v>4655</v>
      </c>
    </row>
    <row r="3172">
      <c r="A3172" s="58" t="s">
        <v>2296</v>
      </c>
      <c r="B3172" s="28" t="s">
        <v>1407</v>
      </c>
    </row>
    <row r="3173">
      <c r="A3173" s="58" t="s">
        <v>2296</v>
      </c>
      <c r="B3173" s="28" t="s">
        <v>1408</v>
      </c>
    </row>
    <row r="3174">
      <c r="A3174" s="58" t="s">
        <v>2296</v>
      </c>
      <c r="B3174" s="28" t="s">
        <v>4656</v>
      </c>
    </row>
    <row r="3175">
      <c r="A3175" s="58" t="s">
        <v>2296</v>
      </c>
      <c r="B3175" s="28" t="s">
        <v>1409</v>
      </c>
    </row>
    <row r="3176">
      <c r="A3176" s="58" t="s">
        <v>2296</v>
      </c>
      <c r="B3176" s="28" t="s">
        <v>1410</v>
      </c>
    </row>
    <row r="3177">
      <c r="A3177" s="58" t="s">
        <v>2296</v>
      </c>
      <c r="B3177" s="28" t="s">
        <v>1411</v>
      </c>
    </row>
    <row r="3178">
      <c r="A3178" s="58" t="s">
        <v>2296</v>
      </c>
      <c r="B3178" s="28" t="s">
        <v>1412</v>
      </c>
    </row>
    <row r="3179">
      <c r="A3179" s="58" t="s">
        <v>2296</v>
      </c>
      <c r="B3179" s="28" t="s">
        <v>1413</v>
      </c>
    </row>
    <row r="3180">
      <c r="A3180" s="58" t="s">
        <v>2296</v>
      </c>
      <c r="B3180" s="28" t="s">
        <v>1414</v>
      </c>
    </row>
    <row r="3181">
      <c r="A3181" s="58" t="s">
        <v>2296</v>
      </c>
      <c r="B3181" s="28" t="s">
        <v>4657</v>
      </c>
    </row>
    <row r="3182">
      <c r="A3182" s="58" t="s">
        <v>2296</v>
      </c>
      <c r="B3182" s="28" t="s">
        <v>4658</v>
      </c>
    </row>
    <row r="3183">
      <c r="A3183" s="58" t="s">
        <v>2296</v>
      </c>
      <c r="B3183" s="28" t="s">
        <v>1415</v>
      </c>
    </row>
    <row r="3184">
      <c r="A3184" s="58" t="s">
        <v>2296</v>
      </c>
      <c r="B3184" s="28" t="s">
        <v>4659</v>
      </c>
    </row>
    <row r="3185">
      <c r="A3185" s="58" t="s">
        <v>2296</v>
      </c>
      <c r="B3185" s="28" t="s">
        <v>4660</v>
      </c>
    </row>
    <row r="3186">
      <c r="A3186" s="58" t="s">
        <v>2296</v>
      </c>
      <c r="B3186" s="28" t="s">
        <v>4661</v>
      </c>
    </row>
    <row r="3187">
      <c r="A3187" s="58" t="s">
        <v>2296</v>
      </c>
      <c r="B3187" s="28" t="s">
        <v>1416</v>
      </c>
    </row>
    <row r="3188">
      <c r="A3188" s="58" t="s">
        <v>2296</v>
      </c>
      <c r="B3188" s="28" t="s">
        <v>4662</v>
      </c>
    </row>
    <row r="3189">
      <c r="A3189" s="58" t="s">
        <v>2296</v>
      </c>
      <c r="B3189" s="28" t="s">
        <v>4663</v>
      </c>
    </row>
    <row r="3190">
      <c r="A3190" s="58" t="s">
        <v>2296</v>
      </c>
      <c r="B3190" s="28" t="s">
        <v>1417</v>
      </c>
    </row>
    <row r="3191">
      <c r="A3191" s="58" t="s">
        <v>2296</v>
      </c>
      <c r="B3191" s="28" t="s">
        <v>4664</v>
      </c>
    </row>
    <row r="3192">
      <c r="A3192" s="58" t="s">
        <v>2296</v>
      </c>
      <c r="B3192" s="28" t="s">
        <v>4665</v>
      </c>
    </row>
    <row r="3193">
      <c r="A3193" s="58" t="s">
        <v>2296</v>
      </c>
      <c r="B3193" s="28" t="s">
        <v>4666</v>
      </c>
    </row>
    <row r="3194">
      <c r="A3194" s="58" t="s">
        <v>2296</v>
      </c>
      <c r="B3194" s="28" t="s">
        <v>4667</v>
      </c>
    </row>
    <row r="3195">
      <c r="A3195" s="58" t="s">
        <v>2296</v>
      </c>
      <c r="B3195" s="28" t="s">
        <v>1418</v>
      </c>
    </row>
    <row r="3196">
      <c r="A3196" s="58" t="s">
        <v>2296</v>
      </c>
      <c r="B3196" s="28" t="s">
        <v>4668</v>
      </c>
    </row>
    <row r="3197">
      <c r="A3197" s="58" t="s">
        <v>2296</v>
      </c>
      <c r="B3197" s="28" t="s">
        <v>1419</v>
      </c>
    </row>
    <row r="3198">
      <c r="A3198" s="58" t="s">
        <v>2296</v>
      </c>
      <c r="B3198" s="28" t="s">
        <v>1420</v>
      </c>
    </row>
    <row r="3199">
      <c r="A3199" s="58" t="s">
        <v>2296</v>
      </c>
      <c r="B3199" s="28" t="s">
        <v>4669</v>
      </c>
    </row>
    <row r="3200">
      <c r="A3200" s="58" t="s">
        <v>2296</v>
      </c>
      <c r="B3200" s="28" t="s">
        <v>1421</v>
      </c>
    </row>
    <row r="3201">
      <c r="A3201" s="58" t="s">
        <v>2296</v>
      </c>
      <c r="B3201" s="28" t="s">
        <v>1422</v>
      </c>
    </row>
    <row r="3202">
      <c r="A3202" s="58" t="s">
        <v>2296</v>
      </c>
      <c r="B3202" s="28" t="s">
        <v>1423</v>
      </c>
    </row>
    <row r="3203">
      <c r="A3203" s="58" t="s">
        <v>2296</v>
      </c>
      <c r="B3203" s="28" t="s">
        <v>1424</v>
      </c>
    </row>
    <row r="3204">
      <c r="A3204" s="58" t="s">
        <v>2296</v>
      </c>
      <c r="B3204" s="28" t="s">
        <v>4670</v>
      </c>
    </row>
    <row r="3205">
      <c r="A3205" s="58" t="s">
        <v>2296</v>
      </c>
      <c r="B3205" s="28" t="s">
        <v>1425</v>
      </c>
    </row>
    <row r="3206">
      <c r="A3206" s="58" t="s">
        <v>2296</v>
      </c>
      <c r="B3206" s="28" t="s">
        <v>4671</v>
      </c>
    </row>
    <row r="3207">
      <c r="A3207" s="58" t="s">
        <v>2296</v>
      </c>
      <c r="B3207" s="28" t="s">
        <v>1426</v>
      </c>
    </row>
    <row r="3208">
      <c r="A3208" s="58" t="s">
        <v>2296</v>
      </c>
      <c r="B3208" s="28" t="s">
        <v>1427</v>
      </c>
    </row>
    <row r="3209">
      <c r="A3209" s="58" t="s">
        <v>2296</v>
      </c>
      <c r="B3209" s="28" t="s">
        <v>1428</v>
      </c>
    </row>
    <row r="3210">
      <c r="A3210" s="58" t="s">
        <v>2296</v>
      </c>
      <c r="B3210" s="28" t="s">
        <v>4672</v>
      </c>
    </row>
    <row r="3211">
      <c r="A3211" s="58" t="s">
        <v>2296</v>
      </c>
      <c r="B3211" s="28" t="s">
        <v>4673</v>
      </c>
    </row>
    <row r="3212">
      <c r="A3212" s="58" t="s">
        <v>2296</v>
      </c>
      <c r="B3212" s="28" t="s">
        <v>1429</v>
      </c>
    </row>
    <row r="3213">
      <c r="A3213" s="58" t="s">
        <v>2296</v>
      </c>
      <c r="B3213" s="28" t="s">
        <v>4674</v>
      </c>
    </row>
    <row r="3214">
      <c r="A3214" s="58" t="s">
        <v>2296</v>
      </c>
      <c r="B3214" s="28" t="s">
        <v>4675</v>
      </c>
    </row>
    <row r="3215">
      <c r="A3215" s="58" t="s">
        <v>2296</v>
      </c>
      <c r="B3215" s="28" t="s">
        <v>4676</v>
      </c>
    </row>
    <row r="3216">
      <c r="A3216" s="58" t="s">
        <v>2296</v>
      </c>
      <c r="B3216" s="28" t="s">
        <v>4677</v>
      </c>
    </row>
    <row r="3217">
      <c r="A3217" s="58" t="s">
        <v>2296</v>
      </c>
      <c r="B3217" s="28" t="s">
        <v>4678</v>
      </c>
    </row>
    <row r="3218">
      <c r="A3218" s="58" t="s">
        <v>2296</v>
      </c>
      <c r="B3218" s="28" t="s">
        <v>4679</v>
      </c>
    </row>
    <row r="3219">
      <c r="A3219" s="58" t="s">
        <v>2296</v>
      </c>
      <c r="B3219" s="28" t="s">
        <v>4680</v>
      </c>
    </row>
    <row r="3220">
      <c r="A3220" s="58" t="s">
        <v>2296</v>
      </c>
      <c r="B3220" s="28" t="s">
        <v>1430</v>
      </c>
    </row>
    <row r="3221">
      <c r="A3221" s="58" t="s">
        <v>2296</v>
      </c>
      <c r="B3221" s="28" t="s">
        <v>4681</v>
      </c>
    </row>
    <row r="3222">
      <c r="A3222" s="58" t="s">
        <v>2296</v>
      </c>
      <c r="B3222" s="28" t="s">
        <v>4682</v>
      </c>
    </row>
    <row r="3223">
      <c r="A3223" s="58" t="s">
        <v>2296</v>
      </c>
      <c r="B3223" s="28" t="s">
        <v>4683</v>
      </c>
    </row>
    <row r="3224">
      <c r="A3224" s="58" t="s">
        <v>2296</v>
      </c>
      <c r="B3224" s="28" t="s">
        <v>4684</v>
      </c>
    </row>
    <row r="3225">
      <c r="A3225" s="58" t="s">
        <v>2296</v>
      </c>
      <c r="B3225" s="28" t="s">
        <v>4685</v>
      </c>
    </row>
    <row r="3226">
      <c r="A3226" s="58" t="s">
        <v>2296</v>
      </c>
      <c r="B3226" s="28" t="s">
        <v>1431</v>
      </c>
    </row>
    <row r="3227">
      <c r="A3227" s="58" t="s">
        <v>2296</v>
      </c>
      <c r="B3227" s="28" t="s">
        <v>4686</v>
      </c>
    </row>
    <row r="3228">
      <c r="A3228" s="58" t="s">
        <v>2296</v>
      </c>
      <c r="B3228" s="28" t="s">
        <v>4687</v>
      </c>
    </row>
    <row r="3229">
      <c r="A3229" s="58" t="s">
        <v>2296</v>
      </c>
      <c r="B3229" s="28" t="s">
        <v>4688</v>
      </c>
    </row>
    <row r="3230">
      <c r="A3230" s="58" t="s">
        <v>2296</v>
      </c>
      <c r="B3230" s="28" t="s">
        <v>4689</v>
      </c>
    </row>
    <row r="3231">
      <c r="A3231" s="58" t="s">
        <v>2296</v>
      </c>
      <c r="B3231" s="28" t="s">
        <v>4690</v>
      </c>
    </row>
    <row r="3232">
      <c r="A3232" s="58" t="s">
        <v>2296</v>
      </c>
      <c r="B3232" s="28" t="s">
        <v>4691</v>
      </c>
    </row>
    <row r="3233">
      <c r="A3233" s="58" t="s">
        <v>2296</v>
      </c>
      <c r="B3233" s="28" t="s">
        <v>4692</v>
      </c>
    </row>
    <row r="3234">
      <c r="A3234" s="58" t="s">
        <v>2296</v>
      </c>
      <c r="B3234" s="28" t="s">
        <v>1587</v>
      </c>
    </row>
    <row r="3235">
      <c r="A3235" s="58" t="s">
        <v>2296</v>
      </c>
      <c r="B3235" s="28" t="s">
        <v>1588</v>
      </c>
    </row>
    <row r="3236">
      <c r="A3236" s="58" t="s">
        <v>2296</v>
      </c>
      <c r="B3236" s="28" t="s">
        <v>4693</v>
      </c>
    </row>
    <row r="3237">
      <c r="A3237" s="58" t="s">
        <v>2296</v>
      </c>
      <c r="B3237" s="28" t="s">
        <v>1589</v>
      </c>
    </row>
    <row r="3238">
      <c r="A3238" s="58" t="s">
        <v>2296</v>
      </c>
      <c r="B3238" s="28" t="s">
        <v>1590</v>
      </c>
    </row>
    <row r="3239">
      <c r="A3239" s="58" t="s">
        <v>2296</v>
      </c>
      <c r="B3239" s="28" t="s">
        <v>1591</v>
      </c>
    </row>
    <row r="3240">
      <c r="A3240" s="58" t="s">
        <v>2296</v>
      </c>
      <c r="B3240" s="28" t="s">
        <v>1592</v>
      </c>
    </row>
    <row r="3241">
      <c r="A3241" s="58" t="s">
        <v>2296</v>
      </c>
      <c r="B3241" s="28" t="s">
        <v>4694</v>
      </c>
    </row>
    <row r="3242">
      <c r="A3242" s="58" t="s">
        <v>2296</v>
      </c>
      <c r="B3242" s="28" t="s">
        <v>4695</v>
      </c>
    </row>
    <row r="3243">
      <c r="A3243" s="58" t="s">
        <v>2296</v>
      </c>
      <c r="B3243" s="28" t="s">
        <v>4696</v>
      </c>
    </row>
    <row r="3244">
      <c r="A3244" s="58" t="s">
        <v>2296</v>
      </c>
      <c r="B3244" s="28" t="s">
        <v>4697</v>
      </c>
    </row>
    <row r="3245">
      <c r="A3245" s="58" t="s">
        <v>2296</v>
      </c>
      <c r="B3245" s="28" t="s">
        <v>4698</v>
      </c>
    </row>
    <row r="3246">
      <c r="A3246" s="58" t="s">
        <v>2296</v>
      </c>
      <c r="B3246" s="28" t="s">
        <v>4699</v>
      </c>
    </row>
    <row r="3247">
      <c r="A3247" s="58" t="s">
        <v>2296</v>
      </c>
      <c r="B3247" s="28" t="s">
        <v>4700</v>
      </c>
    </row>
    <row r="3248">
      <c r="A3248" s="58" t="s">
        <v>2296</v>
      </c>
      <c r="B3248" s="28" t="s">
        <v>4701</v>
      </c>
    </row>
    <row r="3249">
      <c r="A3249" s="58" t="s">
        <v>2296</v>
      </c>
      <c r="B3249" s="28" t="s">
        <v>4702</v>
      </c>
    </row>
    <row r="3250">
      <c r="A3250" s="58" t="s">
        <v>2296</v>
      </c>
      <c r="B3250" s="28" t="s">
        <v>4703</v>
      </c>
    </row>
    <row r="3251">
      <c r="A3251" s="58" t="s">
        <v>2296</v>
      </c>
      <c r="B3251" s="28" t="s">
        <v>4704</v>
      </c>
    </row>
    <row r="3252">
      <c r="A3252" s="58" t="s">
        <v>2296</v>
      </c>
      <c r="B3252" s="28" t="s">
        <v>4705</v>
      </c>
    </row>
    <row r="3253">
      <c r="A3253" s="58" t="s">
        <v>2296</v>
      </c>
      <c r="B3253" s="28" t="s">
        <v>4706</v>
      </c>
    </row>
    <row r="3254">
      <c r="A3254" s="58" t="s">
        <v>2296</v>
      </c>
      <c r="B3254" s="28" t="s">
        <v>4707</v>
      </c>
    </row>
    <row r="3255">
      <c r="A3255" s="58" t="s">
        <v>2296</v>
      </c>
      <c r="B3255" s="28" t="s">
        <v>4708</v>
      </c>
    </row>
    <row r="3256">
      <c r="A3256" s="58" t="s">
        <v>2296</v>
      </c>
      <c r="B3256" s="28" t="s">
        <v>4709</v>
      </c>
    </row>
    <row r="3257">
      <c r="A3257" s="58" t="s">
        <v>2296</v>
      </c>
      <c r="B3257" s="28" t="s">
        <v>1432</v>
      </c>
    </row>
    <row r="3258">
      <c r="A3258" s="58" t="s">
        <v>2296</v>
      </c>
      <c r="B3258" s="28" t="s">
        <v>4710</v>
      </c>
    </row>
    <row r="3259">
      <c r="A3259" s="58" t="s">
        <v>2296</v>
      </c>
      <c r="B3259" s="28" t="s">
        <v>4711</v>
      </c>
    </row>
    <row r="3260">
      <c r="A3260" s="58" t="s">
        <v>2296</v>
      </c>
      <c r="B3260" s="28" t="s">
        <v>4712</v>
      </c>
    </row>
    <row r="3261">
      <c r="A3261" s="58" t="s">
        <v>2296</v>
      </c>
      <c r="B3261" s="28" t="s">
        <v>4713</v>
      </c>
    </row>
    <row r="3262">
      <c r="A3262" s="58" t="s">
        <v>2296</v>
      </c>
      <c r="B3262" s="28" t="s">
        <v>4714</v>
      </c>
    </row>
    <row r="3263">
      <c r="A3263" s="58" t="s">
        <v>2296</v>
      </c>
      <c r="B3263" s="28" t="s">
        <v>4715</v>
      </c>
    </row>
    <row r="3264">
      <c r="A3264" s="58" t="s">
        <v>2296</v>
      </c>
      <c r="B3264" s="28" t="s">
        <v>4716</v>
      </c>
    </row>
    <row r="3265">
      <c r="A3265" s="58" t="s">
        <v>2296</v>
      </c>
      <c r="B3265" s="28" t="s">
        <v>1433</v>
      </c>
    </row>
    <row r="3266">
      <c r="A3266" s="58" t="s">
        <v>2296</v>
      </c>
      <c r="B3266" s="28" t="s">
        <v>4717</v>
      </c>
    </row>
    <row r="3267">
      <c r="A3267" s="58" t="s">
        <v>2296</v>
      </c>
      <c r="B3267" s="28" t="s">
        <v>4718</v>
      </c>
    </row>
    <row r="3268">
      <c r="A3268" s="58" t="s">
        <v>2296</v>
      </c>
      <c r="B3268" s="28" t="s">
        <v>4719</v>
      </c>
    </row>
    <row r="3269">
      <c r="A3269" s="58" t="s">
        <v>2296</v>
      </c>
      <c r="B3269" s="28" t="s">
        <v>4720</v>
      </c>
    </row>
    <row r="3270">
      <c r="A3270" s="58" t="s">
        <v>2296</v>
      </c>
      <c r="B3270" s="28" t="s">
        <v>4721</v>
      </c>
    </row>
    <row r="3271">
      <c r="A3271" s="58" t="s">
        <v>2296</v>
      </c>
      <c r="B3271" s="28" t="s">
        <v>4722</v>
      </c>
    </row>
    <row r="3272">
      <c r="A3272" s="58" t="s">
        <v>2296</v>
      </c>
      <c r="B3272" s="28" t="s">
        <v>4723</v>
      </c>
    </row>
    <row r="3273">
      <c r="A3273" s="58" t="s">
        <v>2296</v>
      </c>
      <c r="B3273" s="28" t="s">
        <v>4724</v>
      </c>
    </row>
    <row r="3274">
      <c r="A3274" s="58" t="s">
        <v>2296</v>
      </c>
      <c r="B3274" s="28" t="s">
        <v>4725</v>
      </c>
    </row>
    <row r="3275">
      <c r="A3275" s="58" t="s">
        <v>2296</v>
      </c>
      <c r="B3275" s="28" t="s">
        <v>1593</v>
      </c>
    </row>
    <row r="3276">
      <c r="A3276" s="58" t="s">
        <v>2296</v>
      </c>
      <c r="B3276" s="28" t="s">
        <v>1594</v>
      </c>
    </row>
    <row r="3277">
      <c r="A3277" s="58" t="s">
        <v>2296</v>
      </c>
      <c r="B3277" s="28" t="s">
        <v>4726</v>
      </c>
    </row>
    <row r="3278">
      <c r="A3278" s="58" t="s">
        <v>2296</v>
      </c>
      <c r="B3278" s="28" t="s">
        <v>1434</v>
      </c>
    </row>
    <row r="3279">
      <c r="A3279" s="58" t="s">
        <v>2296</v>
      </c>
      <c r="B3279" s="28" t="s">
        <v>1435</v>
      </c>
    </row>
    <row r="3280">
      <c r="A3280" s="58" t="s">
        <v>2296</v>
      </c>
      <c r="B3280" s="28" t="s">
        <v>4727</v>
      </c>
    </row>
    <row r="3281">
      <c r="A3281" s="58" t="s">
        <v>2296</v>
      </c>
      <c r="B3281" s="28" t="s">
        <v>1436</v>
      </c>
    </row>
    <row r="3282">
      <c r="A3282" s="58" t="s">
        <v>2296</v>
      </c>
      <c r="B3282" s="28" t="s">
        <v>4728</v>
      </c>
    </row>
    <row r="3283">
      <c r="A3283" s="58" t="s">
        <v>2296</v>
      </c>
      <c r="B3283" s="28" t="s">
        <v>1437</v>
      </c>
    </row>
    <row r="3284">
      <c r="A3284" s="58" t="s">
        <v>2296</v>
      </c>
      <c r="B3284" s="28" t="s">
        <v>1438</v>
      </c>
    </row>
    <row r="3285">
      <c r="A3285" s="58" t="s">
        <v>2296</v>
      </c>
      <c r="B3285" s="28" t="s">
        <v>1439</v>
      </c>
    </row>
    <row r="3286">
      <c r="A3286" s="58" t="s">
        <v>2296</v>
      </c>
      <c r="B3286" s="28" t="s">
        <v>4729</v>
      </c>
    </row>
    <row r="3287">
      <c r="A3287" s="58" t="s">
        <v>2296</v>
      </c>
      <c r="B3287" s="28" t="s">
        <v>1440</v>
      </c>
    </row>
    <row r="3288">
      <c r="A3288" s="58" t="s">
        <v>2296</v>
      </c>
      <c r="B3288" s="28" t="s">
        <v>1441</v>
      </c>
    </row>
    <row r="3289">
      <c r="A3289" s="58" t="s">
        <v>2296</v>
      </c>
      <c r="B3289" s="28" t="s">
        <v>1442</v>
      </c>
    </row>
    <row r="3290">
      <c r="A3290" s="58" t="s">
        <v>2296</v>
      </c>
      <c r="B3290" s="28" t="s">
        <v>1443</v>
      </c>
    </row>
    <row r="3291">
      <c r="A3291" s="58" t="s">
        <v>2296</v>
      </c>
      <c r="B3291" s="28" t="s">
        <v>1444</v>
      </c>
    </row>
    <row r="3292">
      <c r="A3292" s="58" t="s">
        <v>2296</v>
      </c>
      <c r="B3292" s="28" t="s">
        <v>1445</v>
      </c>
    </row>
    <row r="3293">
      <c r="A3293" s="58" t="s">
        <v>2296</v>
      </c>
      <c r="B3293" s="28" t="s">
        <v>1446</v>
      </c>
    </row>
    <row r="3294">
      <c r="A3294" s="58" t="s">
        <v>2296</v>
      </c>
      <c r="B3294" s="28" t="s">
        <v>1447</v>
      </c>
    </row>
    <row r="3295">
      <c r="A3295" s="58" t="s">
        <v>2296</v>
      </c>
      <c r="B3295" s="28" t="s">
        <v>1448</v>
      </c>
    </row>
    <row r="3296">
      <c r="A3296" s="58" t="s">
        <v>2296</v>
      </c>
      <c r="B3296" s="28" t="s">
        <v>1449</v>
      </c>
    </row>
    <row r="3297">
      <c r="A3297" s="58" t="s">
        <v>2296</v>
      </c>
      <c r="B3297" s="28" t="s">
        <v>1450</v>
      </c>
    </row>
    <row r="3298">
      <c r="A3298" s="58" t="s">
        <v>2296</v>
      </c>
      <c r="B3298" s="28" t="s">
        <v>4730</v>
      </c>
    </row>
    <row r="3299">
      <c r="A3299" s="58" t="s">
        <v>2296</v>
      </c>
      <c r="B3299" s="28" t="s">
        <v>1451</v>
      </c>
    </row>
    <row r="3300">
      <c r="A3300" s="58" t="s">
        <v>2296</v>
      </c>
      <c r="B3300" s="28" t="s">
        <v>4731</v>
      </c>
    </row>
    <row r="3301">
      <c r="A3301" s="58" t="s">
        <v>2296</v>
      </c>
      <c r="B3301" s="28" t="s">
        <v>1452</v>
      </c>
    </row>
    <row r="3302">
      <c r="A3302" s="58" t="s">
        <v>2296</v>
      </c>
      <c r="B3302" s="28" t="s">
        <v>4732</v>
      </c>
    </row>
    <row r="3303">
      <c r="A3303" s="58" t="s">
        <v>2296</v>
      </c>
      <c r="B3303" s="28" t="s">
        <v>4733</v>
      </c>
    </row>
    <row r="3304">
      <c r="A3304" s="58" t="s">
        <v>2296</v>
      </c>
      <c r="B3304" s="28" t="s">
        <v>1595</v>
      </c>
    </row>
    <row r="3305">
      <c r="A3305" s="58" t="s">
        <v>2296</v>
      </c>
      <c r="B3305" s="28" t="s">
        <v>1596</v>
      </c>
    </row>
    <row r="3306">
      <c r="A3306" s="58" t="s">
        <v>2296</v>
      </c>
      <c r="B3306" s="28" t="s">
        <v>1597</v>
      </c>
    </row>
    <row r="3307">
      <c r="A3307" s="58" t="s">
        <v>2296</v>
      </c>
      <c r="B3307" s="28" t="s">
        <v>1598</v>
      </c>
    </row>
    <row r="3308">
      <c r="A3308" s="58" t="s">
        <v>2296</v>
      </c>
      <c r="B3308" s="28" t="s">
        <v>1599</v>
      </c>
    </row>
    <row r="3309">
      <c r="A3309" s="58" t="s">
        <v>2296</v>
      </c>
      <c r="B3309" s="28" t="s">
        <v>1600</v>
      </c>
    </row>
    <row r="3310">
      <c r="A3310" s="58" t="s">
        <v>2296</v>
      </c>
      <c r="B3310" s="28" t="s">
        <v>1601</v>
      </c>
    </row>
    <row r="3311">
      <c r="A3311" s="58" t="s">
        <v>2296</v>
      </c>
      <c r="B3311" s="28" t="s">
        <v>1602</v>
      </c>
    </row>
    <row r="3312">
      <c r="A3312" s="58" t="s">
        <v>2296</v>
      </c>
      <c r="B3312" s="28" t="s">
        <v>1603</v>
      </c>
    </row>
    <row r="3313">
      <c r="A3313" s="58" t="s">
        <v>2296</v>
      </c>
      <c r="B3313" s="28" t="s">
        <v>1453</v>
      </c>
    </row>
    <row r="3314">
      <c r="A3314" s="58" t="s">
        <v>2296</v>
      </c>
      <c r="B3314" s="28" t="s">
        <v>1454</v>
      </c>
    </row>
    <row r="3315">
      <c r="A3315" s="58" t="s">
        <v>2296</v>
      </c>
      <c r="B3315" s="28" t="s">
        <v>1455</v>
      </c>
    </row>
    <row r="3316">
      <c r="A3316" s="58" t="s">
        <v>2296</v>
      </c>
      <c r="B3316" s="28" t="s">
        <v>4734</v>
      </c>
    </row>
    <row r="3317">
      <c r="A3317" s="58" t="s">
        <v>2296</v>
      </c>
      <c r="B3317" s="28" t="s">
        <v>1456</v>
      </c>
    </row>
    <row r="3318">
      <c r="A3318" s="58" t="s">
        <v>2296</v>
      </c>
      <c r="B3318" s="28" t="s">
        <v>1457</v>
      </c>
    </row>
    <row r="3319">
      <c r="A3319" s="58" t="s">
        <v>2296</v>
      </c>
      <c r="B3319" s="28" t="s">
        <v>1458</v>
      </c>
    </row>
    <row r="3320">
      <c r="A3320" s="58" t="s">
        <v>2296</v>
      </c>
      <c r="B3320" s="28" t="s">
        <v>1459</v>
      </c>
    </row>
    <row r="3321">
      <c r="A3321" s="58" t="s">
        <v>2296</v>
      </c>
      <c r="B3321" s="28" t="s">
        <v>1460</v>
      </c>
    </row>
    <row r="3322">
      <c r="A3322" s="58" t="s">
        <v>2296</v>
      </c>
      <c r="B3322" s="28" t="s">
        <v>4735</v>
      </c>
    </row>
    <row r="3323">
      <c r="A3323" s="58" t="s">
        <v>2296</v>
      </c>
      <c r="B3323" s="28" t="s">
        <v>1461</v>
      </c>
    </row>
    <row r="3324">
      <c r="A3324" s="58" t="s">
        <v>2296</v>
      </c>
      <c r="B3324" s="28" t="s">
        <v>1462</v>
      </c>
    </row>
    <row r="3325">
      <c r="A3325" s="58" t="s">
        <v>2296</v>
      </c>
      <c r="B3325" s="28" t="s">
        <v>1463</v>
      </c>
    </row>
    <row r="3326">
      <c r="A3326" s="58" t="s">
        <v>2296</v>
      </c>
      <c r="B3326" s="28" t="s">
        <v>1464</v>
      </c>
    </row>
    <row r="3327">
      <c r="A3327" s="58" t="s">
        <v>2296</v>
      </c>
      <c r="B3327" s="28" t="s">
        <v>1465</v>
      </c>
    </row>
    <row r="3328">
      <c r="A3328" s="58" t="s">
        <v>2296</v>
      </c>
      <c r="B3328" s="28" t="s">
        <v>1466</v>
      </c>
    </row>
    <row r="3329">
      <c r="A3329" s="58" t="s">
        <v>2296</v>
      </c>
      <c r="B3329" s="28" t="s">
        <v>1467</v>
      </c>
    </row>
    <row r="3330">
      <c r="A3330" s="58" t="s">
        <v>2296</v>
      </c>
      <c r="B3330" s="28" t="s">
        <v>1468</v>
      </c>
    </row>
    <row r="3331">
      <c r="A3331" s="58" t="s">
        <v>2296</v>
      </c>
      <c r="B3331" s="28" t="s">
        <v>1469</v>
      </c>
    </row>
    <row r="3332">
      <c r="A3332" s="58" t="s">
        <v>2296</v>
      </c>
      <c r="B3332" s="28" t="s">
        <v>4736</v>
      </c>
    </row>
    <row r="3333">
      <c r="A3333" s="58" t="s">
        <v>2296</v>
      </c>
      <c r="B3333" s="28" t="s">
        <v>1470</v>
      </c>
    </row>
    <row r="3334">
      <c r="A3334" s="58" t="s">
        <v>2296</v>
      </c>
      <c r="B3334" s="28" t="s">
        <v>1471</v>
      </c>
    </row>
    <row r="3335">
      <c r="A3335" s="58" t="s">
        <v>2296</v>
      </c>
      <c r="B3335" s="28" t="s">
        <v>4737</v>
      </c>
    </row>
    <row r="3336">
      <c r="A3336" s="58" t="s">
        <v>2296</v>
      </c>
      <c r="B3336" s="28" t="s">
        <v>4738</v>
      </c>
    </row>
    <row r="3337">
      <c r="A3337" s="58" t="s">
        <v>2296</v>
      </c>
      <c r="B3337" s="28" t="s">
        <v>1472</v>
      </c>
    </row>
    <row r="3338">
      <c r="A3338" s="58" t="s">
        <v>2296</v>
      </c>
      <c r="B3338" s="28" t="s">
        <v>4739</v>
      </c>
    </row>
    <row r="3339">
      <c r="A3339" s="58" t="s">
        <v>2296</v>
      </c>
      <c r="B3339" s="28" t="s">
        <v>4740</v>
      </c>
    </row>
    <row r="3340">
      <c r="A3340" s="58" t="s">
        <v>2296</v>
      </c>
      <c r="B3340" s="28" t="s">
        <v>4741</v>
      </c>
    </row>
    <row r="3341">
      <c r="A3341" s="58" t="s">
        <v>2296</v>
      </c>
      <c r="B3341" s="28" t="s">
        <v>4742</v>
      </c>
    </row>
    <row r="3342">
      <c r="A3342" s="58" t="s">
        <v>2296</v>
      </c>
      <c r="B3342" s="28" t="s">
        <v>4743</v>
      </c>
    </row>
    <row r="3343">
      <c r="A3343" s="58" t="s">
        <v>2296</v>
      </c>
      <c r="B3343" s="28" t="s">
        <v>4744</v>
      </c>
    </row>
    <row r="3344">
      <c r="A3344" s="58" t="s">
        <v>2296</v>
      </c>
      <c r="B3344" s="28" t="s">
        <v>4745</v>
      </c>
    </row>
    <row r="3345">
      <c r="A3345" s="58" t="s">
        <v>2296</v>
      </c>
      <c r="B3345" s="28" t="s">
        <v>4746</v>
      </c>
    </row>
    <row r="3346">
      <c r="A3346" s="58" t="s">
        <v>2296</v>
      </c>
      <c r="B3346" s="28" t="s">
        <v>4747</v>
      </c>
    </row>
    <row r="3347">
      <c r="A3347" s="58" t="s">
        <v>2296</v>
      </c>
      <c r="B3347" s="28" t="s">
        <v>4748</v>
      </c>
    </row>
    <row r="3348">
      <c r="A3348" s="58" t="s">
        <v>2296</v>
      </c>
      <c r="B3348" s="28" t="s">
        <v>4749</v>
      </c>
    </row>
    <row r="3349">
      <c r="A3349" s="58" t="s">
        <v>2296</v>
      </c>
      <c r="B3349" s="28" t="s">
        <v>4750</v>
      </c>
    </row>
    <row r="3350">
      <c r="A3350" s="58" t="s">
        <v>2296</v>
      </c>
      <c r="B3350" s="28" t="s">
        <v>4751</v>
      </c>
    </row>
    <row r="3351">
      <c r="A3351" s="58" t="s">
        <v>2296</v>
      </c>
      <c r="B3351" s="28" t="s">
        <v>4752</v>
      </c>
    </row>
    <row r="3352">
      <c r="A3352" s="58" t="s">
        <v>2296</v>
      </c>
      <c r="B3352" s="28" t="s">
        <v>4753</v>
      </c>
    </row>
    <row r="3353">
      <c r="A3353" s="58" t="s">
        <v>2296</v>
      </c>
      <c r="B3353" s="28" t="s">
        <v>4754</v>
      </c>
    </row>
    <row r="3354">
      <c r="A3354" s="58" t="s">
        <v>2296</v>
      </c>
      <c r="B3354" s="28" t="s">
        <v>4755</v>
      </c>
    </row>
    <row r="3355">
      <c r="A3355" s="58" t="s">
        <v>2296</v>
      </c>
      <c r="B3355" s="28" t="s">
        <v>4756</v>
      </c>
    </row>
    <row r="3356">
      <c r="A3356" s="58" t="s">
        <v>2296</v>
      </c>
      <c r="B3356" s="28" t="s">
        <v>4757</v>
      </c>
    </row>
    <row r="3357">
      <c r="A3357" s="58" t="s">
        <v>2296</v>
      </c>
      <c r="B3357" s="28" t="s">
        <v>4758</v>
      </c>
    </row>
    <row r="3358">
      <c r="A3358" s="58" t="s">
        <v>2296</v>
      </c>
      <c r="B3358" s="28" t="s">
        <v>4759</v>
      </c>
    </row>
    <row r="3359">
      <c r="A3359" s="58" t="s">
        <v>2296</v>
      </c>
      <c r="B3359" s="28" t="s">
        <v>4760</v>
      </c>
    </row>
    <row r="3360">
      <c r="A3360" s="58" t="s">
        <v>2296</v>
      </c>
      <c r="B3360" s="28" t="s">
        <v>4761</v>
      </c>
    </row>
    <row r="3361">
      <c r="A3361" s="58" t="s">
        <v>2296</v>
      </c>
      <c r="B3361" s="28" t="s">
        <v>4762</v>
      </c>
    </row>
    <row r="3362">
      <c r="A3362" s="58" t="s">
        <v>2296</v>
      </c>
      <c r="B3362" s="28" t="s">
        <v>4763</v>
      </c>
    </row>
    <row r="3363">
      <c r="A3363" s="58" t="s">
        <v>2296</v>
      </c>
      <c r="B3363" s="28" t="s">
        <v>4764</v>
      </c>
    </row>
    <row r="3364">
      <c r="A3364" s="58" t="s">
        <v>2296</v>
      </c>
      <c r="B3364" s="28" t="s">
        <v>4765</v>
      </c>
    </row>
    <row r="3365">
      <c r="A3365" s="58" t="s">
        <v>2296</v>
      </c>
      <c r="B3365" s="28" t="s">
        <v>4766</v>
      </c>
    </row>
    <row r="3366">
      <c r="A3366" s="58" t="s">
        <v>2296</v>
      </c>
      <c r="B3366" s="28" t="s">
        <v>1473</v>
      </c>
    </row>
    <row r="3367">
      <c r="A3367" s="58" t="s">
        <v>2296</v>
      </c>
      <c r="B3367" s="28" t="s">
        <v>4767</v>
      </c>
    </row>
    <row r="3368">
      <c r="A3368" s="58" t="s">
        <v>2296</v>
      </c>
      <c r="B3368" s="28" t="s">
        <v>4768</v>
      </c>
    </row>
    <row r="3369">
      <c r="A3369" s="58" t="s">
        <v>2296</v>
      </c>
      <c r="B3369" s="28" t="s">
        <v>4769</v>
      </c>
    </row>
    <row r="3370">
      <c r="A3370" s="58" t="s">
        <v>2296</v>
      </c>
      <c r="B3370" s="28" t="s">
        <v>4770</v>
      </c>
    </row>
    <row r="3371">
      <c r="A3371" s="58" t="s">
        <v>2296</v>
      </c>
      <c r="B3371" s="28" t="s">
        <v>4771</v>
      </c>
    </row>
    <row r="3372">
      <c r="A3372" s="58" t="s">
        <v>2296</v>
      </c>
      <c r="B3372" s="28" t="s">
        <v>1474</v>
      </c>
    </row>
    <row r="3373">
      <c r="A3373" s="58" t="s">
        <v>2296</v>
      </c>
      <c r="B3373" s="28" t="s">
        <v>4772</v>
      </c>
    </row>
    <row r="3374">
      <c r="A3374" s="58" t="s">
        <v>2296</v>
      </c>
      <c r="B3374" s="28" t="s">
        <v>1475</v>
      </c>
    </row>
    <row r="3375">
      <c r="A3375" s="58" t="s">
        <v>2296</v>
      </c>
      <c r="B3375" s="28" t="s">
        <v>4773</v>
      </c>
    </row>
    <row r="3376">
      <c r="A3376" s="58" t="s">
        <v>2296</v>
      </c>
      <c r="B3376" s="28" t="s">
        <v>1476</v>
      </c>
    </row>
    <row r="3377">
      <c r="A3377" s="58" t="s">
        <v>2296</v>
      </c>
      <c r="B3377" s="28" t="s">
        <v>4774</v>
      </c>
    </row>
    <row r="3378">
      <c r="A3378" s="58" t="s">
        <v>2296</v>
      </c>
      <c r="B3378" s="28" t="s">
        <v>4775</v>
      </c>
    </row>
    <row r="3379">
      <c r="A3379" s="58" t="s">
        <v>2296</v>
      </c>
      <c r="B3379" s="28" t="s">
        <v>4776</v>
      </c>
    </row>
    <row r="3380">
      <c r="A3380" s="58" t="s">
        <v>2296</v>
      </c>
      <c r="B3380" s="28" t="s">
        <v>4777</v>
      </c>
    </row>
    <row r="3381">
      <c r="A3381" s="58" t="s">
        <v>2296</v>
      </c>
      <c r="B3381" s="28" t="s">
        <v>4778</v>
      </c>
    </row>
    <row r="3382">
      <c r="A3382" s="58" t="s">
        <v>2296</v>
      </c>
      <c r="B3382" s="28" t="s">
        <v>4779</v>
      </c>
    </row>
    <row r="3383">
      <c r="A3383" s="58" t="s">
        <v>2296</v>
      </c>
      <c r="B3383" s="28" t="s">
        <v>4780</v>
      </c>
    </row>
    <row r="3384">
      <c r="A3384" s="58" t="s">
        <v>2296</v>
      </c>
      <c r="B3384" s="28" t="s">
        <v>4781</v>
      </c>
    </row>
    <row r="3385">
      <c r="A3385" s="58" t="s">
        <v>2296</v>
      </c>
      <c r="B3385" s="28" t="s">
        <v>4782</v>
      </c>
    </row>
    <row r="3386">
      <c r="A3386" s="58" t="s">
        <v>2296</v>
      </c>
      <c r="B3386" s="28" t="s">
        <v>4783</v>
      </c>
    </row>
    <row r="3387">
      <c r="A3387" s="58" t="s">
        <v>2296</v>
      </c>
      <c r="B3387" s="28" t="s">
        <v>4784</v>
      </c>
    </row>
    <row r="3388">
      <c r="A3388" s="58" t="s">
        <v>2296</v>
      </c>
      <c r="B3388" s="28" t="s">
        <v>1643</v>
      </c>
    </row>
    <row r="3389">
      <c r="A3389" s="58" t="s">
        <v>2296</v>
      </c>
      <c r="B3389" s="28" t="s">
        <v>4785</v>
      </c>
    </row>
    <row r="3390">
      <c r="A3390" s="58" t="s">
        <v>2296</v>
      </c>
      <c r="B3390" s="28" t="s">
        <v>4786</v>
      </c>
    </row>
    <row r="3391">
      <c r="A3391" s="58" t="s">
        <v>2296</v>
      </c>
      <c r="B3391" s="28" t="s">
        <v>4787</v>
      </c>
    </row>
    <row r="3392">
      <c r="A3392" s="58" t="s">
        <v>2296</v>
      </c>
      <c r="B3392" s="28" t="s">
        <v>4788</v>
      </c>
    </row>
    <row r="3393">
      <c r="A3393" s="58" t="s">
        <v>2296</v>
      </c>
      <c r="B3393" s="28" t="s">
        <v>4789</v>
      </c>
    </row>
    <row r="3394">
      <c r="A3394" s="58" t="s">
        <v>2296</v>
      </c>
      <c r="B3394" s="28" t="s">
        <v>1477</v>
      </c>
    </row>
    <row r="3395">
      <c r="A3395" s="58" t="s">
        <v>2296</v>
      </c>
      <c r="B3395" s="28" t="s">
        <v>4790</v>
      </c>
    </row>
    <row r="3396">
      <c r="A3396" s="58" t="s">
        <v>2296</v>
      </c>
      <c r="B3396" s="28" t="s">
        <v>4791</v>
      </c>
    </row>
    <row r="3397">
      <c r="A3397" s="58" t="s">
        <v>2296</v>
      </c>
      <c r="B3397" s="28" t="s">
        <v>4792</v>
      </c>
    </row>
    <row r="3398">
      <c r="A3398" s="58" t="s">
        <v>2296</v>
      </c>
      <c r="B3398" s="28" t="s">
        <v>4793</v>
      </c>
    </row>
    <row r="3399">
      <c r="A3399" s="58" t="s">
        <v>2296</v>
      </c>
      <c r="B3399" s="28" t="s">
        <v>4794</v>
      </c>
    </row>
    <row r="3400">
      <c r="A3400" s="58" t="s">
        <v>2296</v>
      </c>
      <c r="B3400" s="28" t="s">
        <v>4795</v>
      </c>
    </row>
    <row r="3401">
      <c r="A3401" s="58" t="s">
        <v>2296</v>
      </c>
      <c r="B3401" s="28" t="s">
        <v>4796</v>
      </c>
    </row>
    <row r="3402">
      <c r="A3402" s="58" t="s">
        <v>2296</v>
      </c>
      <c r="B3402" s="28" t="s">
        <v>4797</v>
      </c>
    </row>
    <row r="3403">
      <c r="A3403" s="58" t="s">
        <v>2296</v>
      </c>
      <c r="B3403" s="28" t="s">
        <v>4798</v>
      </c>
    </row>
    <row r="3404">
      <c r="A3404" s="58" t="s">
        <v>2296</v>
      </c>
      <c r="B3404" s="28" t="s">
        <v>4799</v>
      </c>
    </row>
    <row r="3405">
      <c r="A3405" s="58" t="s">
        <v>2296</v>
      </c>
      <c r="B3405" s="28" t="s">
        <v>4800</v>
      </c>
    </row>
    <row r="3406">
      <c r="A3406" s="58" t="s">
        <v>2296</v>
      </c>
      <c r="B3406" s="28" t="s">
        <v>4801</v>
      </c>
    </row>
    <row r="3407">
      <c r="A3407" s="58" t="s">
        <v>2296</v>
      </c>
      <c r="B3407" s="28" t="s">
        <v>4802</v>
      </c>
    </row>
    <row r="3408">
      <c r="A3408" s="58" t="s">
        <v>2296</v>
      </c>
      <c r="B3408" s="28" t="s">
        <v>1478</v>
      </c>
    </row>
    <row r="3409">
      <c r="A3409" s="58" t="s">
        <v>2296</v>
      </c>
      <c r="B3409" s="28" t="s">
        <v>4803</v>
      </c>
    </row>
    <row r="3410">
      <c r="A3410" s="58" t="s">
        <v>2296</v>
      </c>
      <c r="B3410" s="28" t="s">
        <v>4804</v>
      </c>
    </row>
    <row r="3411">
      <c r="A3411" s="58" t="s">
        <v>2296</v>
      </c>
      <c r="B3411" s="28" t="s">
        <v>4805</v>
      </c>
    </row>
    <row r="3412">
      <c r="A3412" s="58" t="s">
        <v>2296</v>
      </c>
      <c r="B3412" s="28" t="s">
        <v>1479</v>
      </c>
    </row>
    <row r="3413">
      <c r="A3413" s="58" t="s">
        <v>2296</v>
      </c>
      <c r="B3413" s="28" t="s">
        <v>4806</v>
      </c>
    </row>
    <row r="3414">
      <c r="A3414" s="58" t="s">
        <v>2296</v>
      </c>
      <c r="B3414" s="28" t="s">
        <v>4807</v>
      </c>
    </row>
    <row r="3415">
      <c r="A3415" s="58" t="s">
        <v>2296</v>
      </c>
      <c r="B3415" s="28" t="s">
        <v>1604</v>
      </c>
    </row>
    <row r="3416">
      <c r="A3416" s="58" t="s">
        <v>2296</v>
      </c>
      <c r="B3416" s="28" t="s">
        <v>1605</v>
      </c>
    </row>
    <row r="3417">
      <c r="A3417" s="58" t="s">
        <v>2296</v>
      </c>
      <c r="B3417" s="28" t="s">
        <v>1480</v>
      </c>
    </row>
    <row r="3418">
      <c r="A3418" s="58" t="s">
        <v>2296</v>
      </c>
      <c r="B3418" s="28" t="s">
        <v>1481</v>
      </c>
    </row>
    <row r="3419">
      <c r="A3419" s="58" t="s">
        <v>2296</v>
      </c>
      <c r="B3419" s="28" t="s">
        <v>1482</v>
      </c>
    </row>
    <row r="3420">
      <c r="A3420" s="58" t="s">
        <v>2296</v>
      </c>
      <c r="B3420" s="28" t="s">
        <v>4808</v>
      </c>
    </row>
    <row r="3421">
      <c r="A3421" s="58" t="s">
        <v>2296</v>
      </c>
      <c r="B3421" s="28" t="s">
        <v>4809</v>
      </c>
    </row>
    <row r="3422">
      <c r="A3422" s="58" t="s">
        <v>2296</v>
      </c>
      <c r="B3422" s="28" t="s">
        <v>4810</v>
      </c>
    </row>
    <row r="3423">
      <c r="A3423" s="58" t="s">
        <v>2296</v>
      </c>
      <c r="B3423" s="28" t="s">
        <v>4811</v>
      </c>
    </row>
    <row r="3424">
      <c r="A3424" s="58" t="s">
        <v>2296</v>
      </c>
      <c r="B3424" s="28" t="s">
        <v>1483</v>
      </c>
    </row>
    <row r="3425">
      <c r="A3425" s="58" t="s">
        <v>2296</v>
      </c>
      <c r="B3425" s="28" t="s">
        <v>1484</v>
      </c>
    </row>
    <row r="3426">
      <c r="A3426" s="58" t="s">
        <v>2296</v>
      </c>
      <c r="B3426" s="28" t="s">
        <v>1485</v>
      </c>
    </row>
    <row r="3427">
      <c r="A3427" s="58" t="s">
        <v>2296</v>
      </c>
      <c r="B3427" s="28" t="s">
        <v>1486</v>
      </c>
    </row>
    <row r="3428">
      <c r="A3428" s="58" t="s">
        <v>2296</v>
      </c>
      <c r="B3428" s="28" t="s">
        <v>1487</v>
      </c>
    </row>
    <row r="3429">
      <c r="A3429" s="58" t="s">
        <v>2296</v>
      </c>
      <c r="B3429" s="28" t="s">
        <v>1488</v>
      </c>
    </row>
    <row r="3430">
      <c r="A3430" s="58" t="s">
        <v>2296</v>
      </c>
      <c r="B3430" s="28" t="s">
        <v>1489</v>
      </c>
    </row>
    <row r="3431">
      <c r="A3431" s="58" t="s">
        <v>2296</v>
      </c>
      <c r="B3431" s="28" t="s">
        <v>4812</v>
      </c>
    </row>
    <row r="3432">
      <c r="A3432" s="58" t="s">
        <v>2296</v>
      </c>
      <c r="B3432" s="28" t="s">
        <v>4813</v>
      </c>
    </row>
    <row r="3433">
      <c r="A3433" s="58" t="s">
        <v>2296</v>
      </c>
      <c r="B3433" s="28" t="s">
        <v>4814</v>
      </c>
    </row>
    <row r="3434">
      <c r="A3434" s="58" t="s">
        <v>2296</v>
      </c>
      <c r="B3434" s="28" t="s">
        <v>4815</v>
      </c>
    </row>
    <row r="3435">
      <c r="A3435" s="58" t="s">
        <v>2296</v>
      </c>
      <c r="B3435" s="28" t="s">
        <v>4816</v>
      </c>
    </row>
    <row r="3436">
      <c r="A3436" s="58" t="s">
        <v>2296</v>
      </c>
      <c r="B3436" s="28" t="s">
        <v>4817</v>
      </c>
    </row>
    <row r="3437">
      <c r="A3437" s="58" t="s">
        <v>2296</v>
      </c>
      <c r="B3437" s="28" t="s">
        <v>4818</v>
      </c>
    </row>
    <row r="3438">
      <c r="A3438" s="58" t="s">
        <v>2296</v>
      </c>
      <c r="B3438" s="28" t="s">
        <v>1490</v>
      </c>
    </row>
    <row r="3439">
      <c r="A3439" s="58" t="s">
        <v>2296</v>
      </c>
      <c r="B3439" s="28" t="s">
        <v>4819</v>
      </c>
    </row>
    <row r="3440">
      <c r="A3440" s="58" t="s">
        <v>2296</v>
      </c>
      <c r="B3440" s="28" t="s">
        <v>4820</v>
      </c>
    </row>
    <row r="3441">
      <c r="A3441" s="58" t="s">
        <v>2296</v>
      </c>
      <c r="B3441" s="28" t="s">
        <v>1606</v>
      </c>
    </row>
    <row r="3442">
      <c r="A3442" s="58" t="s">
        <v>2296</v>
      </c>
      <c r="B3442" s="28" t="s">
        <v>4821</v>
      </c>
    </row>
    <row r="3443">
      <c r="A3443" s="58" t="s">
        <v>2296</v>
      </c>
      <c r="B3443" s="28" t="s">
        <v>1607</v>
      </c>
    </row>
    <row r="3444">
      <c r="A3444" s="58" t="s">
        <v>2296</v>
      </c>
      <c r="B3444" s="28" t="s">
        <v>1608</v>
      </c>
    </row>
    <row r="3445">
      <c r="A3445" s="58" t="s">
        <v>2296</v>
      </c>
      <c r="B3445" s="28" t="s">
        <v>4822</v>
      </c>
    </row>
    <row r="3446">
      <c r="A3446" s="58" t="s">
        <v>2296</v>
      </c>
      <c r="B3446" s="28" t="s">
        <v>4823</v>
      </c>
    </row>
    <row r="3447">
      <c r="A3447" s="58" t="s">
        <v>2296</v>
      </c>
      <c r="B3447" s="28" t="s">
        <v>4824</v>
      </c>
    </row>
    <row r="3448">
      <c r="A3448" s="58" t="s">
        <v>2296</v>
      </c>
      <c r="B3448" s="28" t="s">
        <v>4825</v>
      </c>
    </row>
    <row r="3449">
      <c r="A3449" s="58" t="s">
        <v>2296</v>
      </c>
      <c r="B3449" s="28" t="s">
        <v>4826</v>
      </c>
    </row>
    <row r="3450">
      <c r="A3450" s="58" t="s">
        <v>2296</v>
      </c>
      <c r="B3450" s="28" t="s">
        <v>4827</v>
      </c>
    </row>
    <row r="3451">
      <c r="A3451" s="58" t="s">
        <v>2296</v>
      </c>
      <c r="B3451" s="28" t="s">
        <v>4828</v>
      </c>
    </row>
    <row r="3452">
      <c r="A3452" s="58" t="s">
        <v>2296</v>
      </c>
      <c r="B3452" s="28" t="s">
        <v>4829</v>
      </c>
    </row>
    <row r="3453">
      <c r="A3453" s="58" t="s">
        <v>2296</v>
      </c>
      <c r="B3453" s="28" t="s">
        <v>1491</v>
      </c>
    </row>
    <row r="3454">
      <c r="A3454" s="58" t="s">
        <v>2296</v>
      </c>
      <c r="B3454" s="28" t="s">
        <v>1492</v>
      </c>
    </row>
    <row r="3455">
      <c r="A3455" s="58" t="s">
        <v>2296</v>
      </c>
      <c r="B3455" s="28" t="s">
        <v>4830</v>
      </c>
    </row>
    <row r="3456">
      <c r="A3456" s="58" t="s">
        <v>2296</v>
      </c>
      <c r="B3456" s="28" t="s">
        <v>4831</v>
      </c>
    </row>
    <row r="3457">
      <c r="A3457" s="58" t="s">
        <v>2296</v>
      </c>
      <c r="B3457" s="28" t="s">
        <v>4832</v>
      </c>
    </row>
    <row r="3458">
      <c r="A3458" s="58" t="s">
        <v>2296</v>
      </c>
      <c r="B3458" s="28" t="s">
        <v>1493</v>
      </c>
    </row>
    <row r="3459">
      <c r="A3459" s="58" t="s">
        <v>2296</v>
      </c>
      <c r="B3459" s="28" t="s">
        <v>1494</v>
      </c>
    </row>
    <row r="3460">
      <c r="A3460" s="58" t="s">
        <v>2296</v>
      </c>
      <c r="B3460" s="28" t="s">
        <v>1495</v>
      </c>
    </row>
    <row r="3461">
      <c r="A3461" s="58" t="s">
        <v>2296</v>
      </c>
      <c r="B3461" s="28" t="s">
        <v>1496</v>
      </c>
    </row>
    <row r="3462">
      <c r="A3462" s="58" t="s">
        <v>2296</v>
      </c>
      <c r="B3462" s="28" t="s">
        <v>1497</v>
      </c>
    </row>
    <row r="3463">
      <c r="A3463" s="58" t="s">
        <v>2296</v>
      </c>
      <c r="B3463" s="28" t="s">
        <v>4833</v>
      </c>
    </row>
    <row r="3464">
      <c r="A3464" s="58" t="s">
        <v>2296</v>
      </c>
      <c r="B3464" s="28" t="s">
        <v>1498</v>
      </c>
    </row>
    <row r="3465">
      <c r="A3465" s="58" t="s">
        <v>2296</v>
      </c>
      <c r="B3465" s="28" t="s">
        <v>1499</v>
      </c>
    </row>
    <row r="3466">
      <c r="A3466" s="58" t="s">
        <v>2296</v>
      </c>
      <c r="B3466" s="28" t="s">
        <v>4834</v>
      </c>
    </row>
    <row r="3467">
      <c r="A3467" s="58" t="s">
        <v>2296</v>
      </c>
      <c r="B3467" s="28" t="s">
        <v>1500</v>
      </c>
    </row>
    <row r="3468">
      <c r="A3468" s="58" t="s">
        <v>2296</v>
      </c>
      <c r="B3468" s="28" t="s">
        <v>1501</v>
      </c>
    </row>
    <row r="3469">
      <c r="A3469" s="58" t="s">
        <v>2296</v>
      </c>
      <c r="B3469" s="28" t="s">
        <v>4835</v>
      </c>
    </row>
    <row r="3470">
      <c r="A3470" s="58" t="s">
        <v>2296</v>
      </c>
      <c r="B3470" s="28" t="s">
        <v>1502</v>
      </c>
    </row>
    <row r="3471">
      <c r="A3471" s="58" t="s">
        <v>2296</v>
      </c>
      <c r="B3471" s="28" t="s">
        <v>1609</v>
      </c>
    </row>
    <row r="3472">
      <c r="A3472" s="58" t="s">
        <v>2296</v>
      </c>
      <c r="B3472" s="28" t="s">
        <v>1503</v>
      </c>
    </row>
    <row r="3473">
      <c r="A3473" s="58" t="s">
        <v>2296</v>
      </c>
      <c r="B3473" s="28" t="s">
        <v>1504</v>
      </c>
    </row>
    <row r="3474">
      <c r="A3474" s="58" t="s">
        <v>2296</v>
      </c>
      <c r="B3474" s="28" t="s">
        <v>4836</v>
      </c>
    </row>
    <row r="3475">
      <c r="A3475" s="58" t="s">
        <v>2296</v>
      </c>
      <c r="B3475" s="28" t="s">
        <v>4837</v>
      </c>
    </row>
    <row r="3476">
      <c r="A3476" s="58" t="s">
        <v>2296</v>
      </c>
      <c r="B3476" s="28" t="s">
        <v>1505</v>
      </c>
    </row>
    <row r="3477">
      <c r="A3477" s="58" t="s">
        <v>2296</v>
      </c>
      <c r="B3477" s="28" t="s">
        <v>1506</v>
      </c>
    </row>
    <row r="3478">
      <c r="A3478" s="58" t="s">
        <v>2296</v>
      </c>
      <c r="B3478" s="28" t="s">
        <v>1507</v>
      </c>
    </row>
    <row r="3479">
      <c r="A3479" s="58" t="s">
        <v>2296</v>
      </c>
      <c r="B3479" s="28" t="s">
        <v>4838</v>
      </c>
    </row>
    <row r="3480">
      <c r="A3480" s="58" t="s">
        <v>2296</v>
      </c>
      <c r="B3480" s="28" t="s">
        <v>4839</v>
      </c>
    </row>
    <row r="3481">
      <c r="A3481" s="58" t="s">
        <v>2296</v>
      </c>
      <c r="B3481" s="28" t="s">
        <v>1508</v>
      </c>
    </row>
    <row r="3482">
      <c r="A3482" s="58" t="s">
        <v>2296</v>
      </c>
      <c r="B3482" s="28" t="s">
        <v>1509</v>
      </c>
    </row>
    <row r="3483">
      <c r="A3483" s="58" t="s">
        <v>2296</v>
      </c>
      <c r="B3483" s="28" t="s">
        <v>1510</v>
      </c>
    </row>
    <row r="3484">
      <c r="A3484" s="58" t="s">
        <v>2296</v>
      </c>
      <c r="B3484" s="28" t="s">
        <v>4840</v>
      </c>
    </row>
    <row r="3485">
      <c r="A3485" s="58" t="s">
        <v>2296</v>
      </c>
      <c r="B3485" s="28" t="s">
        <v>4841</v>
      </c>
    </row>
    <row r="3486">
      <c r="A3486" s="58" t="s">
        <v>2296</v>
      </c>
      <c r="B3486" s="28" t="s">
        <v>1511</v>
      </c>
    </row>
    <row r="3487">
      <c r="A3487" s="58" t="s">
        <v>2296</v>
      </c>
      <c r="B3487" s="28" t="s">
        <v>1512</v>
      </c>
    </row>
    <row r="3488">
      <c r="A3488" s="58" t="s">
        <v>2296</v>
      </c>
      <c r="B3488" s="28" t="s">
        <v>1513</v>
      </c>
    </row>
    <row r="3489">
      <c r="A3489" s="58" t="s">
        <v>2296</v>
      </c>
      <c r="B3489" s="28" t="s">
        <v>1514</v>
      </c>
    </row>
    <row r="3490">
      <c r="A3490" s="58" t="s">
        <v>2296</v>
      </c>
      <c r="B3490" s="28" t="s">
        <v>1515</v>
      </c>
    </row>
    <row r="3491">
      <c r="A3491" s="58" t="s">
        <v>2296</v>
      </c>
      <c r="B3491" s="28" t="s">
        <v>1516</v>
      </c>
    </row>
    <row r="3492">
      <c r="A3492" s="58" t="s">
        <v>2296</v>
      </c>
      <c r="B3492" s="28" t="s">
        <v>1517</v>
      </c>
    </row>
    <row r="3493">
      <c r="A3493" s="58" t="s">
        <v>2296</v>
      </c>
      <c r="B3493" s="28" t="s">
        <v>4842</v>
      </c>
    </row>
    <row r="3494">
      <c r="A3494" s="58" t="s">
        <v>2296</v>
      </c>
      <c r="B3494" s="28" t="s">
        <v>4843</v>
      </c>
    </row>
    <row r="3495">
      <c r="A3495" s="58" t="s">
        <v>2296</v>
      </c>
      <c r="B3495" s="28" t="s">
        <v>1518</v>
      </c>
    </row>
    <row r="3496">
      <c r="A3496" s="58" t="s">
        <v>2296</v>
      </c>
      <c r="B3496" s="28" t="s">
        <v>4844</v>
      </c>
    </row>
    <row r="3497">
      <c r="A3497" s="58" t="s">
        <v>2296</v>
      </c>
      <c r="B3497" s="28" t="s">
        <v>4845</v>
      </c>
    </row>
    <row r="3498">
      <c r="A3498" s="58" t="s">
        <v>2296</v>
      </c>
      <c r="B3498" s="28" t="s">
        <v>1519</v>
      </c>
    </row>
    <row r="3499">
      <c r="A3499" s="58" t="s">
        <v>2296</v>
      </c>
      <c r="B3499" s="28" t="s">
        <v>4846</v>
      </c>
    </row>
    <row r="3500">
      <c r="A3500" s="58" t="s">
        <v>2296</v>
      </c>
      <c r="B3500" s="28" t="s">
        <v>1520</v>
      </c>
    </row>
    <row r="3501">
      <c r="A3501" s="58" t="s">
        <v>2296</v>
      </c>
      <c r="B3501" s="28" t="s">
        <v>1521</v>
      </c>
    </row>
    <row r="3502">
      <c r="A3502" s="58" t="s">
        <v>2296</v>
      </c>
      <c r="B3502" s="28" t="s">
        <v>1522</v>
      </c>
    </row>
    <row r="3503">
      <c r="A3503" s="58" t="s">
        <v>2296</v>
      </c>
      <c r="B3503" s="28" t="s">
        <v>1523</v>
      </c>
    </row>
    <row r="3504">
      <c r="A3504" s="58" t="s">
        <v>2296</v>
      </c>
      <c r="B3504" s="28" t="s">
        <v>4847</v>
      </c>
    </row>
    <row r="3505">
      <c r="A3505" s="58" t="s">
        <v>2296</v>
      </c>
      <c r="B3505" s="28" t="s">
        <v>4848</v>
      </c>
    </row>
    <row r="3506">
      <c r="A3506" s="58" t="s">
        <v>2296</v>
      </c>
      <c r="B3506" s="28" t="s">
        <v>1524</v>
      </c>
    </row>
    <row r="3507">
      <c r="A3507" s="58" t="s">
        <v>2296</v>
      </c>
      <c r="B3507" s="28" t="s">
        <v>1525</v>
      </c>
    </row>
    <row r="3508">
      <c r="A3508" s="58" t="s">
        <v>2296</v>
      </c>
      <c r="B3508" s="28" t="s">
        <v>1526</v>
      </c>
    </row>
    <row r="3509">
      <c r="A3509" s="58" t="s">
        <v>2296</v>
      </c>
      <c r="B3509" s="28" t="s">
        <v>4849</v>
      </c>
    </row>
    <row r="3510">
      <c r="A3510" s="58" t="s">
        <v>2296</v>
      </c>
      <c r="B3510" s="28" t="s">
        <v>1527</v>
      </c>
    </row>
    <row r="3511">
      <c r="A3511" s="58" t="s">
        <v>2296</v>
      </c>
      <c r="B3511" s="28" t="s">
        <v>1528</v>
      </c>
    </row>
    <row r="3512">
      <c r="A3512" s="58" t="s">
        <v>2296</v>
      </c>
      <c r="B3512" s="28" t="s">
        <v>1529</v>
      </c>
    </row>
    <row r="3513">
      <c r="A3513" s="58" t="s">
        <v>2296</v>
      </c>
      <c r="B3513" s="28" t="s">
        <v>1530</v>
      </c>
    </row>
    <row r="3514">
      <c r="A3514" s="58" t="s">
        <v>2296</v>
      </c>
      <c r="B3514" s="28" t="s">
        <v>1531</v>
      </c>
    </row>
    <row r="3515">
      <c r="A3515" s="58" t="s">
        <v>2296</v>
      </c>
      <c r="B3515" s="28" t="s">
        <v>1532</v>
      </c>
    </row>
    <row r="3516">
      <c r="A3516" s="58" t="s">
        <v>2296</v>
      </c>
      <c r="B3516" s="28" t="s">
        <v>4850</v>
      </c>
    </row>
    <row r="3517">
      <c r="A3517" s="58" t="s">
        <v>2296</v>
      </c>
      <c r="B3517" s="28" t="s">
        <v>4851</v>
      </c>
    </row>
    <row r="3518">
      <c r="A3518" s="58" t="s">
        <v>2296</v>
      </c>
      <c r="B3518" s="28" t="s">
        <v>4852</v>
      </c>
    </row>
    <row r="3519">
      <c r="A3519" s="58" t="s">
        <v>2296</v>
      </c>
      <c r="B3519" s="28" t="s">
        <v>4853</v>
      </c>
    </row>
    <row r="3520">
      <c r="A3520" s="58" t="s">
        <v>2296</v>
      </c>
      <c r="B3520" s="28" t="s">
        <v>1533</v>
      </c>
    </row>
    <row r="3521">
      <c r="A3521" s="58" t="s">
        <v>2296</v>
      </c>
      <c r="B3521" s="28" t="s">
        <v>1534</v>
      </c>
    </row>
    <row r="3522">
      <c r="A3522" s="58" t="s">
        <v>2296</v>
      </c>
      <c r="B3522" s="28" t="s">
        <v>1535</v>
      </c>
    </row>
    <row r="3523">
      <c r="A3523" s="58" t="s">
        <v>2296</v>
      </c>
      <c r="B3523" s="28" t="s">
        <v>1536</v>
      </c>
    </row>
    <row r="3524">
      <c r="A3524" s="58" t="s">
        <v>2296</v>
      </c>
      <c r="B3524" s="28" t="s">
        <v>1537</v>
      </c>
    </row>
    <row r="3525">
      <c r="A3525" s="58" t="s">
        <v>2296</v>
      </c>
      <c r="B3525" s="28" t="s">
        <v>1538</v>
      </c>
    </row>
    <row r="3526">
      <c r="A3526" s="58" t="s">
        <v>2296</v>
      </c>
      <c r="B3526" s="28" t="s">
        <v>1539</v>
      </c>
    </row>
    <row r="3527">
      <c r="A3527" s="58" t="s">
        <v>2296</v>
      </c>
      <c r="B3527" s="28" t="s">
        <v>1540</v>
      </c>
    </row>
    <row r="3528">
      <c r="A3528" s="58" t="s">
        <v>2296</v>
      </c>
      <c r="B3528" s="28" t="s">
        <v>4854</v>
      </c>
    </row>
    <row r="3529">
      <c r="A3529" s="58" t="s">
        <v>2296</v>
      </c>
      <c r="B3529" s="28" t="s">
        <v>1541</v>
      </c>
    </row>
    <row r="3530">
      <c r="A3530" s="58" t="s">
        <v>2296</v>
      </c>
      <c r="B3530" s="28" t="s">
        <v>1542</v>
      </c>
    </row>
    <row r="3531">
      <c r="A3531" s="58" t="s">
        <v>2296</v>
      </c>
      <c r="B3531" s="28" t="s">
        <v>1543</v>
      </c>
    </row>
    <row r="3532">
      <c r="A3532" s="58" t="s">
        <v>2296</v>
      </c>
      <c r="B3532" s="28" t="s">
        <v>1544</v>
      </c>
    </row>
    <row r="3533">
      <c r="A3533" s="58" t="s">
        <v>2296</v>
      </c>
      <c r="B3533" s="28" t="s">
        <v>4855</v>
      </c>
    </row>
    <row r="3534">
      <c r="A3534" s="58" t="s">
        <v>2296</v>
      </c>
      <c r="B3534" s="28" t="s">
        <v>4856</v>
      </c>
    </row>
    <row r="3535">
      <c r="A3535" s="58" t="s">
        <v>2296</v>
      </c>
      <c r="B3535" s="28" t="s">
        <v>1545</v>
      </c>
    </row>
    <row r="3536">
      <c r="A3536" s="58" t="s">
        <v>2296</v>
      </c>
      <c r="B3536" s="28" t="s">
        <v>1546</v>
      </c>
    </row>
    <row r="3537">
      <c r="A3537" s="58" t="s">
        <v>2296</v>
      </c>
      <c r="B3537" s="28" t="s">
        <v>1547</v>
      </c>
    </row>
    <row r="3538">
      <c r="A3538" s="58" t="s">
        <v>2296</v>
      </c>
      <c r="B3538" s="28" t="s">
        <v>1548</v>
      </c>
    </row>
    <row r="3539">
      <c r="A3539" s="58" t="s">
        <v>2296</v>
      </c>
      <c r="B3539" s="28" t="s">
        <v>1549</v>
      </c>
    </row>
    <row r="3540">
      <c r="A3540" s="58" t="s">
        <v>2296</v>
      </c>
      <c r="B3540" s="28" t="s">
        <v>1550</v>
      </c>
    </row>
    <row r="3541">
      <c r="A3541" s="58" t="s">
        <v>2296</v>
      </c>
      <c r="B3541" s="28" t="s">
        <v>1551</v>
      </c>
    </row>
    <row r="3542">
      <c r="A3542" s="58" t="s">
        <v>2296</v>
      </c>
      <c r="B3542" s="28" t="s">
        <v>1552</v>
      </c>
    </row>
    <row r="3543">
      <c r="A3543" s="58" t="s">
        <v>2296</v>
      </c>
      <c r="B3543" s="28" t="s">
        <v>1553</v>
      </c>
    </row>
    <row r="3544">
      <c r="A3544" s="58" t="s">
        <v>2296</v>
      </c>
      <c r="B3544" s="28" t="s">
        <v>1554</v>
      </c>
    </row>
    <row r="3545">
      <c r="A3545" s="58" t="s">
        <v>2296</v>
      </c>
      <c r="B3545" s="28" t="s">
        <v>1555</v>
      </c>
    </row>
    <row r="3546">
      <c r="A3546" s="58" t="s">
        <v>2296</v>
      </c>
      <c r="B3546" s="28" t="s">
        <v>1556</v>
      </c>
    </row>
    <row r="3547">
      <c r="A3547" s="58" t="s">
        <v>2296</v>
      </c>
      <c r="B3547" s="28" t="s">
        <v>4857</v>
      </c>
    </row>
    <row r="3548">
      <c r="A3548" s="58" t="s">
        <v>2296</v>
      </c>
      <c r="B3548" s="28" t="s">
        <v>1557</v>
      </c>
    </row>
    <row r="3549">
      <c r="A3549" s="58" t="s">
        <v>2296</v>
      </c>
      <c r="B3549" s="28" t="s">
        <v>1558</v>
      </c>
    </row>
    <row r="3550">
      <c r="A3550" s="58" t="s">
        <v>2296</v>
      </c>
      <c r="B3550" s="28" t="s">
        <v>1559</v>
      </c>
    </row>
    <row r="3551">
      <c r="A3551" s="58" t="s">
        <v>2296</v>
      </c>
      <c r="B3551" s="28" t="s">
        <v>1560</v>
      </c>
    </row>
    <row r="3552">
      <c r="A3552" s="58" t="s">
        <v>2296</v>
      </c>
      <c r="B3552" s="28" t="s">
        <v>1561</v>
      </c>
    </row>
    <row r="3553">
      <c r="A3553" s="58" t="s">
        <v>2296</v>
      </c>
      <c r="B3553" s="28" t="s">
        <v>4858</v>
      </c>
    </row>
    <row r="3554">
      <c r="A3554" s="58" t="s">
        <v>2296</v>
      </c>
      <c r="B3554" s="28" t="s">
        <v>1562</v>
      </c>
    </row>
    <row r="3555">
      <c r="A3555" s="58" t="s">
        <v>2296</v>
      </c>
      <c r="B3555" s="28" t="s">
        <v>1563</v>
      </c>
    </row>
    <row r="3556">
      <c r="A3556" s="58" t="s">
        <v>2296</v>
      </c>
      <c r="B3556" s="28" t="s">
        <v>1564</v>
      </c>
    </row>
    <row r="3557">
      <c r="A3557" s="58" t="s">
        <v>2296</v>
      </c>
      <c r="B3557" s="28" t="s">
        <v>1565</v>
      </c>
    </row>
    <row r="3558">
      <c r="A3558" s="58" t="s">
        <v>2296</v>
      </c>
      <c r="B3558" s="28" t="s">
        <v>1566</v>
      </c>
    </row>
    <row r="3559">
      <c r="A3559" s="58" t="s">
        <v>2296</v>
      </c>
      <c r="B3559" s="28" t="s">
        <v>1567</v>
      </c>
    </row>
    <row r="3560">
      <c r="A3560" s="58" t="s">
        <v>2296</v>
      </c>
      <c r="B3560" s="28" t="s">
        <v>4859</v>
      </c>
    </row>
    <row r="3561">
      <c r="A3561" s="58" t="s">
        <v>2296</v>
      </c>
      <c r="B3561" s="28" t="s">
        <v>1568</v>
      </c>
    </row>
    <row r="3562">
      <c r="A3562" s="58" t="s">
        <v>2296</v>
      </c>
      <c r="B3562" s="28" t="s">
        <v>1569</v>
      </c>
    </row>
    <row r="3563">
      <c r="A3563" s="58" t="s">
        <v>2296</v>
      </c>
      <c r="B3563" s="28" t="s">
        <v>1570</v>
      </c>
    </row>
    <row r="3564">
      <c r="A3564" s="58" t="s">
        <v>2296</v>
      </c>
      <c r="B3564" s="28" t="s">
        <v>1571</v>
      </c>
    </row>
    <row r="3565">
      <c r="A3565" s="58" t="s">
        <v>2296</v>
      </c>
      <c r="B3565" s="28" t="s">
        <v>1572</v>
      </c>
    </row>
    <row r="3566">
      <c r="A3566" s="58" t="s">
        <v>2296</v>
      </c>
      <c r="B3566" s="28" t="s">
        <v>1573</v>
      </c>
    </row>
    <row r="3567">
      <c r="A3567" s="58" t="s">
        <v>2296</v>
      </c>
      <c r="B3567" s="28" t="s">
        <v>1574</v>
      </c>
    </row>
    <row r="3568">
      <c r="A3568" s="58" t="s">
        <v>2296</v>
      </c>
      <c r="B3568" s="28" t="s">
        <v>1575</v>
      </c>
    </row>
    <row r="3569">
      <c r="A3569" s="58" t="s">
        <v>2296</v>
      </c>
      <c r="B3569" s="28" t="s">
        <v>1576</v>
      </c>
    </row>
    <row r="3570">
      <c r="A3570" s="58" t="s">
        <v>2296</v>
      </c>
      <c r="B3570" s="28" t="s">
        <v>4860</v>
      </c>
    </row>
    <row r="3571">
      <c r="A3571" s="58" t="s">
        <v>2296</v>
      </c>
      <c r="B3571" s="28" t="s">
        <v>1577</v>
      </c>
    </row>
  </sheetData>
  <drawing r:id="rId1"/>
</worksheet>
</file>