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RETEC\Downloads\"/>
    </mc:Choice>
  </mc:AlternateContent>
  <xr:revisionPtr revIDLastSave="0" documentId="13_ncr:1_{ACE6CD2D-ADAE-4F88-8484-07C37B33693C}" xr6:coauthVersionLast="47" xr6:coauthVersionMax="47" xr10:uidLastSave="{00000000-0000-0000-0000-000000000000}"/>
  <bookViews>
    <workbookView xWindow="-108" yWindow="-108" windowWidth="23256" windowHeight="13176" activeTab="5" xr2:uid="{00000000-000D-0000-FFFF-FFFF00000000}"/>
  </bookViews>
  <sheets>
    <sheet name="feuille 1" sheetId="30" r:id="rId1"/>
    <sheet name="feuille 2" sheetId="31" r:id="rId2"/>
    <sheet name="feuille 3" sheetId="32" r:id="rId3"/>
    <sheet name="feuille 4" sheetId="33" r:id="rId4"/>
    <sheet name="feuille 5" sheetId="34" r:id="rId5"/>
    <sheet name="feuille 6" sheetId="35" r:id="rId6"/>
  </sheets>
  <definedNames>
    <definedName name="_xlchart.v1.0" hidden="1">'feuille 6'!$A$2:$A$11</definedName>
    <definedName name="_xlchart.v1.1" hidden="1">'feuille 6'!$C$1</definedName>
    <definedName name="_xlchart.v1.2" hidden="1">'feuille 6'!$C$2:$C$11</definedName>
    <definedName name="_xlchart.v1.3" hidden="1">'feuille 6'!$A$2:$A$11</definedName>
    <definedName name="_xlchart.v1.4" hidden="1">'feuille 6'!$C$1</definedName>
    <definedName name="_xlchart.v1.5" hidden="1">'feuille 6'!$C$2:$C$11</definedName>
    <definedName name="_xlchart.v1.6" hidden="1">'feuille 6'!$A$2:$A$11</definedName>
    <definedName name="_xlchart.v1.7" hidden="1">'feuille 6'!$C$1</definedName>
    <definedName name="_xlchart.v1.8" hidden="1">'feuille 6'!$C$2:$C$11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35" l="1"/>
  <c r="C11" i="35"/>
  <c r="C9" i="35"/>
  <c r="C8" i="35"/>
  <c r="C7" i="35"/>
  <c r="C6" i="35"/>
  <c r="C5" i="35"/>
  <c r="C4" i="35"/>
  <c r="C3" i="35"/>
  <c r="C2" i="35"/>
  <c r="F2" i="34"/>
  <c r="G2" i="34"/>
  <c r="G17" i="34"/>
  <c r="G19" i="34"/>
  <c r="G20" i="34"/>
  <c r="E2" i="34"/>
  <c r="E3" i="34"/>
  <c r="F3" i="34"/>
  <c r="G3" i="34"/>
  <c r="E4" i="34"/>
  <c r="F4" i="34"/>
  <c r="G4" i="34"/>
  <c r="E5" i="34"/>
  <c r="F5" i="34"/>
  <c r="G5" i="34"/>
  <c r="E6" i="34"/>
  <c r="F6" i="34"/>
  <c r="G6" i="34"/>
  <c r="E7" i="34"/>
  <c r="F7" i="34"/>
  <c r="G7" i="34"/>
  <c r="E8" i="34"/>
  <c r="F8" i="34"/>
  <c r="G8" i="34"/>
  <c r="E9" i="34"/>
  <c r="F9" i="34"/>
  <c r="G9" i="34"/>
  <c r="E10" i="34"/>
  <c r="F10" i="34"/>
  <c r="G10" i="34"/>
  <c r="E11" i="34"/>
  <c r="F11" i="34"/>
  <c r="G11" i="34"/>
  <c r="E12" i="34"/>
  <c r="F12" i="34"/>
  <c r="G12" i="34"/>
  <c r="E13" i="34"/>
  <c r="F13" i="34"/>
  <c r="G13" i="34"/>
  <c r="E14" i="34"/>
  <c r="F14" i="34"/>
  <c r="G14" i="34"/>
  <c r="E15" i="34"/>
  <c r="F15" i="34"/>
  <c r="G15" i="34"/>
  <c r="G7" i="31"/>
  <c r="G3" i="31"/>
  <c r="G4" i="31"/>
  <c r="G5" i="31"/>
  <c r="G6" i="31"/>
  <c r="G2" i="31"/>
  <c r="G10" i="32"/>
  <c r="G5" i="32"/>
  <c r="G6" i="32"/>
  <c r="G7" i="32"/>
  <c r="G8" i="32"/>
  <c r="G9" i="32"/>
  <c r="G4" i="32"/>
  <c r="G3" i="32"/>
  <c r="G2" i="32"/>
  <c r="O3" i="33"/>
  <c r="O4" i="33"/>
  <c r="O5" i="33"/>
  <c r="O6" i="33"/>
  <c r="O7" i="33"/>
  <c r="O8" i="33"/>
  <c r="O9" i="33"/>
  <c r="O10" i="33"/>
  <c r="O11" i="33"/>
  <c r="M11" i="33"/>
  <c r="K11" i="33"/>
  <c r="I11" i="33"/>
  <c r="G11" i="33"/>
  <c r="D11" i="33"/>
  <c r="D10" i="32"/>
  <c r="D7" i="31"/>
</calcChain>
</file>

<file path=xl/sharedStrings.xml><?xml version="1.0" encoding="utf-8"?>
<sst xmlns="http://schemas.openxmlformats.org/spreadsheetml/2006/main" count="137" uniqueCount="46">
  <si>
    <t>students</t>
  </si>
  <si>
    <t>faculty</t>
  </si>
  <si>
    <t>ivy League Applicants</t>
  </si>
  <si>
    <t xml:space="preserve"> Arts</t>
  </si>
  <si>
    <t xml:space="preserve"> Yale</t>
  </si>
  <si>
    <t>Physics</t>
  </si>
  <si>
    <t>brown</t>
  </si>
  <si>
    <t>economics</t>
  </si>
  <si>
    <t>Dartmouth</t>
  </si>
  <si>
    <t>Harvard</t>
  </si>
  <si>
    <t>columbia</t>
  </si>
  <si>
    <t>Cornell</t>
  </si>
  <si>
    <t>Arts</t>
  </si>
  <si>
    <t>Mathematics</t>
  </si>
  <si>
    <t>Princeton</t>
  </si>
  <si>
    <t>psychology</t>
  </si>
  <si>
    <t>Economics</t>
  </si>
  <si>
    <t>Penn state</t>
  </si>
  <si>
    <t xml:space="preserve">university </t>
  </si>
  <si>
    <t>Etiques de lignes</t>
  </si>
  <si>
    <t>Somme of Students</t>
  </si>
  <si>
    <t>Moyenne of Students</t>
  </si>
  <si>
    <t>physics</t>
  </si>
  <si>
    <t>Total general</t>
  </si>
  <si>
    <t>Etiquettes de lignes</t>
  </si>
  <si>
    <t>somme of Students</t>
  </si>
  <si>
    <t>Brown</t>
  </si>
  <si>
    <t>Columbia</t>
  </si>
  <si>
    <t>Penn State</t>
  </si>
  <si>
    <t>Yale</t>
  </si>
  <si>
    <t>Etiquettes de colonnes</t>
  </si>
  <si>
    <t>Psychology</t>
  </si>
  <si>
    <t>ID</t>
  </si>
  <si>
    <t>PU</t>
  </si>
  <si>
    <t>QTE</t>
  </si>
  <si>
    <t>PT</t>
  </si>
  <si>
    <t>Remise</t>
  </si>
  <si>
    <t>Val Remise</t>
  </si>
  <si>
    <t>Total a payer</t>
  </si>
  <si>
    <t>Total facture:</t>
  </si>
  <si>
    <t>TVA:</t>
  </si>
  <si>
    <t>Val TVA:</t>
  </si>
  <si>
    <t>TIC:</t>
  </si>
  <si>
    <t>Time(s)</t>
  </si>
  <si>
    <t>Distance(m)</t>
  </si>
  <si>
    <t>Speed(m/s)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</si>
</sst>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.00\ [$DZD]_-;\-* #,##0.00\ [$DZD]_-;_-* &quot;-&quot;??\ [$DZD]_-;_-@_-"/>
  </numFmts>
  <fonts count="14">
    <font>
      <sz val="12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2"/>
      <name val="Arial Rounded MT Bold"/>
      <family val="2"/>
    </font>
    <font>
      <sz val="12"/>
      <color theme="0"/>
      <name val="Arial Rounded MT Bold"/>
      <family val="2"/>
    </font>
    <font>
      <sz val="16"/>
      <color theme="0"/>
      <name val="Arial Rounded MT Bold"/>
      <family val="2"/>
    </font>
    <font>
      <sz val="11"/>
      <name val="Arial Rounded MT Bold"/>
      <family val="2"/>
    </font>
    <font>
      <b/>
      <sz val="11"/>
      <name val="Arial Rounded MT Bold"/>
      <family val="2"/>
    </font>
    <font>
      <b/>
      <sz val="11"/>
      <name val="Calibri Light"/>
      <family val="2"/>
      <scheme val="major"/>
    </font>
    <font>
      <sz val="12"/>
      <name val="Calibri"/>
      <family val="2"/>
      <scheme val="minor"/>
    </font>
    <font>
      <b/>
      <sz val="12"/>
      <color theme="4" tint="-0.249977111117893"/>
      <name val="宋体"/>
    </font>
    <font>
      <sz val="8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AFA9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3" fillId="0" borderId="0"/>
    <xf numFmtId="0" fontId="2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</cellStyleXfs>
  <cellXfs count="43">
    <xf numFmtId="0" fontId="0" fillId="0" borderId="0" xfId="0">
      <alignment vertical="center"/>
    </xf>
    <xf numFmtId="0" fontId="6" fillId="5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9" fontId="0" fillId="0" borderId="1" xfId="0" applyNumberFormat="1" applyBorder="1">
      <alignment vertical="center"/>
    </xf>
    <xf numFmtId="165" fontId="0" fillId="0" borderId="1" xfId="0" applyNumberFormat="1" applyBorder="1">
      <alignment vertical="center"/>
    </xf>
    <xf numFmtId="165" fontId="11" fillId="7" borderId="1" xfId="0" applyNumberFormat="1" applyFont="1" applyFill="1" applyBorder="1">
      <alignment vertical="center"/>
    </xf>
    <xf numFmtId="165" fontId="11" fillId="2" borderId="1" xfId="0" applyNumberFormat="1" applyFont="1" applyFill="1" applyBorder="1">
      <alignment vertical="center"/>
    </xf>
    <xf numFmtId="0" fontId="11" fillId="7" borderId="1" xfId="0" applyFont="1" applyFill="1" applyBorder="1">
      <alignment vertical="center"/>
    </xf>
    <xf numFmtId="0" fontId="11" fillId="2" borderId="1" xfId="0" applyFont="1" applyFill="1" applyBorder="1">
      <alignment vertical="center"/>
    </xf>
    <xf numFmtId="165" fontId="11" fillId="2" borderId="1" xfId="0" applyNumberFormat="1" applyFont="1" applyFill="1" applyBorder="1" applyAlignment="1">
      <alignment horizontal="center" vertical="center"/>
    </xf>
    <xf numFmtId="165" fontId="11" fillId="7" borderId="1" xfId="0" applyNumberFormat="1" applyFont="1" applyFill="1" applyBorder="1" applyAlignment="1">
      <alignment horizontal="center" vertical="center"/>
    </xf>
    <xf numFmtId="165" fontId="11" fillId="8" borderId="1" xfId="0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165" fontId="12" fillId="9" borderId="1" xfId="0" applyNumberFormat="1" applyFont="1" applyFill="1" applyBorder="1">
      <alignment vertical="center"/>
    </xf>
    <xf numFmtId="0" fontId="7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0" fillId="7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0" fillId="2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vertical="center"/>
    </xf>
    <xf numFmtId="0" fontId="10" fillId="7" borderId="1" xfId="0" applyFont="1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7">
    <cellStyle name="Comma 2" xfId="6" xr:uid="{00000000-0005-0000-0000-000000000000}"/>
    <cellStyle name="Normal" xfId="0" builtinId="0"/>
    <cellStyle name="Normal 2" xfId="2" xr:uid="{00000000-0005-0000-0000-000002000000}"/>
    <cellStyle name="Normal 2 2" xfId="5" xr:uid="{00000000-0005-0000-0000-000003000000}"/>
    <cellStyle name="Normal 3" xfId="3" xr:uid="{00000000-0005-0000-0000-000004000000}"/>
    <cellStyle name="Normal 4" xfId="4" xr:uid="{00000000-0005-0000-0000-000005000000}"/>
    <cellStyle name="常规 2" xfId="1" xr:uid="{00000000-0005-0000-0000-000006000000}"/>
  </cellStyles>
  <dxfs count="0"/>
  <tableStyles count="0" defaultTableStyle="TableStyleMedium2" defaultPivotStyle="PivotStyleLight16"/>
  <colors>
    <mruColors>
      <color rgb="FF8DFF5F"/>
      <color rgb="FFBAFA9A"/>
      <color rgb="FFFAFFB3"/>
      <color rgb="FFA2CD91"/>
      <color rgb="FFE1BBD9"/>
      <color rgb="FF96AFFE"/>
      <color rgb="FF00CCFF"/>
      <color rgb="FF66FF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'feuille 6'!$B$1</c:f>
              <c:strCache>
                <c:ptCount val="1"/>
                <c:pt idx="0">
                  <c:v>Distance(m)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'feuille 6'!$B$2:$B$11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'feuille 6'!$C$2:$C$11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A-4161-8C6D-AEAD0F1B0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366784"/>
        <c:axId val="769373856"/>
      </c:lineChart>
      <c:catAx>
        <c:axId val="76936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73856"/>
        <c:crosses val="autoZero"/>
        <c:auto val="1"/>
        <c:lblAlgn val="ctr"/>
        <c:lblOffset val="100"/>
        <c:noMultiLvlLbl val="0"/>
      </c:catAx>
      <c:valAx>
        <c:axId val="7693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6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'feuille 6'!$C$1</c:f>
              <c:strCache>
                <c:ptCount val="1"/>
                <c:pt idx="0">
                  <c:v>Speed(m/s)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'feuille 6'!$A$2:$A$11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'feuille 6'!$C$2:$C$11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E-429A-9D7E-9D56DC5EC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008560"/>
        <c:axId val="779012720"/>
      </c:lineChart>
      <c:catAx>
        <c:axId val="7790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12720"/>
        <c:crosses val="autoZero"/>
        <c:auto val="1"/>
        <c:lblAlgn val="ctr"/>
        <c:lblOffset val="100"/>
        <c:noMultiLvlLbl val="0"/>
      </c:catAx>
      <c:valAx>
        <c:axId val="7790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</xdr:colOff>
      <xdr:row>28</xdr:row>
      <xdr:rowOff>0</xdr:rowOff>
    </xdr:from>
    <xdr:to>
      <xdr:col>4</xdr:col>
      <xdr:colOff>628650</xdr:colOff>
      <xdr:row>41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A297E3-FA83-4156-910B-54CFF34AE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13</xdr:row>
      <xdr:rowOff>22860</xdr:rowOff>
    </xdr:from>
    <xdr:to>
      <xdr:col>4</xdr:col>
      <xdr:colOff>636270</xdr:colOff>
      <xdr:row>26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3D433D-6037-48A2-92D1-F7F50C195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2"/>
  <sheetViews>
    <sheetView topLeftCell="A23" workbookViewId="0">
      <selection activeCell="L8" sqref="L8"/>
    </sheetView>
  </sheetViews>
  <sheetFormatPr defaultColWidth="10.69921875" defaultRowHeight="15.6"/>
  <cols>
    <col min="1" max="1" width="13.5" customWidth="1"/>
    <col min="2" max="2" width="14.296875" customWidth="1"/>
    <col min="3" max="3" width="16.5" customWidth="1"/>
  </cols>
  <sheetData>
    <row r="1" spans="1:3" ht="19.5" customHeight="1">
      <c r="A1" s="22" t="s">
        <v>2</v>
      </c>
      <c r="B1" s="23"/>
      <c r="C1" s="24"/>
    </row>
    <row r="2" spans="1:3">
      <c r="A2" s="1" t="s">
        <v>0</v>
      </c>
      <c r="B2" s="1" t="s">
        <v>1</v>
      </c>
      <c r="C2" s="1" t="s">
        <v>18</v>
      </c>
    </row>
    <row r="3" spans="1:3">
      <c r="A3" s="2">
        <v>591</v>
      </c>
      <c r="B3" s="2" t="s">
        <v>3</v>
      </c>
      <c r="C3" s="4" t="s">
        <v>4</v>
      </c>
    </row>
    <row r="4" spans="1:3">
      <c r="A4" s="5">
        <v>9567</v>
      </c>
      <c r="B4" s="5" t="s">
        <v>5</v>
      </c>
      <c r="C4" s="5" t="s">
        <v>6</v>
      </c>
    </row>
    <row r="5" spans="1:3">
      <c r="A5" s="2">
        <v>542</v>
      </c>
      <c r="B5" s="2" t="s">
        <v>7</v>
      </c>
      <c r="C5" s="2" t="s">
        <v>8</v>
      </c>
    </row>
    <row r="6" spans="1:3">
      <c r="A6" s="5">
        <v>346</v>
      </c>
      <c r="B6" s="5" t="s">
        <v>16</v>
      </c>
      <c r="C6" s="5" t="s">
        <v>9</v>
      </c>
    </row>
    <row r="7" spans="1:3">
      <c r="A7" s="2">
        <v>849</v>
      </c>
      <c r="B7" s="2" t="s">
        <v>3</v>
      </c>
      <c r="C7" s="2" t="s">
        <v>10</v>
      </c>
    </row>
    <row r="8" spans="1:3">
      <c r="A8" s="3">
        <v>552</v>
      </c>
      <c r="B8" s="3" t="s">
        <v>7</v>
      </c>
      <c r="C8" s="3" t="s">
        <v>11</v>
      </c>
    </row>
    <row r="9" spans="1:3">
      <c r="A9" s="2">
        <v>173</v>
      </c>
      <c r="B9" s="2" t="s">
        <v>3</v>
      </c>
      <c r="C9" s="2" t="s">
        <v>9</v>
      </c>
    </row>
    <row r="10" spans="1:3">
      <c r="A10" s="3">
        <v>1355</v>
      </c>
      <c r="B10" s="7" t="s">
        <v>12</v>
      </c>
      <c r="C10" s="3" t="s">
        <v>11</v>
      </c>
    </row>
    <row r="11" spans="1:3">
      <c r="A11" s="2">
        <v>193</v>
      </c>
      <c r="B11" s="6" t="s">
        <v>13</v>
      </c>
      <c r="C11" s="2" t="s">
        <v>14</v>
      </c>
    </row>
    <row r="12" spans="1:3">
      <c r="A12" s="3">
        <v>615</v>
      </c>
      <c r="B12" s="7" t="s">
        <v>13</v>
      </c>
      <c r="C12" s="3" t="s">
        <v>9</v>
      </c>
    </row>
    <row r="13" spans="1:3">
      <c r="A13" s="2">
        <v>1579</v>
      </c>
      <c r="B13" s="6" t="s">
        <v>13</v>
      </c>
      <c r="C13" s="2" t="s">
        <v>6</v>
      </c>
    </row>
    <row r="14" spans="1:3">
      <c r="A14" s="3">
        <v>547</v>
      </c>
      <c r="B14" s="3" t="s">
        <v>5</v>
      </c>
      <c r="C14" s="3" t="s">
        <v>8</v>
      </c>
    </row>
    <row r="15" spans="1:3">
      <c r="A15" s="2">
        <v>1687</v>
      </c>
      <c r="B15" s="6" t="s">
        <v>15</v>
      </c>
      <c r="C15" s="2" t="s">
        <v>8</v>
      </c>
    </row>
    <row r="16" spans="1:3">
      <c r="A16" s="3">
        <v>972</v>
      </c>
      <c r="B16" s="3" t="s">
        <v>16</v>
      </c>
      <c r="C16" s="3" t="s">
        <v>6</v>
      </c>
    </row>
    <row r="17" spans="1:3">
      <c r="A17" s="2">
        <v>234</v>
      </c>
      <c r="B17" s="2" t="s">
        <v>16</v>
      </c>
      <c r="C17" s="6" t="s">
        <v>17</v>
      </c>
    </row>
    <row r="18" spans="1:3">
      <c r="A18" s="3">
        <v>151</v>
      </c>
      <c r="B18" s="3" t="s">
        <v>15</v>
      </c>
      <c r="C18" s="3" t="s">
        <v>14</v>
      </c>
    </row>
    <row r="19" spans="1:3">
      <c r="A19" s="2">
        <v>1793</v>
      </c>
      <c r="B19" s="2" t="s">
        <v>5</v>
      </c>
      <c r="C19" s="2" t="s">
        <v>10</v>
      </c>
    </row>
    <row r="20" spans="1:3">
      <c r="A20" s="3">
        <v>315</v>
      </c>
      <c r="B20" s="3" t="s">
        <v>15</v>
      </c>
      <c r="C20" s="3" t="s">
        <v>10</v>
      </c>
    </row>
    <row r="21" spans="1:3">
      <c r="A21" s="2">
        <v>618</v>
      </c>
      <c r="B21" s="2" t="s">
        <v>5</v>
      </c>
      <c r="C21" s="2" t="s">
        <v>11</v>
      </c>
    </row>
    <row r="22" spans="1:3">
      <c r="A22" s="3">
        <v>246</v>
      </c>
      <c r="B22" s="3" t="s">
        <v>5</v>
      </c>
      <c r="C22" s="8" t="s">
        <v>4</v>
      </c>
    </row>
    <row r="23" spans="1:3">
      <c r="A23" s="2">
        <v>784</v>
      </c>
      <c r="B23" s="2" t="s">
        <v>5</v>
      </c>
      <c r="C23" s="2" t="s">
        <v>14</v>
      </c>
    </row>
    <row r="24" spans="1:3">
      <c r="A24" s="3">
        <v>316</v>
      </c>
      <c r="B24" s="3" t="s">
        <v>13</v>
      </c>
      <c r="C24" s="3" t="s">
        <v>8</v>
      </c>
    </row>
    <row r="25" spans="1:3">
      <c r="A25" s="2">
        <v>3155</v>
      </c>
      <c r="B25" s="2" t="s">
        <v>12</v>
      </c>
      <c r="C25" s="2" t="s">
        <v>8</v>
      </c>
    </row>
    <row r="26" spans="1:3">
      <c r="A26" s="3">
        <v>318</v>
      </c>
      <c r="B26" s="3" t="s">
        <v>15</v>
      </c>
      <c r="C26" s="7" t="s">
        <v>17</v>
      </c>
    </row>
    <row r="27" spans="1:3">
      <c r="A27" s="2">
        <v>608</v>
      </c>
      <c r="B27" s="2" t="s">
        <v>16</v>
      </c>
      <c r="C27" s="2" t="s">
        <v>10</v>
      </c>
    </row>
    <row r="28" spans="1:3">
      <c r="A28" s="3">
        <v>561</v>
      </c>
      <c r="B28" s="3" t="s">
        <v>12</v>
      </c>
      <c r="C28" s="3" t="s">
        <v>14</v>
      </c>
    </row>
    <row r="29" spans="1:3">
      <c r="A29" s="2">
        <v>357</v>
      </c>
      <c r="B29" s="2" t="s">
        <v>15</v>
      </c>
      <c r="C29" s="4" t="s">
        <v>4</v>
      </c>
    </row>
    <row r="30" spans="1:3">
      <c r="A30" s="3">
        <v>1688</v>
      </c>
      <c r="B30" s="3" t="s">
        <v>13</v>
      </c>
      <c r="C30" s="3" t="s">
        <v>10</v>
      </c>
    </row>
    <row r="31" spans="1:3">
      <c r="A31" s="2">
        <v>972</v>
      </c>
      <c r="B31" s="2" t="s">
        <v>16</v>
      </c>
      <c r="C31" s="2" t="s">
        <v>14</v>
      </c>
    </row>
    <row r="32" spans="1:3">
      <c r="A32" s="3">
        <v>568</v>
      </c>
      <c r="B32" s="3" t="s">
        <v>5</v>
      </c>
      <c r="C32" s="7" t="s">
        <v>17</v>
      </c>
    </row>
    <row r="33" spans="1:3">
      <c r="A33" s="2">
        <v>632</v>
      </c>
      <c r="B33" s="2" t="s">
        <v>13</v>
      </c>
      <c r="C33" s="6" t="s">
        <v>17</v>
      </c>
    </row>
    <row r="34" spans="1:3">
      <c r="A34" s="3">
        <v>551</v>
      </c>
      <c r="B34" s="3" t="s">
        <v>15</v>
      </c>
      <c r="C34" s="3" t="s">
        <v>11</v>
      </c>
    </row>
    <row r="35" spans="1:3">
      <c r="A35" s="2">
        <v>948</v>
      </c>
      <c r="B35" s="2" t="s">
        <v>5</v>
      </c>
      <c r="C35" s="2" t="s">
        <v>9</v>
      </c>
    </row>
    <row r="36" spans="1:3">
      <c r="A36" s="3">
        <v>1358</v>
      </c>
      <c r="B36" s="3" t="s">
        <v>12</v>
      </c>
      <c r="C36" s="3" t="s">
        <v>6</v>
      </c>
    </row>
    <row r="37" spans="1:3">
      <c r="A37" s="2">
        <v>135</v>
      </c>
      <c r="B37" s="2" t="s">
        <v>12</v>
      </c>
      <c r="C37" s="6" t="s">
        <v>17</v>
      </c>
    </row>
    <row r="38" spans="1:3">
      <c r="A38" s="3">
        <v>849</v>
      </c>
      <c r="B38" s="3" t="s">
        <v>13</v>
      </c>
      <c r="C38" s="8" t="s">
        <v>4</v>
      </c>
    </row>
    <row r="39" spans="1:3">
      <c r="A39" s="2">
        <v>158</v>
      </c>
      <c r="B39" s="2" t="s">
        <v>15</v>
      </c>
      <c r="C39" s="2" t="s">
        <v>9</v>
      </c>
    </row>
    <row r="40" spans="1:3">
      <c r="A40" s="3">
        <v>1889</v>
      </c>
      <c r="B40" s="3" t="s">
        <v>13</v>
      </c>
      <c r="C40" s="3" t="s">
        <v>11</v>
      </c>
    </row>
    <row r="41" spans="1:3">
      <c r="A41" s="2">
        <v>651</v>
      </c>
      <c r="B41" s="2" t="s">
        <v>15</v>
      </c>
      <c r="C41" s="2" t="s">
        <v>6</v>
      </c>
    </row>
    <row r="42" spans="1:3">
      <c r="A42" s="3">
        <v>651</v>
      </c>
      <c r="B42" s="3" t="s">
        <v>7</v>
      </c>
      <c r="C42" s="8" t="s">
        <v>4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86290-EB61-4900-B112-D39DA5015484}">
  <dimension ref="A1:I7"/>
  <sheetViews>
    <sheetView workbookViewId="0">
      <selection activeCell="H9" sqref="H9"/>
    </sheetView>
  </sheetViews>
  <sheetFormatPr defaultRowHeight="15.6"/>
  <sheetData>
    <row r="1" spans="1:9">
      <c r="A1" s="25" t="s">
        <v>19</v>
      </c>
      <c r="B1" s="26"/>
      <c r="C1" s="26"/>
      <c r="D1" s="27" t="s">
        <v>20</v>
      </c>
      <c r="E1" s="27"/>
      <c r="F1" s="27"/>
      <c r="G1" s="27" t="s">
        <v>21</v>
      </c>
      <c r="H1" s="27"/>
      <c r="I1" s="27"/>
    </row>
    <row r="2" spans="1:9">
      <c r="A2" s="28" t="s">
        <v>12</v>
      </c>
      <c r="B2" s="28"/>
      <c r="C2" s="28"/>
      <c r="D2" s="29">
        <v>8177</v>
      </c>
      <c r="E2" s="30"/>
      <c r="F2" s="30"/>
      <c r="G2" s="30">
        <f>(D2/8)</f>
        <v>1022.125</v>
      </c>
      <c r="H2" s="30"/>
      <c r="I2" s="30"/>
    </row>
    <row r="3" spans="1:9">
      <c r="A3" s="31" t="s">
        <v>16</v>
      </c>
      <c r="B3" s="31"/>
      <c r="C3" s="31"/>
      <c r="D3" s="29">
        <v>4877</v>
      </c>
      <c r="E3" s="30"/>
      <c r="F3" s="30"/>
      <c r="G3" s="30">
        <f t="shared" ref="G3:G6" si="0">(D3/8)</f>
        <v>609.625</v>
      </c>
      <c r="H3" s="30"/>
      <c r="I3" s="30"/>
    </row>
    <row r="4" spans="1:9">
      <c r="A4" s="28" t="s">
        <v>13</v>
      </c>
      <c r="B4" s="28"/>
      <c r="C4" s="28"/>
      <c r="D4" s="29">
        <v>7761</v>
      </c>
      <c r="E4" s="30"/>
      <c r="F4" s="30"/>
      <c r="G4" s="30">
        <f t="shared" si="0"/>
        <v>970.125</v>
      </c>
      <c r="H4" s="30"/>
      <c r="I4" s="30"/>
    </row>
    <row r="5" spans="1:9">
      <c r="A5" s="28" t="s">
        <v>22</v>
      </c>
      <c r="B5" s="28"/>
      <c r="C5" s="28"/>
      <c r="D5" s="29">
        <v>15071</v>
      </c>
      <c r="E5" s="30"/>
      <c r="F5" s="30"/>
      <c r="G5" s="30">
        <f t="shared" si="0"/>
        <v>1883.875</v>
      </c>
      <c r="H5" s="30"/>
      <c r="I5" s="30"/>
    </row>
    <row r="6" spans="1:9">
      <c r="A6" s="28" t="s">
        <v>15</v>
      </c>
      <c r="B6" s="28"/>
      <c r="C6" s="28"/>
      <c r="D6" s="29">
        <v>4188</v>
      </c>
      <c r="E6" s="30"/>
      <c r="F6" s="30"/>
      <c r="G6" s="30">
        <f t="shared" si="0"/>
        <v>523.5</v>
      </c>
      <c r="H6" s="30"/>
      <c r="I6" s="30"/>
    </row>
    <row r="7" spans="1:9">
      <c r="A7" s="32" t="s">
        <v>23</v>
      </c>
      <c r="B7" s="32"/>
      <c r="C7" s="32"/>
      <c r="D7" s="33">
        <f>SUM(D2,D3,D4,D5,D6)</f>
        <v>40074</v>
      </c>
      <c r="E7" s="34"/>
      <c r="F7" s="34"/>
      <c r="G7" s="34">
        <f>(D7/40)</f>
        <v>1001.85</v>
      </c>
      <c r="H7" s="34"/>
      <c r="I7" s="34"/>
    </row>
  </sheetData>
  <mergeCells count="21">
    <mergeCell ref="A7:C7"/>
    <mergeCell ref="D7:F7"/>
    <mergeCell ref="G7:I7"/>
    <mergeCell ref="A5:C5"/>
    <mergeCell ref="D5:F5"/>
    <mergeCell ref="G5:I5"/>
    <mergeCell ref="A6:C6"/>
    <mergeCell ref="D6:F6"/>
    <mergeCell ref="G6:I6"/>
    <mergeCell ref="A3:C3"/>
    <mergeCell ref="D3:F3"/>
    <mergeCell ref="G3:I3"/>
    <mergeCell ref="A4:C4"/>
    <mergeCell ref="D4:F4"/>
    <mergeCell ref="G4:I4"/>
    <mergeCell ref="A1:C1"/>
    <mergeCell ref="D1:F1"/>
    <mergeCell ref="G1:I1"/>
    <mergeCell ref="A2:C2"/>
    <mergeCell ref="D2:F2"/>
    <mergeCell ref="G2:I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31EF-4DA4-40B9-86D1-5C386E93EACC}">
  <dimension ref="A1:I10"/>
  <sheetViews>
    <sheetView workbookViewId="0">
      <selection activeCell="G10" sqref="G10:I10"/>
    </sheetView>
  </sheetViews>
  <sheetFormatPr defaultRowHeight="15.6"/>
  <sheetData>
    <row r="1" spans="1:9">
      <c r="A1" s="25" t="s">
        <v>24</v>
      </c>
      <c r="B1" s="25"/>
      <c r="C1" s="25"/>
      <c r="D1" s="25" t="s">
        <v>25</v>
      </c>
      <c r="E1" s="25"/>
      <c r="F1" s="25"/>
      <c r="G1" s="25" t="s">
        <v>21</v>
      </c>
      <c r="H1" s="25"/>
      <c r="I1" s="25"/>
    </row>
    <row r="2" spans="1:9">
      <c r="A2" s="28" t="s">
        <v>26</v>
      </c>
      <c r="B2" s="28"/>
      <c r="C2" s="28"/>
      <c r="D2" s="28">
        <v>14127</v>
      </c>
      <c r="E2" s="28"/>
      <c r="F2" s="28"/>
      <c r="G2" s="35">
        <f>(D2/5)</f>
        <v>2825.4</v>
      </c>
      <c r="H2" s="35"/>
      <c r="I2" s="35"/>
    </row>
    <row r="3" spans="1:9">
      <c r="A3" s="28" t="s">
        <v>27</v>
      </c>
      <c r="B3" s="28"/>
      <c r="C3" s="28"/>
      <c r="D3" s="28">
        <v>5253</v>
      </c>
      <c r="E3" s="28"/>
      <c r="F3" s="28"/>
      <c r="G3" s="35">
        <f>(D3/5)</f>
        <v>1050.5999999999999</v>
      </c>
      <c r="H3" s="35"/>
      <c r="I3" s="35"/>
    </row>
    <row r="4" spans="1:9">
      <c r="A4" s="28" t="s">
        <v>11</v>
      </c>
      <c r="B4" s="28"/>
      <c r="C4" s="28"/>
      <c r="D4" s="28">
        <v>4965</v>
      </c>
      <c r="E4" s="28"/>
      <c r="F4" s="28"/>
      <c r="G4" s="35">
        <f>(D4/5)</f>
        <v>993</v>
      </c>
      <c r="H4" s="35"/>
      <c r="I4" s="35"/>
    </row>
    <row r="5" spans="1:9">
      <c r="A5" s="28" t="s">
        <v>8</v>
      </c>
      <c r="B5" s="28"/>
      <c r="C5" s="28"/>
      <c r="D5" s="28">
        <v>6247</v>
      </c>
      <c r="E5" s="28"/>
      <c r="F5" s="28"/>
      <c r="G5" s="35">
        <f t="shared" ref="G5:G9" si="0">(D5/5)</f>
        <v>1249.4000000000001</v>
      </c>
      <c r="H5" s="35"/>
      <c r="I5" s="35"/>
    </row>
    <row r="6" spans="1:9">
      <c r="A6" s="28" t="s">
        <v>9</v>
      </c>
      <c r="B6" s="28"/>
      <c r="C6" s="28"/>
      <c r="D6" s="28">
        <v>2240</v>
      </c>
      <c r="E6" s="28"/>
      <c r="F6" s="28"/>
      <c r="G6" s="35">
        <f t="shared" si="0"/>
        <v>448</v>
      </c>
      <c r="H6" s="35"/>
      <c r="I6" s="35"/>
    </row>
    <row r="7" spans="1:9">
      <c r="A7" s="28" t="s">
        <v>28</v>
      </c>
      <c r="B7" s="28"/>
      <c r="C7" s="28"/>
      <c r="D7" s="28">
        <v>1887</v>
      </c>
      <c r="E7" s="28"/>
      <c r="F7" s="28"/>
      <c r="G7" s="35">
        <f t="shared" si="0"/>
        <v>377.4</v>
      </c>
      <c r="H7" s="35"/>
      <c r="I7" s="35"/>
    </row>
    <row r="8" spans="1:9">
      <c r="A8" s="28" t="s">
        <v>14</v>
      </c>
      <c r="B8" s="28"/>
      <c r="C8" s="28"/>
      <c r="D8" s="28">
        <v>2661</v>
      </c>
      <c r="E8" s="28"/>
      <c r="F8" s="28"/>
      <c r="G8" s="35">
        <f t="shared" si="0"/>
        <v>532.20000000000005</v>
      </c>
      <c r="H8" s="35"/>
      <c r="I8" s="35"/>
    </row>
    <row r="9" spans="1:9">
      <c r="A9" s="28" t="s">
        <v>29</v>
      </c>
      <c r="B9" s="28"/>
      <c r="C9" s="28"/>
      <c r="D9" s="28">
        <v>2694</v>
      </c>
      <c r="E9" s="28"/>
      <c r="F9" s="28"/>
      <c r="G9" s="35">
        <f t="shared" si="0"/>
        <v>538.79999999999995</v>
      </c>
      <c r="H9" s="35"/>
      <c r="I9" s="35"/>
    </row>
    <row r="10" spans="1:9">
      <c r="A10" s="25" t="s">
        <v>23</v>
      </c>
      <c r="B10" s="25"/>
      <c r="C10" s="25"/>
      <c r="D10" s="25">
        <f>SUM(D2:F9)</f>
        <v>40074</v>
      </c>
      <c r="E10" s="25"/>
      <c r="F10" s="25"/>
      <c r="G10" s="36">
        <f>(D10/40)</f>
        <v>1001.85</v>
      </c>
      <c r="H10" s="36"/>
      <c r="I10" s="36"/>
    </row>
  </sheetData>
  <mergeCells count="30">
    <mergeCell ref="A9:C9"/>
    <mergeCell ref="D9:F9"/>
    <mergeCell ref="G9:I9"/>
    <mergeCell ref="A10:C10"/>
    <mergeCell ref="D10:F10"/>
    <mergeCell ref="G10:I10"/>
    <mergeCell ref="A7:C7"/>
    <mergeCell ref="D7:F7"/>
    <mergeCell ref="G7:I7"/>
    <mergeCell ref="A8:C8"/>
    <mergeCell ref="D8:F8"/>
    <mergeCell ref="G8:I8"/>
    <mergeCell ref="A5:C5"/>
    <mergeCell ref="D5:F5"/>
    <mergeCell ref="G5:I5"/>
    <mergeCell ref="A6:C6"/>
    <mergeCell ref="D6:F6"/>
    <mergeCell ref="G6:I6"/>
    <mergeCell ref="A3:C3"/>
    <mergeCell ref="D3:F3"/>
    <mergeCell ref="G3:I3"/>
    <mergeCell ref="A4:C4"/>
    <mergeCell ref="D4:F4"/>
    <mergeCell ref="G4:I4"/>
    <mergeCell ref="A1:C1"/>
    <mergeCell ref="D1:F1"/>
    <mergeCell ref="G1:I1"/>
    <mergeCell ref="A2:C2"/>
    <mergeCell ref="D2:F2"/>
    <mergeCell ref="G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1E75-B106-4F62-8674-154EA2E6ACFC}">
  <dimension ref="A1:P11"/>
  <sheetViews>
    <sheetView workbookViewId="0">
      <selection activeCell="O1" sqref="O1:P2"/>
    </sheetView>
  </sheetViews>
  <sheetFormatPr defaultRowHeight="15.6"/>
  <sheetData>
    <row r="1" spans="1:16">
      <c r="A1" s="25" t="s">
        <v>20</v>
      </c>
      <c r="B1" s="25"/>
      <c r="C1" s="25"/>
      <c r="D1" s="25" t="s">
        <v>30</v>
      </c>
      <c r="E1" s="25"/>
      <c r="F1" s="25"/>
      <c r="G1" s="37" t="s">
        <v>16</v>
      </c>
      <c r="H1" s="38"/>
      <c r="I1" s="37" t="s">
        <v>13</v>
      </c>
      <c r="J1" s="38"/>
      <c r="K1" s="37" t="s">
        <v>5</v>
      </c>
      <c r="L1" s="38"/>
      <c r="M1" s="37" t="s">
        <v>31</v>
      </c>
      <c r="N1" s="38"/>
      <c r="O1" s="37" t="s">
        <v>23</v>
      </c>
      <c r="P1" s="38"/>
    </row>
    <row r="2" spans="1:16">
      <c r="A2" s="25" t="s">
        <v>24</v>
      </c>
      <c r="B2" s="25"/>
      <c r="C2" s="25"/>
      <c r="D2" s="25" t="s">
        <v>12</v>
      </c>
      <c r="E2" s="25"/>
      <c r="F2" s="25"/>
      <c r="G2" s="39"/>
      <c r="H2" s="40"/>
      <c r="I2" s="39"/>
      <c r="J2" s="40"/>
      <c r="K2" s="39"/>
      <c r="L2" s="40"/>
      <c r="M2" s="39"/>
      <c r="N2" s="40"/>
      <c r="O2" s="39"/>
      <c r="P2" s="40"/>
    </row>
    <row r="3" spans="1:16">
      <c r="A3" s="28" t="s">
        <v>26</v>
      </c>
      <c r="B3" s="28"/>
      <c r="C3" s="28"/>
      <c r="D3" s="28">
        <v>1358</v>
      </c>
      <c r="E3" s="28"/>
      <c r="F3" s="28"/>
      <c r="G3" s="29">
        <v>972</v>
      </c>
      <c r="H3" s="29"/>
      <c r="I3" s="29">
        <v>1579</v>
      </c>
      <c r="J3" s="29"/>
      <c r="K3" s="29">
        <v>9567</v>
      </c>
      <c r="L3" s="29"/>
      <c r="M3" s="29">
        <v>651</v>
      </c>
      <c r="N3" s="29"/>
      <c r="O3" s="29">
        <f>SUM(D3,G3,I3,K3,M3)</f>
        <v>14127</v>
      </c>
      <c r="P3" s="29"/>
    </row>
    <row r="4" spans="1:16">
      <c r="A4" s="28" t="s">
        <v>27</v>
      </c>
      <c r="B4" s="28"/>
      <c r="C4" s="28"/>
      <c r="D4" s="28">
        <v>849</v>
      </c>
      <c r="E4" s="28"/>
      <c r="F4" s="28"/>
      <c r="G4" s="29">
        <v>608</v>
      </c>
      <c r="H4" s="29"/>
      <c r="I4" s="29">
        <v>1688</v>
      </c>
      <c r="J4" s="29"/>
      <c r="K4" s="29">
        <v>1793</v>
      </c>
      <c r="L4" s="29"/>
      <c r="M4" s="29">
        <v>315</v>
      </c>
      <c r="N4" s="29"/>
      <c r="O4" s="29">
        <f t="shared" ref="O4:O10" si="0">SUM(D4,G4,I4,K4,M4)</f>
        <v>5253</v>
      </c>
      <c r="P4" s="29"/>
    </row>
    <row r="5" spans="1:16">
      <c r="A5" s="28" t="s">
        <v>11</v>
      </c>
      <c r="B5" s="28"/>
      <c r="C5" s="28"/>
      <c r="D5" s="28">
        <v>1355</v>
      </c>
      <c r="E5" s="28"/>
      <c r="F5" s="28"/>
      <c r="G5" s="29">
        <v>552</v>
      </c>
      <c r="H5" s="29"/>
      <c r="I5" s="29">
        <v>1889</v>
      </c>
      <c r="J5" s="29"/>
      <c r="K5" s="29">
        <v>618</v>
      </c>
      <c r="L5" s="29"/>
      <c r="M5" s="29">
        <v>551</v>
      </c>
      <c r="N5" s="29"/>
      <c r="O5" s="29">
        <f t="shared" si="0"/>
        <v>4965</v>
      </c>
      <c r="P5" s="29"/>
    </row>
    <row r="6" spans="1:16">
      <c r="A6" s="28" t="s">
        <v>8</v>
      </c>
      <c r="B6" s="28"/>
      <c r="C6" s="28"/>
      <c r="D6" s="28">
        <v>3155</v>
      </c>
      <c r="E6" s="28"/>
      <c r="F6" s="28"/>
      <c r="G6" s="29">
        <v>542</v>
      </c>
      <c r="H6" s="29"/>
      <c r="I6" s="29">
        <v>316</v>
      </c>
      <c r="J6" s="29"/>
      <c r="K6" s="29">
        <v>547</v>
      </c>
      <c r="L6" s="29"/>
      <c r="M6" s="29">
        <v>1687</v>
      </c>
      <c r="N6" s="29"/>
      <c r="O6" s="29">
        <f t="shared" si="0"/>
        <v>6247</v>
      </c>
      <c r="P6" s="29"/>
    </row>
    <row r="7" spans="1:16">
      <c r="A7" s="28" t="s">
        <v>9</v>
      </c>
      <c r="B7" s="28"/>
      <c r="C7" s="28"/>
      <c r="D7" s="28">
        <v>173</v>
      </c>
      <c r="E7" s="28"/>
      <c r="F7" s="28"/>
      <c r="G7" s="29">
        <v>346</v>
      </c>
      <c r="H7" s="29"/>
      <c r="I7" s="29">
        <v>615</v>
      </c>
      <c r="J7" s="29"/>
      <c r="K7" s="29">
        <v>948</v>
      </c>
      <c r="L7" s="29"/>
      <c r="M7" s="29">
        <v>158</v>
      </c>
      <c r="N7" s="29"/>
      <c r="O7" s="29">
        <f t="shared" si="0"/>
        <v>2240</v>
      </c>
      <c r="P7" s="29"/>
    </row>
    <row r="8" spans="1:16">
      <c r="A8" s="28" t="s">
        <v>28</v>
      </c>
      <c r="B8" s="28"/>
      <c r="C8" s="28"/>
      <c r="D8" s="28">
        <v>135</v>
      </c>
      <c r="E8" s="28"/>
      <c r="F8" s="28"/>
      <c r="G8" s="29">
        <v>234</v>
      </c>
      <c r="H8" s="29"/>
      <c r="I8" s="29">
        <v>632</v>
      </c>
      <c r="J8" s="29"/>
      <c r="K8" s="29">
        <v>568</v>
      </c>
      <c r="L8" s="29"/>
      <c r="M8" s="29">
        <v>318</v>
      </c>
      <c r="N8" s="29"/>
      <c r="O8" s="29">
        <f t="shared" si="0"/>
        <v>1887</v>
      </c>
      <c r="P8" s="29"/>
    </row>
    <row r="9" spans="1:16">
      <c r="A9" s="28" t="s">
        <v>14</v>
      </c>
      <c r="B9" s="28"/>
      <c r="C9" s="28"/>
      <c r="D9" s="28">
        <v>561</v>
      </c>
      <c r="E9" s="28"/>
      <c r="F9" s="28"/>
      <c r="G9" s="29">
        <v>972</v>
      </c>
      <c r="H9" s="29"/>
      <c r="I9" s="29">
        <v>193</v>
      </c>
      <c r="J9" s="29"/>
      <c r="K9" s="29">
        <v>784</v>
      </c>
      <c r="L9" s="29"/>
      <c r="M9" s="29">
        <v>151</v>
      </c>
      <c r="N9" s="29"/>
      <c r="O9" s="29">
        <f t="shared" si="0"/>
        <v>2661</v>
      </c>
      <c r="P9" s="29"/>
    </row>
    <row r="10" spans="1:16">
      <c r="A10" s="28" t="s">
        <v>29</v>
      </c>
      <c r="B10" s="28"/>
      <c r="C10" s="28"/>
      <c r="D10" s="28">
        <v>591</v>
      </c>
      <c r="E10" s="28"/>
      <c r="F10" s="28"/>
      <c r="G10" s="29">
        <v>651</v>
      </c>
      <c r="H10" s="29"/>
      <c r="I10" s="29">
        <v>849</v>
      </c>
      <c r="J10" s="29"/>
      <c r="K10" s="29">
        <v>246</v>
      </c>
      <c r="L10" s="29"/>
      <c r="M10" s="29">
        <v>357</v>
      </c>
      <c r="N10" s="29"/>
      <c r="O10" s="29">
        <f t="shared" si="0"/>
        <v>2694</v>
      </c>
      <c r="P10" s="29"/>
    </row>
    <row r="11" spans="1:16">
      <c r="A11" s="25" t="s">
        <v>23</v>
      </c>
      <c r="B11" s="25"/>
      <c r="C11" s="25"/>
      <c r="D11" s="25">
        <f>SUM(D3,D4,D5,D6,D7,D8,D9,D10)</f>
        <v>8177</v>
      </c>
      <c r="E11" s="25"/>
      <c r="F11" s="25"/>
      <c r="G11" s="33">
        <f>SUM(G3:H10)</f>
        <v>4877</v>
      </c>
      <c r="H11" s="33"/>
      <c r="I11" s="33">
        <f>SUM(I3:J10)</f>
        <v>7761</v>
      </c>
      <c r="J11" s="33"/>
      <c r="K11" s="33">
        <f>SUM(K3:L10)</f>
        <v>15071</v>
      </c>
      <c r="L11" s="33"/>
      <c r="M11" s="33">
        <f>SUM(M3:N10)</f>
        <v>4188</v>
      </c>
      <c r="N11" s="33"/>
      <c r="O11" s="33">
        <f>SUM(O3:P10)</f>
        <v>40074</v>
      </c>
      <c r="P11" s="33"/>
    </row>
  </sheetData>
  <mergeCells count="72">
    <mergeCell ref="G8:H8"/>
    <mergeCell ref="G9:H9"/>
    <mergeCell ref="G10:H10"/>
    <mergeCell ref="G11:H11"/>
    <mergeCell ref="G1:H2"/>
    <mergeCell ref="G3:H3"/>
    <mergeCell ref="G4:H4"/>
    <mergeCell ref="G5:H5"/>
    <mergeCell ref="G6:H6"/>
    <mergeCell ref="G7:H7"/>
    <mergeCell ref="I1:J2"/>
    <mergeCell ref="I11:J11"/>
    <mergeCell ref="K11:L11"/>
    <mergeCell ref="M11:N11"/>
    <mergeCell ref="O11:P11"/>
    <mergeCell ref="K9:L9"/>
    <mergeCell ref="M9:N9"/>
    <mergeCell ref="O9:P9"/>
    <mergeCell ref="I10:J10"/>
    <mergeCell ref="K10:L10"/>
    <mergeCell ref="M10:N10"/>
    <mergeCell ref="O10:P10"/>
    <mergeCell ref="K7:L7"/>
    <mergeCell ref="M7:N7"/>
    <mergeCell ref="O7:P7"/>
    <mergeCell ref="I8:J8"/>
    <mergeCell ref="K8:L8"/>
    <mergeCell ref="M8:N8"/>
    <mergeCell ref="O8:P8"/>
    <mergeCell ref="K5:L5"/>
    <mergeCell ref="M5:N5"/>
    <mergeCell ref="O5:P5"/>
    <mergeCell ref="O6:P6"/>
    <mergeCell ref="K3:L3"/>
    <mergeCell ref="M3:N3"/>
    <mergeCell ref="O3:P3"/>
    <mergeCell ref="I4:J4"/>
    <mergeCell ref="K4:L4"/>
    <mergeCell ref="M4:N4"/>
    <mergeCell ref="O4:P4"/>
    <mergeCell ref="K1:L2"/>
    <mergeCell ref="M1:N2"/>
    <mergeCell ref="O1:P2"/>
    <mergeCell ref="A10:C10"/>
    <mergeCell ref="D10:F10"/>
    <mergeCell ref="A6:C6"/>
    <mergeCell ref="D6:F6"/>
    <mergeCell ref="A1:C1"/>
    <mergeCell ref="D1:F1"/>
    <mergeCell ref="A2:C2"/>
    <mergeCell ref="D2:F2"/>
    <mergeCell ref="D3:F3"/>
    <mergeCell ref="A3:C3"/>
    <mergeCell ref="I6:J6"/>
    <mergeCell ref="K6:L6"/>
    <mergeCell ref="M6:N6"/>
    <mergeCell ref="A11:C11"/>
    <mergeCell ref="D11:F11"/>
    <mergeCell ref="I3:J3"/>
    <mergeCell ref="I5:J5"/>
    <mergeCell ref="I7:J7"/>
    <mergeCell ref="I9:J9"/>
    <mergeCell ref="A7:C7"/>
    <mergeCell ref="D7:F7"/>
    <mergeCell ref="A8:C8"/>
    <mergeCell ref="D8:F8"/>
    <mergeCell ref="A9:C9"/>
    <mergeCell ref="D9:F9"/>
    <mergeCell ref="A4:C4"/>
    <mergeCell ref="D4:F4"/>
    <mergeCell ref="A5:C5"/>
    <mergeCell ref="D5: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44370-76B3-4406-BB7E-AFA3E32C66D1}">
  <dimension ref="A1:G20"/>
  <sheetViews>
    <sheetView workbookViewId="0">
      <selection activeCell="C24" sqref="C24"/>
    </sheetView>
  </sheetViews>
  <sheetFormatPr defaultRowHeight="15.6"/>
  <cols>
    <col min="1" max="1" width="11.296875" customWidth="1"/>
    <col min="2" max="2" width="15.69921875" customWidth="1"/>
    <col min="3" max="3" width="13" customWidth="1"/>
    <col min="4" max="4" width="17.5" customWidth="1"/>
    <col min="5" max="5" width="13.09765625" customWidth="1"/>
    <col min="6" max="6" width="14.69921875" customWidth="1"/>
    <col min="7" max="7" width="18.3984375" customWidth="1"/>
  </cols>
  <sheetData>
    <row r="1" spans="1:7">
      <c r="A1" s="18" t="s">
        <v>32</v>
      </c>
      <c r="B1" s="17" t="s">
        <v>33</v>
      </c>
      <c r="C1" s="18" t="s">
        <v>34</v>
      </c>
      <c r="D1" s="17" t="s">
        <v>35</v>
      </c>
      <c r="E1" s="17" t="s">
        <v>36</v>
      </c>
      <c r="F1" s="17" t="s">
        <v>37</v>
      </c>
      <c r="G1" s="17" t="s">
        <v>38</v>
      </c>
    </row>
    <row r="2" spans="1:7">
      <c r="A2" s="19">
        <v>1</v>
      </c>
      <c r="B2" s="12">
        <v>120</v>
      </c>
      <c r="C2" s="14">
        <v>3</v>
      </c>
      <c r="D2" s="12">
        <v>360</v>
      </c>
      <c r="E2" s="15" t="str">
        <f>IF(AND(999&gt;D2,D2&gt;100),"5%",IF(D2&gt;=1000,"10%","0%"))</f>
        <v>5%</v>
      </c>
      <c r="F2" s="12">
        <f>E2*D2</f>
        <v>18</v>
      </c>
      <c r="G2" s="12">
        <f>D2-F2</f>
        <v>342</v>
      </c>
    </row>
    <row r="3" spans="1:7">
      <c r="A3" s="20">
        <v>2</v>
      </c>
      <c r="B3" s="11">
        <v>56</v>
      </c>
      <c r="C3" s="13">
        <v>5</v>
      </c>
      <c r="D3" s="11">
        <v>280</v>
      </c>
      <c r="E3" s="16" t="str">
        <f t="shared" ref="E2:E5" si="0">IF(AND(999&gt;D3,D3&gt;100),"5%",IF(D3&gt;=1000,"10%","0%"))</f>
        <v>5%</v>
      </c>
      <c r="F3" s="11">
        <f t="shared" ref="F3:F15" si="1">E3*D3</f>
        <v>14</v>
      </c>
      <c r="G3" s="11">
        <f t="shared" ref="G3:G15" si="2">D3-F3</f>
        <v>266</v>
      </c>
    </row>
    <row r="4" spans="1:7">
      <c r="A4" s="19">
        <v>3</v>
      </c>
      <c r="B4" s="12">
        <v>70</v>
      </c>
      <c r="C4" s="14">
        <v>2</v>
      </c>
      <c r="D4" s="12">
        <v>140</v>
      </c>
      <c r="E4" s="15" t="str">
        <f t="shared" si="0"/>
        <v>5%</v>
      </c>
      <c r="F4" s="12">
        <f t="shared" si="1"/>
        <v>7</v>
      </c>
      <c r="G4" s="12">
        <f t="shared" si="2"/>
        <v>133</v>
      </c>
    </row>
    <row r="5" spans="1:7">
      <c r="A5" s="20">
        <v>4</v>
      </c>
      <c r="B5" s="11">
        <v>430</v>
      </c>
      <c r="C5" s="13">
        <v>7</v>
      </c>
      <c r="D5" s="11">
        <v>3010</v>
      </c>
      <c r="E5" s="16" t="str">
        <f t="shared" si="0"/>
        <v>10%</v>
      </c>
      <c r="F5" s="11">
        <f t="shared" si="1"/>
        <v>301</v>
      </c>
      <c r="G5" s="11">
        <f t="shared" si="2"/>
        <v>2709</v>
      </c>
    </row>
    <row r="6" spans="1:7">
      <c r="A6" s="19">
        <v>5</v>
      </c>
      <c r="B6" s="12">
        <v>230</v>
      </c>
      <c r="C6" s="14">
        <v>23</v>
      </c>
      <c r="D6" s="12">
        <v>5290</v>
      </c>
      <c r="E6" s="15" t="str">
        <f>IF(AND(999&gt;D6,D6&gt;100),"5%",IF(D6&gt;=1000,"10%","0%"))</f>
        <v>10%</v>
      </c>
      <c r="F6" s="12">
        <f t="shared" si="1"/>
        <v>529</v>
      </c>
      <c r="G6" s="12">
        <f t="shared" si="2"/>
        <v>4761</v>
      </c>
    </row>
    <row r="7" spans="1:7">
      <c r="A7" s="20">
        <v>6</v>
      </c>
      <c r="B7" s="11">
        <v>10</v>
      </c>
      <c r="C7" s="13">
        <v>2</v>
      </c>
      <c r="D7" s="11">
        <v>20</v>
      </c>
      <c r="E7" s="16" t="str">
        <f t="shared" ref="E7:E15" si="3">IF(AND(999&gt;D7,D7&gt;100),"5%",IF(D7&gt;=1000,"10%","0%"))</f>
        <v>0%</v>
      </c>
      <c r="F7" s="11">
        <f t="shared" si="1"/>
        <v>0</v>
      </c>
      <c r="G7" s="11">
        <f t="shared" si="2"/>
        <v>20</v>
      </c>
    </row>
    <row r="8" spans="1:7">
      <c r="A8" s="19">
        <v>7</v>
      </c>
      <c r="B8" s="12">
        <v>5</v>
      </c>
      <c r="C8" s="14">
        <v>8</v>
      </c>
      <c r="D8" s="12">
        <v>40</v>
      </c>
      <c r="E8" s="15" t="str">
        <f t="shared" si="3"/>
        <v>0%</v>
      </c>
      <c r="F8" s="12">
        <f t="shared" si="1"/>
        <v>0</v>
      </c>
      <c r="G8" s="12">
        <f t="shared" si="2"/>
        <v>40</v>
      </c>
    </row>
    <row r="9" spans="1:7">
      <c r="A9" s="20">
        <v>8</v>
      </c>
      <c r="B9" s="11">
        <v>5040</v>
      </c>
      <c r="C9" s="13">
        <v>1</v>
      </c>
      <c r="D9" s="11">
        <v>5040</v>
      </c>
      <c r="E9" s="16" t="str">
        <f t="shared" si="3"/>
        <v>10%</v>
      </c>
      <c r="F9" s="11">
        <f t="shared" si="1"/>
        <v>504</v>
      </c>
      <c r="G9" s="11">
        <f t="shared" si="2"/>
        <v>4536</v>
      </c>
    </row>
    <row r="10" spans="1:7">
      <c r="A10" s="19">
        <v>9</v>
      </c>
      <c r="B10" s="12">
        <v>1200</v>
      </c>
      <c r="C10" s="14">
        <v>3</v>
      </c>
      <c r="D10" s="12">
        <v>3600</v>
      </c>
      <c r="E10" s="15" t="str">
        <f t="shared" si="3"/>
        <v>10%</v>
      </c>
      <c r="F10" s="12">
        <f t="shared" si="1"/>
        <v>360</v>
      </c>
      <c r="G10" s="12">
        <f t="shared" si="2"/>
        <v>3240</v>
      </c>
    </row>
    <row r="11" spans="1:7">
      <c r="A11" s="20">
        <v>10</v>
      </c>
      <c r="B11" s="11">
        <v>480</v>
      </c>
      <c r="C11" s="13">
        <v>4</v>
      </c>
      <c r="D11" s="11">
        <v>1920</v>
      </c>
      <c r="E11" s="16" t="str">
        <f t="shared" si="3"/>
        <v>10%</v>
      </c>
      <c r="F11" s="11">
        <f t="shared" si="1"/>
        <v>192</v>
      </c>
      <c r="G11" s="11">
        <f t="shared" si="2"/>
        <v>1728</v>
      </c>
    </row>
    <row r="12" spans="1:7">
      <c r="A12" s="19">
        <v>11</v>
      </c>
      <c r="B12" s="12">
        <v>33</v>
      </c>
      <c r="C12" s="14">
        <v>5</v>
      </c>
      <c r="D12" s="12">
        <v>165</v>
      </c>
      <c r="E12" s="15" t="str">
        <f t="shared" si="3"/>
        <v>5%</v>
      </c>
      <c r="F12" s="12">
        <f t="shared" si="1"/>
        <v>8.25</v>
      </c>
      <c r="G12" s="12">
        <f t="shared" si="2"/>
        <v>156.75</v>
      </c>
    </row>
    <row r="13" spans="1:7">
      <c r="A13" s="20">
        <v>12</v>
      </c>
      <c r="B13" s="11">
        <v>1200</v>
      </c>
      <c r="C13" s="13">
        <v>2</v>
      </c>
      <c r="D13" s="11">
        <v>2400</v>
      </c>
      <c r="E13" s="16" t="str">
        <f t="shared" si="3"/>
        <v>10%</v>
      </c>
      <c r="F13" s="11">
        <f t="shared" si="1"/>
        <v>240</v>
      </c>
      <c r="G13" s="11">
        <f t="shared" si="2"/>
        <v>2160</v>
      </c>
    </row>
    <row r="14" spans="1:7">
      <c r="A14" s="19">
        <v>13</v>
      </c>
      <c r="B14" s="12">
        <v>15</v>
      </c>
      <c r="C14" s="14">
        <v>10</v>
      </c>
      <c r="D14" s="12">
        <v>150</v>
      </c>
      <c r="E14" s="15" t="str">
        <f t="shared" si="3"/>
        <v>5%</v>
      </c>
      <c r="F14" s="12">
        <f t="shared" si="1"/>
        <v>7.5</v>
      </c>
      <c r="G14" s="12">
        <f t="shared" si="2"/>
        <v>142.5</v>
      </c>
    </row>
    <row r="15" spans="1:7">
      <c r="A15" s="20">
        <v>14</v>
      </c>
      <c r="B15" s="11">
        <v>24</v>
      </c>
      <c r="C15" s="13">
        <v>5</v>
      </c>
      <c r="D15" s="11">
        <v>120</v>
      </c>
      <c r="E15" s="16" t="str">
        <f t="shared" si="3"/>
        <v>5%</v>
      </c>
      <c r="F15" s="11">
        <f t="shared" si="1"/>
        <v>6</v>
      </c>
      <c r="G15" s="11">
        <f t="shared" si="2"/>
        <v>114</v>
      </c>
    </row>
    <row r="17" spans="5:7">
      <c r="E17" s="41" t="s">
        <v>39</v>
      </c>
      <c r="F17" s="42"/>
      <c r="G17" s="10">
        <f>SUM(G2,G3,G4,G5,G6,G7,G8,G9,G10,G11,G12,G13,G14,G15,)</f>
        <v>20348.25</v>
      </c>
    </row>
    <row r="18" spans="5:7">
      <c r="E18" s="41" t="s">
        <v>40</v>
      </c>
      <c r="F18" s="42"/>
      <c r="G18" s="9">
        <v>0.19</v>
      </c>
    </row>
    <row r="19" spans="5:7">
      <c r="E19" s="41" t="s">
        <v>41</v>
      </c>
      <c r="F19" s="42"/>
      <c r="G19" s="10">
        <f>G17*G18</f>
        <v>3866.1675</v>
      </c>
    </row>
    <row r="20" spans="5:7">
      <c r="E20" s="41" t="s">
        <v>42</v>
      </c>
      <c r="F20" s="42"/>
      <c r="G20" s="21">
        <f>G17+G19</f>
        <v>24214.4175</v>
      </c>
    </row>
  </sheetData>
  <mergeCells count="4">
    <mergeCell ref="E17:F17"/>
    <mergeCell ref="E18:F18"/>
    <mergeCell ref="E19:F19"/>
    <mergeCell ref="E20:F20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45A22-46DD-45DC-9BC4-89B1D0D0BA4E}">
  <dimension ref="A1:C11"/>
  <sheetViews>
    <sheetView tabSelected="1" workbookViewId="0">
      <selection activeCell="L21" sqref="L21"/>
    </sheetView>
  </sheetViews>
  <sheetFormatPr defaultRowHeight="15.6"/>
  <cols>
    <col min="1" max="1" width="14.296875" customWidth="1"/>
    <col min="2" max="2" width="14.796875" customWidth="1"/>
    <col min="3" max="3" width="13.8984375" customWidth="1"/>
  </cols>
  <sheetData>
    <row r="1" spans="1:3">
      <c r="A1" s="18" t="s">
        <v>43</v>
      </c>
      <c r="B1" s="18" t="s">
        <v>44</v>
      </c>
      <c r="C1" s="18" t="s">
        <v>45</v>
      </c>
    </row>
    <row r="2" spans="1:3">
      <c r="A2" s="19">
        <v>1</v>
      </c>
      <c r="B2" s="19">
        <v>5</v>
      </c>
      <c r="C2" s="19">
        <f>B2/A2</f>
        <v>5</v>
      </c>
    </row>
    <row r="3" spans="1:3">
      <c r="A3" s="20">
        <v>2</v>
      </c>
      <c r="B3" s="20">
        <v>10</v>
      </c>
      <c r="C3" s="20">
        <f>B3/A3</f>
        <v>5</v>
      </c>
    </row>
    <row r="4" spans="1:3">
      <c r="A4" s="19">
        <v>3</v>
      </c>
      <c r="B4" s="19">
        <v>17</v>
      </c>
      <c r="C4" s="19">
        <f>B4/A4</f>
        <v>5.666666666666667</v>
      </c>
    </row>
    <row r="5" spans="1:3">
      <c r="A5" s="20">
        <v>4</v>
      </c>
      <c r="B5" s="20">
        <v>27</v>
      </c>
      <c r="C5" s="20">
        <f>B5/A5</f>
        <v>6.75</v>
      </c>
    </row>
    <row r="6" spans="1:3">
      <c r="A6" s="19">
        <v>5</v>
      </c>
      <c r="B6" s="19">
        <v>37</v>
      </c>
      <c r="C6" s="19">
        <f>B6/A6</f>
        <v>7.4</v>
      </c>
    </row>
    <row r="7" spans="1:3">
      <c r="A7" s="20">
        <v>6</v>
      </c>
      <c r="B7" s="20">
        <v>49</v>
      </c>
      <c r="C7" s="20">
        <f>B7/A7</f>
        <v>8.1666666666666661</v>
      </c>
    </row>
    <row r="8" spans="1:3">
      <c r="A8" s="19">
        <v>7</v>
      </c>
      <c r="B8" s="19">
        <v>63</v>
      </c>
      <c r="C8" s="19">
        <f>B8/A8</f>
        <v>9</v>
      </c>
    </row>
    <row r="9" spans="1:3">
      <c r="A9" s="20">
        <v>8</v>
      </c>
      <c r="B9" s="20">
        <v>75</v>
      </c>
      <c r="C9" s="20">
        <f>B9/A9</f>
        <v>9.375</v>
      </c>
    </row>
    <row r="10" spans="1:3">
      <c r="A10" s="19">
        <v>9</v>
      </c>
      <c r="B10" s="19">
        <v>83</v>
      </c>
      <c r="C10" s="19">
        <f>B10/A10</f>
        <v>9.2222222222222214</v>
      </c>
    </row>
    <row r="11" spans="1:3">
      <c r="A11" s="20">
        <v>10</v>
      </c>
      <c r="B11" s="20">
        <v>91</v>
      </c>
      <c r="C11" s="20">
        <f>B11/A11</f>
        <v>9.1</v>
      </c>
    </row>
  </sheetData>
  <phoneticPr fontId="13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q E i W D A 3 x 5 m l A A A A 9 Q A A A B I A H A B D b 2 5 m a W c v U G F j a 2 F n Z S 5 4 b W w g o h g A K K A U A A A A A A A A A A A A A A A A A A A A A A A A A A A A h Y 8 x D o I w A E W v Q r r T l m o M k l I G E y d J j C b G t S k F G q G Y t l j u 5 u C R v I I Y R d 0 c / / t v + P 9 + v d F s a J v g I o 1 V n U 5 B B D E I p B Z d o X S V g t 6 V Y Q w y R r d c n H g l g 1 H W N h l s k Y L a u X O C k P c e + h n s T I U I x h E 6 5 p u 9 q G X L w U d W / + V Q a e u 4 F h I w e n i N Y Q Q u F z C e E 4 g p m h j N l f 7 2 Z J z 7 b H 8 g X f W N 6 4 1 k p Q n X O 4 q m S N H 7 A n s A U E s D B B Q A A g A I A I a h I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o S J Y K I p H u A 4 A A A A R A A A A E w A c A E Z v c m 1 1 b G F z L 1 N l Y 3 R p b 2 4 x L m 0 g o h g A K K A U A A A A A A A A A A A A A A A A A A A A A A A A A A A A K 0 5 N L s n M z 1 M I h t C G 1 g B Q S w E C L Q A U A A I A C A C G o S J Y M D f H m a U A A A D 1 A A A A E g A A A A A A A A A A A A A A A A A A A A A A Q 2 9 u Z m l n L 1 B h Y 2 t h Z 2 U u e G 1 s U E s B A i 0 A F A A C A A g A h q E i W A / K 6 a u k A A A A 6 Q A A A B M A A A A A A A A A A A A A A A A A 8 Q A A A F t D b 2 5 0 Z W 5 0 X 1 R 5 c G V z X S 5 4 b W x Q S w E C L Q A U A A I A C A C G o S J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3 9 k i A Q U L 0 6 V x / X U Q y s u f g A A A A A C A A A A A A A Q Z g A A A A E A A C A A A A A 7 N G y + M b c V Q n E A i C B / Q s M a o 9 5 / F W b c p K v o s e k N 7 a 5 H x A A A A A A O g A A A A A I A A C A A A A B / + O K X g b T S I 4 R r o D d b F S f S f A T 8 E F 1 Y L v f w r 4 n b J X M 1 l V A A A A B b s L w z T n w v l R Z g T i i 7 W w g T 5 9 m V o / T 2 P L C V w J W F F z 1 4 v u t T d Z r o G I I j C k G F C o K p F v K t c t U 0 d K t 7 J l 0 8 T w g / e r p R E u M z k L 9 z F l c i y x C P 8 7 V z E E A A A A C A I N F K B T G + e V o 4 q h F 3 + 8 3 u o x 2 p s y k P L n f B 6 e Z b F b d Q h 6 / 1 u E Q F D w m y N 4 6 c S I G f 7 D M I j W H r A w / H z j 7 R L 5 y 7 G 9 p j < / D a t a M a s h u p > 
</file>

<file path=customXml/itemProps1.xml><?xml version="1.0" encoding="utf-8"?>
<ds:datastoreItem xmlns:ds="http://schemas.openxmlformats.org/officeDocument/2006/customXml" ds:itemID="{3C624F9A-85B1-4B72-842A-4433B3B3CE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feuille 1</vt:lpstr>
      <vt:lpstr>feuille 2</vt:lpstr>
      <vt:lpstr>feuille 3</vt:lpstr>
      <vt:lpstr>feuille 4</vt:lpstr>
      <vt:lpstr>feuille 5</vt:lpstr>
      <vt:lpstr>feuille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</dc:creator>
  <cp:lastModifiedBy>YASSINE</cp:lastModifiedBy>
  <cp:lastPrinted>2023-06-14T11:17:44Z</cp:lastPrinted>
  <dcterms:created xsi:type="dcterms:W3CDTF">2020-07-28T16:29:08Z</dcterms:created>
  <dcterms:modified xsi:type="dcterms:W3CDTF">2024-01-06T10:44:55Z</dcterms:modified>
</cp:coreProperties>
</file>