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dei\flowcore\db\documents\"/>
    </mc:Choice>
  </mc:AlternateContent>
  <xr:revisionPtr revIDLastSave="0" documentId="13_ncr:1_{03B0B246-15D7-4F4C-97FD-23CCF93FC77D}" xr6:coauthVersionLast="47" xr6:coauthVersionMax="47" xr10:uidLastSave="{00000000-0000-0000-0000-000000000000}"/>
  <bookViews>
    <workbookView xWindow="57480" yWindow="5430" windowWidth="29040" windowHeight="15990" activeTab="1" xr2:uid="{779DCB98-936F-4D4C-8180-C441B90F8D2D}"/>
  </bookViews>
  <sheets>
    <sheet name="システム構成" sheetId="1" r:id="rId1"/>
    <sheet name="注文データ" sheetId="2" r:id="rId2"/>
    <sheet name="図面データ" sheetId="3" r:id="rId3"/>
    <sheet name="計画データ" sheetId="4" r:id="rId4"/>
    <sheet name="製造データ" sheetId="5" r:id="rId5"/>
    <sheet name="作業実績データ" sheetId="6" r:id="rId6"/>
    <sheet name="部品使用データ" sheetId="7" r:id="rId7"/>
    <sheet name="在庫データ" sheetId="8" r:id="rId8"/>
    <sheet name="検査データ" sheetId="9" r:id="rId9"/>
    <sheet name="社内ユーザーマスタ" sheetId="10" r:id="rId10"/>
    <sheet name="社外ユーザーマスタ" sheetId="11" r:id="rId11"/>
    <sheet name="製品マスタ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  <c r="D17" i="2"/>
  <c r="D11" i="2"/>
  <c r="D29" i="2"/>
  <c r="D26" i="2"/>
  <c r="D24" i="2"/>
  <c r="D33" i="2"/>
  <c r="D38" i="2"/>
  <c r="D37" i="2"/>
  <c r="D9" i="2"/>
  <c r="D8" i="2"/>
  <c r="D34" i="2"/>
  <c r="D36" i="2"/>
  <c r="D31" i="2"/>
  <c r="D30" i="2"/>
  <c r="G47" i="2"/>
  <c r="D16" i="2"/>
  <c r="D15" i="2"/>
  <c r="D14" i="2"/>
  <c r="D13" i="2"/>
  <c r="D12" i="2"/>
  <c r="D10" i="2"/>
  <c r="D19" i="2"/>
  <c r="D20" i="2"/>
  <c r="D23" i="2"/>
  <c r="D4" i="2"/>
  <c r="D35" i="2"/>
  <c r="D3" i="2"/>
  <c r="D40" i="2"/>
  <c r="D22" i="2"/>
  <c r="D21" i="2"/>
  <c r="D7" i="2"/>
  <c r="D5" i="2"/>
  <c r="D6" i="2"/>
  <c r="D32" i="2"/>
  <c r="D39" i="2"/>
  <c r="D25" i="2"/>
  <c r="D28" i="2"/>
  <c r="D27" i="2"/>
  <c r="G48" i="2"/>
  <c r="D42" i="2"/>
  <c r="D41" i="2"/>
  <c r="D2" i="2"/>
  <c r="G50" i="2" l="1"/>
  <c r="G51" i="2" s="1"/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<sst xmlns="http://schemas.openxmlformats.org/spreadsheetml/2006/main" count="97" uniqueCount="96">
  <si>
    <t>受注データ</t>
  </si>
  <si>
    <t>図面データ</t>
  </si>
  <si>
    <t>計画データ</t>
  </si>
  <si>
    <t>製造データ</t>
  </si>
  <si>
    <t>作業実績データ</t>
  </si>
  <si>
    <t>在庫データ</t>
  </si>
  <si>
    <t>検査データ</t>
  </si>
  <si>
    <t>見積</t>
  </si>
  <si>
    <t>受注データ(未受注)発生</t>
  </si>
  <si>
    <t>検査項目決定</t>
  </si>
  <si>
    <t>試作</t>
  </si>
  <si>
    <t>図面データ発生</t>
  </si>
  <si>
    <t>生産計画</t>
  </si>
  <si>
    <t>納期更新</t>
  </si>
  <si>
    <t>計画データ発生</t>
  </si>
  <si>
    <t>製造指示データが発生</t>
  </si>
  <si>
    <t>受注登録</t>
  </si>
  <si>
    <t>ステータス更新(受注済)</t>
  </si>
  <si>
    <t>調達</t>
  </si>
  <si>
    <t>在庫データ発生</t>
  </si>
  <si>
    <t>設計</t>
  </si>
  <si>
    <t>図面データの紐づけ</t>
  </si>
  <si>
    <t>図面データ発生又は更新</t>
  </si>
  <si>
    <t>製造</t>
  </si>
  <si>
    <t>寸法、コメントなどの書き込み</t>
  </si>
  <si>
    <t>工程情報更新</t>
  </si>
  <si>
    <t>データ発生 工程実績登録</t>
  </si>
  <si>
    <t>在庫使用データ発生</t>
  </si>
  <si>
    <t>検査</t>
  </si>
  <si>
    <t>完成日更新、在庫データ紐づけ</t>
  </si>
  <si>
    <t>製品在庫データ発生</t>
  </si>
  <si>
    <t>検査データ発生</t>
  </si>
  <si>
    <t>引当</t>
  </si>
  <si>
    <t>ステータス引当済</t>
  </si>
  <si>
    <t>受注データへ引き当て</t>
  </si>
  <si>
    <t>出荷</t>
  </si>
  <si>
    <t>ステータス出荷済</t>
  </si>
  <si>
    <t>会計</t>
  </si>
  <si>
    <t>データ集計</t>
  </si>
  <si>
    <t>quotation</t>
    <phoneticPr fontId="1"/>
  </si>
  <si>
    <t>trial_production</t>
    <phoneticPr fontId="1"/>
  </si>
  <si>
    <t>production_planning</t>
    <phoneticPr fontId="1"/>
  </si>
  <si>
    <t>order</t>
    <phoneticPr fontId="1"/>
  </si>
  <si>
    <t>purchase</t>
    <phoneticPr fontId="1"/>
  </si>
  <si>
    <t>design</t>
    <phoneticPr fontId="1"/>
  </si>
  <si>
    <t>make</t>
    <phoneticPr fontId="1"/>
  </si>
  <si>
    <t>quality_inspection</t>
    <phoneticPr fontId="1"/>
  </si>
  <si>
    <t>reserve</t>
    <phoneticPr fontId="1"/>
  </si>
  <si>
    <t>out</t>
    <phoneticPr fontId="1"/>
  </si>
  <si>
    <t>finance</t>
    <phoneticPr fontId="1"/>
  </si>
  <si>
    <t>部品使用データ</t>
    <rPh sb="0" eb="2">
      <t>ブヒン</t>
    </rPh>
    <rPh sb="2" eb="4">
      <t>シヨウ</t>
    </rPh>
    <phoneticPr fontId="1"/>
  </si>
  <si>
    <t>データ発生</t>
    <rPh sb="3" eb="5">
      <t>ハッセイ</t>
    </rPh>
    <phoneticPr fontId="1"/>
  </si>
  <si>
    <t>no</t>
    <phoneticPr fontId="1"/>
  </si>
  <si>
    <t>DirectoryName</t>
    <phoneticPr fontId="1"/>
  </si>
  <si>
    <t>製造No</t>
    <rPh sb="0" eb="2">
      <t>セイゾウ</t>
    </rPh>
    <phoneticPr fontId="1"/>
  </si>
  <si>
    <t>製造Noコード</t>
    <rPh sb="0" eb="2">
      <t>セイゾウ</t>
    </rPh>
    <phoneticPr fontId="1"/>
  </si>
  <si>
    <t>create_at</t>
    <phoneticPr fontId="1"/>
  </si>
  <si>
    <t>update_at</t>
    <phoneticPr fontId="1"/>
  </si>
  <si>
    <t>受注ステータス</t>
    <rPh sb="0" eb="2">
      <t>ジュチュウ</t>
    </rPh>
    <phoneticPr fontId="1"/>
  </si>
  <si>
    <t>削除フラグ</t>
    <rPh sb="0" eb="2">
      <t>サクジョ</t>
    </rPh>
    <phoneticPr fontId="1"/>
  </si>
  <si>
    <t>履歴</t>
    <rPh sb="0" eb="2">
      <t>リレキ</t>
    </rPh>
    <phoneticPr fontId="1"/>
  </si>
  <si>
    <t>出荷時刻</t>
    <rPh sb="0" eb="4">
      <t>シュッカジコク</t>
    </rPh>
    <phoneticPr fontId="1"/>
  </si>
  <si>
    <t>引当コード</t>
    <rPh sb="0" eb="2">
      <t>ヒキアテ</t>
    </rPh>
    <phoneticPr fontId="1"/>
  </si>
  <si>
    <t>赤伝フラグ</t>
    <rPh sb="0" eb="2">
      <t>アカデン</t>
    </rPh>
    <phoneticPr fontId="1"/>
  </si>
  <si>
    <t>見積No</t>
    <rPh sb="0" eb="2">
      <t>ミツモリ</t>
    </rPh>
    <phoneticPr fontId="1"/>
  </si>
  <si>
    <t>注文No</t>
    <rPh sb="0" eb="2">
      <t>チュウモン</t>
    </rPh>
    <phoneticPr fontId="1"/>
  </si>
  <si>
    <t>注文データ</t>
    <phoneticPr fontId="1"/>
  </si>
  <si>
    <t>見積Noコード</t>
    <phoneticPr fontId="1"/>
  </si>
  <si>
    <t>受領内容</t>
    <rPh sb="0" eb="2">
      <t>ジュリョウ</t>
    </rPh>
    <rPh sb="2" eb="4">
      <t>ナイヨウ</t>
    </rPh>
    <phoneticPr fontId="1"/>
  </si>
  <si>
    <t>品名</t>
    <rPh sb="0" eb="2">
      <t>ヒンメイ</t>
    </rPh>
    <phoneticPr fontId="1"/>
  </si>
  <si>
    <t>型式1</t>
    <rPh sb="0" eb="2">
      <t>カタシキ</t>
    </rPh>
    <phoneticPr fontId="1"/>
  </si>
  <si>
    <t>型式2</t>
    <rPh sb="0" eb="2">
      <t>カタシキ</t>
    </rPh>
    <phoneticPr fontId="1"/>
  </si>
  <si>
    <t>件名</t>
    <rPh sb="0" eb="2">
      <t>ケンメイ</t>
    </rPh>
    <phoneticPr fontId="1"/>
  </si>
  <si>
    <t>見積数量</t>
    <rPh sb="2" eb="4">
      <t>スウリョウ</t>
    </rPh>
    <phoneticPr fontId="1"/>
  </si>
  <si>
    <t>注文数量</t>
    <rPh sb="0" eb="2">
      <t>チュウモン</t>
    </rPh>
    <rPh sb="2" eb="4">
      <t>スウリョウ</t>
    </rPh>
    <phoneticPr fontId="1"/>
  </si>
  <si>
    <t>見積単価</t>
    <rPh sb="0" eb="2">
      <t>ミツモリ</t>
    </rPh>
    <rPh sb="2" eb="4">
      <t>タンカ</t>
    </rPh>
    <phoneticPr fontId="1"/>
  </si>
  <si>
    <t>注文単価</t>
    <rPh sb="0" eb="2">
      <t>チュウモン</t>
    </rPh>
    <rPh sb="2" eb="4">
      <t>タンカ</t>
    </rPh>
    <phoneticPr fontId="1"/>
  </si>
  <si>
    <t>割引単価</t>
    <rPh sb="0" eb="2">
      <t>ワリビキ</t>
    </rPh>
    <rPh sb="2" eb="4">
      <t>タンカ</t>
    </rPh>
    <phoneticPr fontId="1"/>
  </si>
  <si>
    <t>注文者名</t>
    <rPh sb="0" eb="2">
      <t>チュウモン</t>
    </rPh>
    <rPh sb="2" eb="3">
      <t>シャ</t>
    </rPh>
    <rPh sb="3" eb="4">
      <t>メイ</t>
    </rPh>
    <phoneticPr fontId="1"/>
  </si>
  <si>
    <t>見積コメント</t>
    <rPh sb="0" eb="2">
      <t>ミツモリ</t>
    </rPh>
    <phoneticPr fontId="1"/>
  </si>
  <si>
    <t>注文コメント</t>
    <rPh sb="0" eb="2">
      <t>チュウモン</t>
    </rPh>
    <phoneticPr fontId="1"/>
  </si>
  <si>
    <t>見積回答フラグ</t>
    <rPh sb="0" eb="2">
      <t>ミツモリ</t>
    </rPh>
    <rPh sb="2" eb="4">
      <t>カイトウ</t>
    </rPh>
    <phoneticPr fontId="1"/>
  </si>
  <si>
    <t>ユーザーID</t>
    <phoneticPr fontId="1"/>
  </si>
  <si>
    <t>ユーザー名</t>
    <rPh sb="4" eb="5">
      <t>メイ</t>
    </rPh>
    <phoneticPr fontId="1"/>
  </si>
  <si>
    <t>契約開始フラグ</t>
    <rPh sb="0" eb="2">
      <t>ケイヤク</t>
    </rPh>
    <rPh sb="2" eb="4">
      <t>カイシ</t>
    </rPh>
    <phoneticPr fontId="1"/>
  </si>
  <si>
    <t>契約終了フラグ</t>
    <rPh sb="0" eb="2">
      <t>ケイヤク</t>
    </rPh>
    <rPh sb="2" eb="4">
      <t>シュウリョウ</t>
    </rPh>
    <phoneticPr fontId="1"/>
  </si>
  <si>
    <t>見積中フラグ</t>
    <rPh sb="0" eb="2">
      <t>ミツモリ</t>
    </rPh>
    <rPh sb="2" eb="3">
      <t>チュウ</t>
    </rPh>
    <phoneticPr fontId="1"/>
  </si>
  <si>
    <t>受注先未読フラグ</t>
    <rPh sb="0" eb="2">
      <t>ジュチュウ</t>
    </rPh>
    <rPh sb="2" eb="3">
      <t>サキ</t>
    </rPh>
    <rPh sb="3" eb="5">
      <t>ミドク</t>
    </rPh>
    <phoneticPr fontId="1"/>
  </si>
  <si>
    <t>分納フラグ</t>
    <rPh sb="0" eb="2">
      <t>ブンノウ</t>
    </rPh>
    <phoneticPr fontId="1"/>
  </si>
  <si>
    <t>見積時刻</t>
    <rPh sb="0" eb="2">
      <t>ミツモリ</t>
    </rPh>
    <rPh sb="2" eb="4">
      <t>ジコク</t>
    </rPh>
    <phoneticPr fontId="1"/>
  </si>
  <si>
    <t>契約時刻</t>
    <rPh sb="0" eb="2">
      <t>ケイヤク</t>
    </rPh>
    <rPh sb="2" eb="4">
      <t>ジコク</t>
    </rPh>
    <phoneticPr fontId="1"/>
  </si>
  <si>
    <t>削除時刻</t>
    <rPh sb="0" eb="2">
      <t>サクジョ</t>
    </rPh>
    <rPh sb="2" eb="4">
      <t>ジコク</t>
    </rPh>
    <phoneticPr fontId="1"/>
  </si>
  <si>
    <t>見積内容</t>
    <rPh sb="0" eb="2">
      <t>ミツモリ</t>
    </rPh>
    <rPh sb="2" eb="4">
      <t>ナイヨウ</t>
    </rPh>
    <phoneticPr fontId="1"/>
  </si>
  <si>
    <t>請求先未読フラグ</t>
    <rPh sb="0" eb="2">
      <t>セイキュウ</t>
    </rPh>
    <rPh sb="2" eb="3">
      <t>サキ</t>
    </rPh>
    <rPh sb="3" eb="5">
      <t>ミドク</t>
    </rPh>
    <phoneticPr fontId="1"/>
  </si>
  <si>
    <t>希望納期</t>
    <rPh sb="0" eb="4">
      <t>キボウノウキ</t>
    </rPh>
    <phoneticPr fontId="1"/>
  </si>
  <si>
    <t>回答納期</t>
    <rPh sb="0" eb="4">
      <t>カイトウノウキ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</si>
</sst>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19793-DE45-423A-B494-A73762FBB197}">
  <sheetPr>
    <tabColor rgb="FFFFFF00"/>
  </sheetPr>
  <dimension ref="A1:L12"/>
  <sheetViews>
    <sheetView workbookViewId="0">
      <selection activeCell="E27" sqref="E27"/>
    </sheetView>
  </sheetViews>
  <sheetFormatPr defaultRowHeight="13.3" x14ac:dyDescent="0.35"/>
  <cols>
    <col min="2" max="3" width="18.92578125" customWidth="1"/>
    <col min="5" max="5" width="19.0703125" bestFit="1" customWidth="1"/>
    <col min="6" max="6" width="21.35546875" bestFit="1" customWidth="1"/>
    <col min="7" max="7" width="12.0703125" bestFit="1" customWidth="1"/>
    <col min="8" max="8" width="23.5703125" bestFit="1" customWidth="1"/>
    <col min="9" max="9" width="19.85546875" bestFit="1" customWidth="1"/>
    <col min="10" max="10" width="12.0703125" bestFit="1" customWidth="1"/>
    <col min="11" max="11" width="16.35546875" bestFit="1" customWidth="1"/>
    <col min="12" max="12" width="12.0703125" bestFit="1" customWidth="1"/>
  </cols>
  <sheetData>
    <row r="1" spans="1:12" x14ac:dyDescent="0.35">
      <c r="A1" t="s">
        <v>52</v>
      </c>
      <c r="C1" t="s">
        <v>53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50</v>
      </c>
      <c r="K1" t="s">
        <v>5</v>
      </c>
      <c r="L1" t="s">
        <v>6</v>
      </c>
    </row>
    <row r="2" spans="1:12" x14ac:dyDescent="0.35">
      <c r="A2">
        <v>0</v>
      </c>
      <c r="B2" s="1" t="s">
        <v>39</v>
      </c>
      <c r="C2" s="1" t="str">
        <f>A2&amp;"_"&amp;B2</f>
        <v>0_quotation</v>
      </c>
      <c r="D2" t="s">
        <v>7</v>
      </c>
      <c r="E2" s="2" t="s">
        <v>8</v>
      </c>
      <c r="L2" s="2" t="s">
        <v>9</v>
      </c>
    </row>
    <row r="3" spans="1:12" x14ac:dyDescent="0.35">
      <c r="A3">
        <v>1</v>
      </c>
      <c r="B3" s="1" t="s">
        <v>40</v>
      </c>
      <c r="C3" s="1" t="str">
        <f t="shared" ref="C3:C12" si="0">A3&amp;"_"&amp;B3</f>
        <v>1_trial_production</v>
      </c>
      <c r="D3" t="s">
        <v>10</v>
      </c>
      <c r="E3" s="2"/>
      <c r="F3" s="2" t="s">
        <v>11</v>
      </c>
      <c r="L3" s="2"/>
    </row>
    <row r="4" spans="1:12" x14ac:dyDescent="0.35">
      <c r="A4">
        <v>2</v>
      </c>
      <c r="B4" s="1" t="s">
        <v>41</v>
      </c>
      <c r="C4" s="1" t="str">
        <f t="shared" si="0"/>
        <v>2_production_planning</v>
      </c>
      <c r="D4" t="s">
        <v>12</v>
      </c>
      <c r="E4" s="2" t="s">
        <v>13</v>
      </c>
      <c r="F4" s="2"/>
      <c r="G4" s="2" t="s">
        <v>14</v>
      </c>
      <c r="H4" s="2" t="s">
        <v>15</v>
      </c>
      <c r="L4" s="2"/>
    </row>
    <row r="5" spans="1:12" x14ac:dyDescent="0.35">
      <c r="A5">
        <v>3</v>
      </c>
      <c r="B5" s="1" t="s">
        <v>42</v>
      </c>
      <c r="C5" s="1" t="str">
        <f t="shared" si="0"/>
        <v>3_order</v>
      </c>
      <c r="D5" t="s">
        <v>16</v>
      </c>
      <c r="E5" s="2" t="s">
        <v>17</v>
      </c>
      <c r="F5" s="2"/>
      <c r="H5" s="2"/>
      <c r="L5" s="2"/>
    </row>
    <row r="6" spans="1:12" x14ac:dyDescent="0.35">
      <c r="A6">
        <v>4</v>
      </c>
      <c r="B6" s="1" t="s">
        <v>43</v>
      </c>
      <c r="C6" s="1" t="str">
        <f t="shared" si="0"/>
        <v>4_purchase</v>
      </c>
      <c r="D6" t="s">
        <v>18</v>
      </c>
      <c r="E6" s="2"/>
      <c r="F6" s="2"/>
      <c r="H6" s="2"/>
      <c r="K6" s="2" t="s">
        <v>19</v>
      </c>
      <c r="L6" s="2"/>
    </row>
    <row r="7" spans="1:12" x14ac:dyDescent="0.35">
      <c r="A7">
        <v>5</v>
      </c>
      <c r="B7" s="1" t="s">
        <v>44</v>
      </c>
      <c r="C7" s="1" t="str">
        <f t="shared" si="0"/>
        <v>5_design</v>
      </c>
      <c r="D7" t="s">
        <v>20</v>
      </c>
      <c r="E7" s="2" t="s">
        <v>21</v>
      </c>
      <c r="F7" s="2" t="s">
        <v>22</v>
      </c>
      <c r="H7" s="2"/>
      <c r="K7" s="2"/>
      <c r="L7" s="2"/>
    </row>
    <row r="8" spans="1:12" x14ac:dyDescent="0.35">
      <c r="A8">
        <v>6</v>
      </c>
      <c r="B8" s="1" t="s">
        <v>45</v>
      </c>
      <c r="C8" s="1" t="str">
        <f t="shared" si="0"/>
        <v>6_make</v>
      </c>
      <c r="D8" t="s">
        <v>23</v>
      </c>
      <c r="E8" s="2"/>
      <c r="F8" s="2" t="s">
        <v>24</v>
      </c>
      <c r="H8" s="2" t="s">
        <v>25</v>
      </c>
      <c r="I8" s="2" t="s">
        <v>26</v>
      </c>
      <c r="J8" s="2" t="s">
        <v>51</v>
      </c>
      <c r="K8" s="2" t="s">
        <v>27</v>
      </c>
      <c r="L8" s="2"/>
    </row>
    <row r="9" spans="1:12" x14ac:dyDescent="0.35">
      <c r="A9">
        <v>7</v>
      </c>
      <c r="B9" s="1" t="s">
        <v>46</v>
      </c>
      <c r="C9" s="1" t="str">
        <f t="shared" si="0"/>
        <v>7_quality_inspection</v>
      </c>
      <c r="D9" t="s">
        <v>28</v>
      </c>
      <c r="E9" s="2"/>
      <c r="F9" s="2" t="s">
        <v>24</v>
      </c>
      <c r="H9" s="2" t="s">
        <v>29</v>
      </c>
      <c r="K9" s="2" t="s">
        <v>30</v>
      </c>
      <c r="L9" s="2" t="s">
        <v>31</v>
      </c>
    </row>
    <row r="10" spans="1:12" x14ac:dyDescent="0.35">
      <c r="A10">
        <v>8</v>
      </c>
      <c r="B10" s="1" t="s">
        <v>47</v>
      </c>
      <c r="C10" s="1" t="str">
        <f t="shared" si="0"/>
        <v>8_reserve</v>
      </c>
      <c r="D10" t="s">
        <v>32</v>
      </c>
      <c r="E10" s="2" t="s">
        <v>33</v>
      </c>
      <c r="K10" s="2" t="s">
        <v>34</v>
      </c>
    </row>
    <row r="11" spans="1:12" x14ac:dyDescent="0.35">
      <c r="A11">
        <v>9</v>
      </c>
      <c r="B11" s="1" t="s">
        <v>48</v>
      </c>
      <c r="C11" s="1" t="str">
        <f t="shared" si="0"/>
        <v>9_out</v>
      </c>
      <c r="D11" t="s">
        <v>35</v>
      </c>
      <c r="E11" s="2" t="s">
        <v>36</v>
      </c>
    </row>
    <row r="12" spans="1:12" x14ac:dyDescent="0.35">
      <c r="A12">
        <v>10</v>
      </c>
      <c r="B12" s="1" t="s">
        <v>49</v>
      </c>
      <c r="C12" s="1" t="str">
        <f t="shared" si="0"/>
        <v>10_finance</v>
      </c>
      <c r="D12" t="s">
        <v>37</v>
      </c>
      <c r="E12" s="2" t="s">
        <v>38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39EC1-DF5D-487B-9005-CDAFB8E32332}">
  <sheetPr>
    <tabColor theme="9" tint="0.79998168889431442"/>
  </sheetPr>
  <dimension ref="A1"/>
  <sheetViews>
    <sheetView workbookViewId="0">
      <selection activeCell="K47" sqref="K47"/>
    </sheetView>
  </sheetViews>
  <sheetFormatPr defaultRowHeight="13.3" x14ac:dyDescent="0.3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26D1-21A7-4CE4-A1CC-035F2C313041}">
  <sheetPr>
    <tabColor theme="9" tint="0.79998168889431442"/>
  </sheetPr>
  <dimension ref="A1"/>
  <sheetViews>
    <sheetView workbookViewId="0">
      <selection activeCell="K47" sqref="K47"/>
    </sheetView>
  </sheetViews>
  <sheetFormatPr defaultRowHeight="13.3" x14ac:dyDescent="0.35"/>
  <sheetData/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FE98-9E15-417C-B3E4-14869F99BE57}">
  <sheetPr>
    <tabColor theme="9" tint="0.79998168889431442"/>
  </sheetPr>
  <dimension ref="A1"/>
  <sheetViews>
    <sheetView workbookViewId="0">
      <selection activeCell="K47" sqref="K47"/>
    </sheetView>
  </sheetViews>
  <sheetFormatPr defaultRowHeight="13.3" x14ac:dyDescent="0.3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7DA45-2400-4BF8-959E-108A130182DC}">
  <sheetPr>
    <tabColor theme="7" tint="0.79998168889431442"/>
  </sheetPr>
  <dimension ref="A1:G51"/>
  <sheetViews>
    <sheetView tabSelected="1" workbookViewId="0">
      <selection activeCell="H19" sqref="H19"/>
    </sheetView>
  </sheetViews>
  <sheetFormatPr defaultRowHeight="13.3" x14ac:dyDescent="0.35"/>
  <cols>
    <col min="3" max="3" width="12.92578125" customWidth="1"/>
  </cols>
  <sheetData>
    <row r="1" spans="1:4" x14ac:dyDescent="0.35">
      <c r="A1" t="s">
        <v>66</v>
      </c>
    </row>
    <row r="2" spans="1:4" x14ac:dyDescent="0.35">
      <c r="C2" t="s">
        <v>65</v>
      </c>
      <c r="D2" s="3" t="str">
        <f>"`"&amp;C2&amp;"` INT NOT NULL AUTO_INCREMENT, "</f>
        <v xml:space="preserve">`注文No` INT NOT NULL AUTO_INCREMENT, </v>
      </c>
    </row>
    <row r="3" spans="1:4" x14ac:dyDescent="0.35">
      <c r="C3" t="s">
        <v>64</v>
      </c>
      <c r="D3" s="3" t="str">
        <f>"`"&amp;C3&amp;"` INT NULL ,"</f>
        <v>`見積No` INT NULL ,</v>
      </c>
    </row>
    <row r="4" spans="1:4" x14ac:dyDescent="0.35">
      <c r="C4" t="s">
        <v>67</v>
      </c>
      <c r="D4" s="3" t="str">
        <f t="shared" ref="D4" si="0">"`"&amp;C4&amp;"` TEXT CHARACTER SET utf8 COLLATE utf8_general_ci NULL ,"</f>
        <v>`見積Noコード` TEXT CHARACTER SET utf8 COLLATE utf8_general_ci NULL ,</v>
      </c>
    </row>
    <row r="5" spans="1:4" x14ac:dyDescent="0.35">
      <c r="C5" t="s">
        <v>54</v>
      </c>
      <c r="D5" s="3" t="str">
        <f>"`"&amp;C5&amp;"` INT NULL ,"</f>
        <v>`製造No` INT NULL ,</v>
      </c>
    </row>
    <row r="6" spans="1:4" x14ac:dyDescent="0.35">
      <c r="C6" t="s">
        <v>55</v>
      </c>
      <c r="D6" s="3" t="str">
        <f t="shared" ref="D6:D18" si="1">"`"&amp;C6&amp;"` TEXT CHARACTER SET utf8 COLLATE utf8_general_ci NULL ,"</f>
        <v>`製造Noコード` TEXT CHARACTER SET utf8 COLLATE utf8_general_ci NULL ,</v>
      </c>
    </row>
    <row r="7" spans="1:4" x14ac:dyDescent="0.35">
      <c r="C7" t="s">
        <v>58</v>
      </c>
      <c r="D7" s="3" t="str">
        <f t="shared" ref="D7" si="2">"`"&amp;C7&amp;"` VARCHAR(10) CHARACTER SET utf8 COLLATE utf8_general_ci NULL ,"</f>
        <v>`受注ステータス` VARCHAR(10) CHARACTER SET utf8 COLLATE utf8_general_ci NULL ,</v>
      </c>
    </row>
    <row r="8" spans="1:4" x14ac:dyDescent="0.35">
      <c r="C8" t="s">
        <v>82</v>
      </c>
      <c r="D8" s="3" t="str">
        <f>"`"&amp;C8&amp;"` INT NULL ,"</f>
        <v>`ユーザーID` INT NULL ,</v>
      </c>
    </row>
    <row r="9" spans="1:4" x14ac:dyDescent="0.35">
      <c r="C9" t="s">
        <v>83</v>
      </c>
      <c r="D9" s="3" t="str">
        <f t="shared" si="1"/>
        <v>`ユーザー名` TEXT CHARACTER SET utf8 COLLATE utf8_general_ci NULL ,</v>
      </c>
    </row>
    <row r="10" spans="1:4" x14ac:dyDescent="0.35">
      <c r="C10" t="s">
        <v>72</v>
      </c>
      <c r="D10" s="3" t="str">
        <f t="shared" si="1"/>
        <v>`件名` TEXT CHARACTER SET utf8 COLLATE utf8_general_ci NULL ,</v>
      </c>
    </row>
    <row r="11" spans="1:4" x14ac:dyDescent="0.35">
      <c r="C11" t="s">
        <v>92</v>
      </c>
      <c r="D11" s="3" t="str">
        <f t="shared" si="1"/>
        <v>`見積内容` TEXT CHARACTER SET utf8 COLLATE utf8_general_ci NULL ,</v>
      </c>
    </row>
    <row r="12" spans="1:4" x14ac:dyDescent="0.35">
      <c r="C12" t="s">
        <v>68</v>
      </c>
      <c r="D12" s="3" t="str">
        <f t="shared" si="1"/>
        <v>`受領内容` TEXT CHARACTER SET utf8 COLLATE utf8_general_ci NULL ,</v>
      </c>
    </row>
    <row r="13" spans="1:4" x14ac:dyDescent="0.35">
      <c r="C13" t="s">
        <v>69</v>
      </c>
      <c r="D13" s="3" t="str">
        <f t="shared" si="1"/>
        <v>`品名` TEXT CHARACTER SET utf8 COLLATE utf8_general_ci NULL ,</v>
      </c>
    </row>
    <row r="14" spans="1:4" x14ac:dyDescent="0.35">
      <c r="C14" t="s">
        <v>70</v>
      </c>
      <c r="D14" s="3" t="str">
        <f t="shared" si="1"/>
        <v>`型式1` TEXT CHARACTER SET utf8 COLLATE utf8_general_ci NULL ,</v>
      </c>
    </row>
    <row r="15" spans="1:4" x14ac:dyDescent="0.35">
      <c r="C15" t="s">
        <v>71</v>
      </c>
      <c r="D15" s="3" t="str">
        <f t="shared" si="1"/>
        <v>`型式2` TEXT CHARACTER SET utf8 COLLATE utf8_general_ci NULL ,</v>
      </c>
    </row>
    <row r="16" spans="1:4" x14ac:dyDescent="0.35">
      <c r="C16" t="s">
        <v>78</v>
      </c>
      <c r="D16" s="3" t="str">
        <f t="shared" si="1"/>
        <v>`注文者名` TEXT CHARACTER SET utf8 COLLATE utf8_general_ci NULL ,</v>
      </c>
    </row>
    <row r="17" spans="3:4" x14ac:dyDescent="0.35">
      <c r="C17" t="s">
        <v>94</v>
      </c>
      <c r="D17" s="3" t="str">
        <f>"`"&amp;C17&amp;"` DATE NULL ,"</f>
        <v>`希望納期` DATE NULL ,</v>
      </c>
    </row>
    <row r="18" spans="3:4" x14ac:dyDescent="0.35">
      <c r="C18" t="s">
        <v>95</v>
      </c>
      <c r="D18" s="3" t="str">
        <f>"`"&amp;C18&amp;"` DATE NULL ,"</f>
        <v>`回答納期` DATE NULL ,</v>
      </c>
    </row>
    <row r="19" spans="3:4" x14ac:dyDescent="0.35">
      <c r="C19" t="s">
        <v>73</v>
      </c>
      <c r="D19" s="3" t="str">
        <f>"`"&amp;C19&amp;"` INT NULL ,"</f>
        <v>`見積数量` INT NULL ,</v>
      </c>
    </row>
    <row r="20" spans="3:4" x14ac:dyDescent="0.35">
      <c r="C20" t="s">
        <v>75</v>
      </c>
      <c r="D20" s="3" t="str">
        <f>"`"&amp;C20&amp;"` INT NULL ,"</f>
        <v>`見積単価` INT NULL ,</v>
      </c>
    </row>
    <row r="21" spans="3:4" x14ac:dyDescent="0.35">
      <c r="C21" t="s">
        <v>74</v>
      </c>
      <c r="D21" s="3" t="str">
        <f>"`"&amp;C21&amp;"` INT NULL ,"</f>
        <v>`注文数量` INT NULL ,</v>
      </c>
    </row>
    <row r="22" spans="3:4" x14ac:dyDescent="0.35">
      <c r="C22" t="s">
        <v>76</v>
      </c>
      <c r="D22" s="3" t="str">
        <f>"`"&amp;C22&amp;"` INT NULL ,"</f>
        <v>`注文単価` INT NULL ,</v>
      </c>
    </row>
    <row r="23" spans="3:4" x14ac:dyDescent="0.35">
      <c r="C23" t="s">
        <v>77</v>
      </c>
      <c r="D23" s="3" t="str">
        <f>"`"&amp;C23&amp;"` INT NULL ,"</f>
        <v>`割引単価` INT NULL ,</v>
      </c>
    </row>
    <row r="24" spans="3:4" x14ac:dyDescent="0.35">
      <c r="C24" t="s">
        <v>88</v>
      </c>
      <c r="D24" s="3" t="str">
        <f>"`"&amp;C24&amp;"` TINYINT(1) NOT NULL DEFAULT '0' ,"</f>
        <v>`分納フラグ` TINYINT(1) NOT NULL DEFAULT '0' ,</v>
      </c>
    </row>
    <row r="25" spans="3:4" x14ac:dyDescent="0.35">
      <c r="C25" t="s">
        <v>63</v>
      </c>
      <c r="D25" s="3" t="str">
        <f>"`"&amp;C25&amp;"` TINYINT(1) NOT NULL DEFAULT '0' ,"</f>
        <v>`赤伝フラグ` TINYINT(1) NOT NULL DEFAULT '0' ,</v>
      </c>
    </row>
    <row r="26" spans="3:4" x14ac:dyDescent="0.35">
      <c r="C26" t="s">
        <v>89</v>
      </c>
      <c r="D26" s="3" t="str">
        <f t="shared" ref="D26" si="3">"`"&amp;C26&amp;"` DATETIME NULL ,"</f>
        <v>`見積時刻` DATETIME NULL ,</v>
      </c>
    </row>
    <row r="27" spans="3:4" x14ac:dyDescent="0.35">
      <c r="C27" t="s">
        <v>90</v>
      </c>
      <c r="D27" s="3" t="str">
        <f t="shared" ref="D27:D29" si="4">"`"&amp;C27&amp;"` DATETIME NULL ,"</f>
        <v>`契約時刻` DATETIME NULL ,</v>
      </c>
    </row>
    <row r="28" spans="3:4" x14ac:dyDescent="0.35">
      <c r="C28" t="s">
        <v>61</v>
      </c>
      <c r="D28" s="3" t="str">
        <f t="shared" si="4"/>
        <v>`出荷時刻` DATETIME NULL ,</v>
      </c>
    </row>
    <row r="29" spans="3:4" x14ac:dyDescent="0.35">
      <c r="C29" t="s">
        <v>91</v>
      </c>
      <c r="D29" s="3" t="str">
        <f t="shared" si="4"/>
        <v>`削除時刻` DATETIME NULL ,</v>
      </c>
    </row>
    <row r="30" spans="3:4" x14ac:dyDescent="0.35">
      <c r="C30" t="s">
        <v>79</v>
      </c>
      <c r="D30" s="3" t="str">
        <f t="shared" ref="D30:D31" si="5">"`"&amp;C30&amp;"` TEXT CHARACTER SET utf8 COLLATE utf8_general_ci NULL ,"</f>
        <v>`見積コメント` TEXT CHARACTER SET utf8 COLLATE utf8_general_ci NULL ,</v>
      </c>
    </row>
    <row r="31" spans="3:4" x14ac:dyDescent="0.35">
      <c r="C31" t="s">
        <v>80</v>
      </c>
      <c r="D31" s="3" t="str">
        <f t="shared" si="5"/>
        <v>`注文コメント` TEXT CHARACTER SET utf8 COLLATE utf8_general_ci NULL ,</v>
      </c>
    </row>
    <row r="32" spans="3:4" x14ac:dyDescent="0.35">
      <c r="C32" t="s">
        <v>62</v>
      </c>
      <c r="D32" s="3" t="str">
        <f t="shared" ref="D32" si="6">"`"&amp;C32&amp;"` TEXT CHARACTER SET utf8 COLLATE utf8_general_ci NULL ,"</f>
        <v>`引当コード` TEXT CHARACTER SET utf8 COLLATE utf8_general_ci NULL ,</v>
      </c>
    </row>
    <row r="33" spans="3:7" x14ac:dyDescent="0.35">
      <c r="C33" t="s">
        <v>93</v>
      </c>
      <c r="D33" s="3" t="str">
        <f>"`"&amp;C33&amp;"` TINYINT(1) NOT NULL DEFAULT '0' ,"</f>
        <v>`請求先未読フラグ` TINYINT(1) NOT NULL DEFAULT '0' ,</v>
      </c>
    </row>
    <row r="34" spans="3:7" x14ac:dyDescent="0.35">
      <c r="C34" t="s">
        <v>87</v>
      </c>
      <c r="D34" s="3" t="str">
        <f>"`"&amp;C34&amp;"` TINYINT(1) NOT NULL DEFAULT '0' ,"</f>
        <v>`受注先未読フラグ` TINYINT(1) NOT NULL DEFAULT '0' ,</v>
      </c>
    </row>
    <row r="35" spans="3:7" x14ac:dyDescent="0.35">
      <c r="C35" t="s">
        <v>86</v>
      </c>
      <c r="D35" s="3" t="str">
        <f>"`"&amp;C35&amp;"` TINYINT(1) NOT NULL DEFAULT '0' ,"</f>
        <v>`見積中フラグ` TINYINT(1) NOT NULL DEFAULT '0' ,</v>
      </c>
    </row>
    <row r="36" spans="3:7" x14ac:dyDescent="0.35">
      <c r="C36" t="s">
        <v>81</v>
      </c>
      <c r="D36" s="3" t="str">
        <f>"`"&amp;C36&amp;"` TINYINT(1) NOT NULL DEFAULT '0' ,"</f>
        <v>`見積回答フラグ` TINYINT(1) NOT NULL DEFAULT '0' ,</v>
      </c>
    </row>
    <row r="37" spans="3:7" x14ac:dyDescent="0.35">
      <c r="C37" t="s">
        <v>84</v>
      </c>
      <c r="D37" s="3" t="str">
        <f t="shared" ref="D37:D38" si="7">"`"&amp;C37&amp;"` TINYINT(1) NOT NULL DEFAULT '0' ,"</f>
        <v>`契約開始フラグ` TINYINT(1) NOT NULL DEFAULT '0' ,</v>
      </c>
    </row>
    <row r="38" spans="3:7" x14ac:dyDescent="0.35">
      <c r="C38" t="s">
        <v>85</v>
      </c>
      <c r="D38" s="3" t="str">
        <f t="shared" si="7"/>
        <v>`契約終了フラグ` TINYINT(1) NOT NULL DEFAULT '0' ,</v>
      </c>
    </row>
    <row r="39" spans="3:7" x14ac:dyDescent="0.35">
      <c r="C39" t="s">
        <v>59</v>
      </c>
      <c r="D39" s="3" t="str">
        <f>"`"&amp;C39&amp;"` TINYINT(1) NOT NULL DEFAULT '0' ,"</f>
        <v>`削除フラグ` TINYINT(1) NOT NULL DEFAULT '0' ,</v>
      </c>
    </row>
    <row r="40" spans="3:7" x14ac:dyDescent="0.35">
      <c r="C40" t="s">
        <v>60</v>
      </c>
      <c r="D40" s="3" t="str">
        <f>"`"&amp;C40&amp;"` TEXT CHARACTER SET utf8 COLLATE utf8_general_ci NULL ,"</f>
        <v>`履歴` TEXT CHARACTER SET utf8 COLLATE utf8_general_ci NULL ,</v>
      </c>
    </row>
    <row r="41" spans="3:7" x14ac:dyDescent="0.35">
      <c r="C41" t="s">
        <v>56</v>
      </c>
      <c r="D41" s="3" t="str">
        <f>"`"&amp;C41&amp;"` DATETIME NULL ,"</f>
        <v>`create_at` DATETIME NULL ,</v>
      </c>
    </row>
    <row r="42" spans="3:7" x14ac:dyDescent="0.35">
      <c r="C42" t="s">
        <v>57</v>
      </c>
      <c r="D42" s="3" t="str">
        <f>"`"&amp;C42&amp;"` TIMESTAMP on update CURRENT_TIMESTAMP NOT NULL DEFAULT CURRENT_TIMESTAMP ,"</f>
        <v>`update_at` TIMESTAMP on update CURRENT_TIMESTAMP NOT NULL DEFAULT CURRENT_TIMESTAMP ,</v>
      </c>
    </row>
    <row r="47" spans="3:7" x14ac:dyDescent="0.35">
      <c r="G47" s="3" t="str">
        <f>"CREATE TABLE `flowcore`.`"&amp;A1&amp;"` ("</f>
        <v>CREATE TABLE `flowcore`.`注文データ` (</v>
      </c>
    </row>
    <row r="48" spans="3:7" x14ac:dyDescent="0.35">
      <c r="G48" s="3" t="str">
        <f>"PRIMARY KEY (`"&amp;C2&amp;"`)) ENGINE = InnoDB;"</f>
        <v>PRIMARY KEY (`注文No`)) ENGINE = InnoDB;</v>
      </c>
    </row>
    <row r="50" spans="7:7" x14ac:dyDescent="0.35">
      <c r="G50" s="3" t="str">
        <f>_xlfn.CONCAT(D2:D42)</f>
        <v>`注文No` INT NOT NULL AUTO_INCREMENT, `見積No` INT NULL ,`見積Noコード` TEXT CHARACTER SET utf8 COLLATE utf8_general_ci NULL ,`製造No` INT NULL ,`製造Noコード` TEXT CHARACTER SET utf8 COLLATE utf8_general_ci NULL ,`受注ステータス` VARCHAR(10) CHARACTER SET utf8 COLLATE utf8_general_ci NULL ,`ユーザーID` INT NULL ,`ユーザー名` TEXT CHARACTER SET utf8 COLLATE utf8_general_ci NULL ,`件名` TEXT CHARACTER SET utf8 COLLATE utf8_general_ci NULL ,`見積内容` TEXT CHARACTER SET utf8 COLLATE utf8_general_ci NULL ,`受領内容` TEXT CHARACTER SET utf8 COLLATE utf8_general_ci NULL ,`品名` TEXT CHARACTER SET utf8 COLLATE utf8_general_ci NULL ,`型式1` TEXT CHARACTER SET utf8 COLLATE utf8_general_ci NULL ,`型式2` TEXT CHARACTER SET utf8 COLLATE utf8_general_ci NULL ,`注文者名` TEXT CHARACTER SET utf8 COLLATE utf8_general_ci NULL ,`希望納期` DATE NULL ,`回答納期` DATE NULL ,`見積数量` INT NULL ,`見積単価` INT NULL ,`注文数量` INT NULL ,`注文単価` INT NULL ,`割引単価` INT NULL ,`分納フラグ` TINYINT(1) NOT NULL DEFAULT '0' ,`赤伝フラグ` TINYINT(1) NOT NULL DEFAULT '0' ,`見積時刻` DATETIME NULL ,`契約時刻` DATETIME NULL ,`出荷時刻` DATETIME NULL ,`削除時刻` DATETIME NULL ,`見積コメント` TEXT CHARACTER SET utf8 COLLATE utf8_general_ci NULL ,`注文コメント` TEXT CHARACTER SET utf8 COLLATE utf8_general_ci NULL ,`引当コード` TEXT CHARACTER SET utf8 COLLATE utf8_general_ci NULL ,`請求先未読フラグ` TINYINT(1) NOT NULL DEFAULT '0' ,`受注先未読フラグ` TINYINT(1) NOT NULL DEFAULT '0' ,`見積中フラグ` TINYINT(1) NOT NULL DEFAULT '0' ,`見積回答フラグ` TINYINT(1) NOT NULL DEFAULT '0' ,`契約開始フラグ` TINYINT(1) NOT NULL DEFAULT '0' ,`契約終了フラグ` TINYINT(1) NOT NULL DEFAULT '0' ,`削除フラグ` TINYINT(1) NOT NULL DEFAULT '0' ,`履歴` TEXT CHARACTER SET utf8 COLLATE utf8_general_ci NULL ,`create_at` DATETIME NULL ,`update_at` TIMESTAMP on update CURRENT_TIMESTAMP NOT NULL DEFAULT CURRENT_TIMESTAMP ,</v>
      </c>
    </row>
    <row r="51" spans="7:7" x14ac:dyDescent="0.35">
      <c r="G51" s="3" t="str">
        <f>G47&amp;G50&amp;G48</f>
        <v>CREATE TABLE `flowcore`.`注文データ` (`注文No` INT NOT NULL AUTO_INCREMENT, `見積No` INT NULL ,`見積Noコード` TEXT CHARACTER SET utf8 COLLATE utf8_general_ci NULL ,`製造No` INT NULL ,`製造Noコード` TEXT CHARACTER SET utf8 COLLATE utf8_general_ci NULL ,`受注ステータス` VARCHAR(10) CHARACTER SET utf8 COLLATE utf8_general_ci NULL ,`ユーザーID` INT NULL ,`ユーザー名` TEXT CHARACTER SET utf8 COLLATE utf8_general_ci NULL ,`件名` TEXT CHARACTER SET utf8 COLLATE utf8_general_ci NULL ,`見積内容` TEXT CHARACTER SET utf8 COLLATE utf8_general_ci NULL ,`受領内容` TEXT CHARACTER SET utf8 COLLATE utf8_general_ci NULL ,`品名` TEXT CHARACTER SET utf8 COLLATE utf8_general_ci NULL ,`型式1` TEXT CHARACTER SET utf8 COLLATE utf8_general_ci NULL ,`型式2` TEXT CHARACTER SET utf8 COLLATE utf8_general_ci NULL ,`注文者名` TEXT CHARACTER SET utf8 COLLATE utf8_general_ci NULL ,`希望納期` DATE NULL ,`回答納期` DATE NULL ,`見積数量` INT NULL ,`見積単価` INT NULL ,`注文数量` INT NULL ,`注文単価` INT NULL ,`割引単価` INT NULL ,`分納フラグ` TINYINT(1) NOT NULL DEFAULT '0' ,`赤伝フラグ` TINYINT(1) NOT NULL DEFAULT '0' ,`見積時刻` DATETIME NULL ,`契約時刻` DATETIME NULL ,`出荷時刻` DATETIME NULL ,`削除時刻` DATETIME NULL ,`見積コメント` TEXT CHARACTER SET utf8 COLLATE utf8_general_ci NULL ,`注文コメント` TEXT CHARACTER SET utf8 COLLATE utf8_general_ci NULL ,`引当コード` TEXT CHARACTER SET utf8 COLLATE utf8_general_ci NULL ,`請求先未読フラグ` TINYINT(1) NOT NULL DEFAULT '0' ,`受注先未読フラグ` TINYINT(1) NOT NULL DEFAULT '0' ,`見積中フラグ` TINYINT(1) NOT NULL DEFAULT '0' ,`見積回答フラグ` TINYINT(1) NOT NULL DEFAULT '0' ,`契約開始フラグ` TINYINT(1) NOT NULL DEFAULT '0' ,`契約終了フラグ` TINYINT(1) NOT NULL DEFAULT '0' ,`削除フラグ` TINYINT(1) NOT NULL DEFAULT '0' ,`履歴` TEXT CHARACTER SET utf8 COLLATE utf8_general_ci NULL ,`create_at` DATETIME NULL ,`update_at` TIMESTAMP on update CURRENT_TIMESTAMP NOT NULL DEFAULT CURRENT_TIMESTAMP ,PRIMARY KEY (`注文No`)) ENGINE = InnoDB;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986D-1448-4703-8C51-4449E5C7E3C8}">
  <sheetPr>
    <tabColor theme="7" tint="0.79998168889431442"/>
  </sheetPr>
  <dimension ref="A1"/>
  <sheetViews>
    <sheetView workbookViewId="0">
      <selection activeCell="N41" sqref="N41"/>
    </sheetView>
  </sheetViews>
  <sheetFormatPr defaultRowHeight="13.3" x14ac:dyDescent="0.3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6F34-CED8-4F76-91B0-7316B39DCC65}">
  <sheetPr>
    <tabColor theme="7" tint="0.79998168889431442"/>
  </sheetPr>
  <dimension ref="A1"/>
  <sheetViews>
    <sheetView workbookViewId="0">
      <selection activeCell="N41" sqref="N41"/>
    </sheetView>
  </sheetViews>
  <sheetFormatPr defaultRowHeight="13.3" x14ac:dyDescent="0.3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E8BC-4AC3-48FC-B676-470A8213B0FA}">
  <sheetPr>
    <tabColor theme="7" tint="0.79998168889431442"/>
  </sheetPr>
  <dimension ref="A1"/>
  <sheetViews>
    <sheetView workbookViewId="0">
      <selection activeCell="N41" sqref="N41"/>
    </sheetView>
  </sheetViews>
  <sheetFormatPr defaultRowHeight="13.3" x14ac:dyDescent="0.35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469B2-CBB7-410F-BDAE-80762B3F2216}">
  <sheetPr>
    <tabColor theme="7" tint="0.79998168889431442"/>
  </sheetPr>
  <dimension ref="A1"/>
  <sheetViews>
    <sheetView workbookViewId="0">
      <selection activeCell="N41" sqref="N41"/>
    </sheetView>
  </sheetViews>
  <sheetFormatPr defaultRowHeight="13.3" x14ac:dyDescent="0.35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EC3F2-D52C-4B32-8E8C-C54B55276460}">
  <sheetPr>
    <tabColor theme="7" tint="0.79998168889431442"/>
  </sheetPr>
  <dimension ref="A1"/>
  <sheetViews>
    <sheetView workbookViewId="0">
      <selection activeCell="N41" sqref="N41"/>
    </sheetView>
  </sheetViews>
  <sheetFormatPr defaultRowHeight="13.3" x14ac:dyDescent="0.35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8879-6DCB-4E0C-B2CF-7400EDA8FE20}">
  <sheetPr>
    <tabColor theme="7" tint="0.79998168889431442"/>
  </sheetPr>
  <dimension ref="A1"/>
  <sheetViews>
    <sheetView workbookViewId="0">
      <selection activeCell="N41" sqref="N41"/>
    </sheetView>
  </sheetViews>
  <sheetFormatPr defaultRowHeight="13.3" x14ac:dyDescent="0.3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388C-5043-446D-BBF7-82558299B1FE}">
  <sheetPr>
    <tabColor theme="7" tint="0.79998168889431442"/>
  </sheetPr>
  <dimension ref="A1"/>
  <sheetViews>
    <sheetView workbookViewId="0">
      <selection activeCell="N41" sqref="N41"/>
    </sheetView>
  </sheetViews>
  <sheetFormatPr defaultRowHeight="13.3" x14ac:dyDescent="0.3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システム構成</vt:lpstr>
      <vt:lpstr>注文データ</vt:lpstr>
      <vt:lpstr>図面データ</vt:lpstr>
      <vt:lpstr>計画データ</vt:lpstr>
      <vt:lpstr>製造データ</vt:lpstr>
      <vt:lpstr>作業実績データ</vt:lpstr>
      <vt:lpstr>部品使用データ</vt:lpstr>
      <vt:lpstr>在庫データ</vt:lpstr>
      <vt:lpstr>検査データ</vt:lpstr>
      <vt:lpstr>社内ユーザーマスタ</vt:lpstr>
      <vt:lpstr>社外ユーザーマスタ</vt:lpstr>
      <vt:lpstr>製品マスタ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康成 須藤</dc:creator>
  <cp:lastModifiedBy>康成 須藤</cp:lastModifiedBy>
  <dcterms:created xsi:type="dcterms:W3CDTF">2023-12-10T06:50:33Z</dcterms:created>
  <dcterms:modified xsi:type="dcterms:W3CDTF">2024-01-21T03:22:29Z</dcterms:modified>
</cp:coreProperties>
</file>