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yohei\Dropbox\小平市議会議員\旧佐川邸公園\"/>
    </mc:Choice>
  </mc:AlternateContent>
  <xr:revisionPtr revIDLastSave="0" documentId="13_ncr:1_{A03E3B39-CD85-4682-952E-117496BC292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22" i="1" l="1"/>
  <c r="K21" i="1"/>
  <c r="K20" i="1"/>
  <c r="K16" i="1"/>
  <c r="K15" i="1"/>
  <c r="K14" i="1"/>
  <c r="K13" i="1"/>
  <c r="K12" i="1"/>
  <c r="K11" i="1"/>
  <c r="K9" i="1"/>
  <c r="K8" i="1"/>
  <c r="K7" i="1"/>
  <c r="M11" i="1"/>
  <c r="D28" i="1"/>
  <c r="E28" i="1" s="1"/>
  <c r="H28" i="1" s="1"/>
  <c r="K28" i="1" s="1"/>
  <c r="E5" i="1"/>
  <c r="E6" i="1"/>
  <c r="E7" i="1"/>
  <c r="E8" i="1"/>
  <c r="E9" i="1"/>
  <c r="H9" i="1" s="1"/>
  <c r="E10" i="1"/>
  <c r="H10" i="1" s="1"/>
  <c r="K10" i="1" s="1"/>
  <c r="E11" i="1"/>
  <c r="H11" i="1" s="1"/>
  <c r="E12" i="1"/>
  <c r="H12" i="1" s="1"/>
  <c r="E13" i="1"/>
  <c r="E14" i="1"/>
  <c r="E15" i="1"/>
  <c r="E16" i="1"/>
  <c r="E17" i="1"/>
  <c r="H17" i="1" s="1"/>
  <c r="E18" i="1"/>
  <c r="H18" i="1" s="1"/>
  <c r="K18" i="1" s="1"/>
  <c r="E19" i="1"/>
  <c r="H19" i="1" s="1"/>
  <c r="K19" i="1" s="1"/>
  <c r="E20" i="1"/>
  <c r="H20" i="1" s="1"/>
  <c r="E21" i="1"/>
  <c r="E22" i="1"/>
  <c r="E23" i="1"/>
  <c r="H23" i="1" s="1"/>
  <c r="K23" i="1" s="1"/>
  <c r="E24" i="1"/>
  <c r="H24" i="1" s="1"/>
  <c r="K24" i="1" s="1"/>
  <c r="E25" i="1"/>
  <c r="H25" i="1" s="1"/>
  <c r="K25" i="1" s="1"/>
  <c r="E26" i="1"/>
  <c r="H26" i="1" s="1"/>
  <c r="K26" i="1" s="1"/>
  <c r="E27" i="1"/>
  <c r="H27" i="1" s="1"/>
  <c r="K27" i="1" s="1"/>
  <c r="E29" i="1"/>
  <c r="H29" i="1" s="1"/>
  <c r="K29" i="1" s="1"/>
  <c r="E30" i="1"/>
  <c r="H30" i="1" s="1"/>
  <c r="E31" i="1"/>
  <c r="H31" i="1" s="1"/>
  <c r="K31" i="1" s="1"/>
  <c r="H14" i="1"/>
  <c r="H15" i="1"/>
  <c r="H16" i="1"/>
  <c r="H6" i="1"/>
  <c r="K6" i="1" s="1"/>
  <c r="H8" i="1"/>
  <c r="H13" i="1"/>
  <c r="H22" i="1"/>
  <c r="E4" i="1"/>
  <c r="H4" i="1" s="1"/>
  <c r="K4" i="1" s="1"/>
  <c r="H5" i="1"/>
  <c r="K5" i="1" s="1"/>
  <c r="H7" i="1"/>
  <c r="H21" i="1"/>
  <c r="K30" i="1"/>
  <c r="K17" i="1" l="1"/>
  <c r="H32" i="1"/>
  <c r="K32" i="1"/>
  <c r="K33" i="1" s="1"/>
  <c r="H33" i="1" l="1"/>
  <c r="H35" i="1" s="1"/>
  <c r="K34" i="1"/>
  <c r="K35" i="1" s="1"/>
</calcChain>
</file>

<file path=xl/sharedStrings.xml><?xml version="1.0" encoding="utf-8"?>
<sst xmlns="http://schemas.openxmlformats.org/spreadsheetml/2006/main" count="93" uniqueCount="50">
  <si>
    <t>公園整備工事</t>
    <rPh sb="0" eb="2">
      <t>コウエン</t>
    </rPh>
    <rPh sb="2" eb="4">
      <t>セイビ</t>
    </rPh>
    <rPh sb="4" eb="6">
      <t>コウジ</t>
    </rPh>
    <phoneticPr fontId="1"/>
  </si>
  <si>
    <t>床掘</t>
    <rPh sb="0" eb="2">
      <t>トコボリ</t>
    </rPh>
    <phoneticPr fontId="1"/>
  </si>
  <si>
    <t>整地</t>
    <rPh sb="0" eb="2">
      <t>セイチ</t>
    </rPh>
    <phoneticPr fontId="1"/>
  </si>
  <si>
    <t>埋戻し</t>
    <rPh sb="0" eb="2">
      <t>ウメモド</t>
    </rPh>
    <phoneticPr fontId="1"/>
  </si>
  <si>
    <t>給水管引込工</t>
    <rPh sb="0" eb="3">
      <t>キュウスイカン</t>
    </rPh>
    <rPh sb="3" eb="5">
      <t>ヒキコミ</t>
    </rPh>
    <rPh sb="5" eb="6">
      <t>コウ</t>
    </rPh>
    <phoneticPr fontId="1"/>
  </si>
  <si>
    <t>ベンチ設置</t>
    <rPh sb="3" eb="5">
      <t>セッチ</t>
    </rPh>
    <phoneticPr fontId="1"/>
  </si>
  <si>
    <t>水飲み設置</t>
    <rPh sb="0" eb="2">
      <t>ミズノ</t>
    </rPh>
    <rPh sb="3" eb="5">
      <t>セッチ</t>
    </rPh>
    <phoneticPr fontId="1"/>
  </si>
  <si>
    <t>パーゴラ設置</t>
    <rPh sb="4" eb="6">
      <t>セッチ</t>
    </rPh>
    <phoneticPr fontId="1"/>
  </si>
  <si>
    <t>目隠しフェンス設置</t>
    <rPh sb="0" eb="2">
      <t>メカク</t>
    </rPh>
    <rPh sb="7" eb="9">
      <t>セッチ</t>
    </rPh>
    <phoneticPr fontId="1"/>
  </si>
  <si>
    <t>メッシュフェンス設置</t>
    <rPh sb="8" eb="10">
      <t>セッチ</t>
    </rPh>
    <phoneticPr fontId="1"/>
  </si>
  <si>
    <t>浸透トレンチ設置</t>
    <rPh sb="0" eb="2">
      <t>シントウ</t>
    </rPh>
    <rPh sb="6" eb="8">
      <t>セッチ</t>
    </rPh>
    <phoneticPr fontId="1"/>
  </si>
  <si>
    <t>雨水枡設置</t>
    <rPh sb="0" eb="2">
      <t>ウスイ</t>
    </rPh>
    <rPh sb="2" eb="3">
      <t>マス</t>
    </rPh>
    <rPh sb="3" eb="5">
      <t>セッチ</t>
    </rPh>
    <phoneticPr fontId="1"/>
  </si>
  <si>
    <t>横断側溝設置</t>
    <rPh sb="0" eb="2">
      <t>オウダン</t>
    </rPh>
    <rPh sb="2" eb="4">
      <t>ソッコウ</t>
    </rPh>
    <rPh sb="4" eb="6">
      <t>セッチ</t>
    </rPh>
    <phoneticPr fontId="1"/>
  </si>
  <si>
    <t>車止め設置</t>
    <rPh sb="0" eb="1">
      <t>クルマ</t>
    </rPh>
    <rPh sb="1" eb="2">
      <t>ド</t>
    </rPh>
    <rPh sb="3" eb="5">
      <t>セッチ</t>
    </rPh>
    <phoneticPr fontId="1"/>
  </si>
  <si>
    <t>コンクリート舗装</t>
    <rPh sb="6" eb="8">
      <t>ホソウ</t>
    </rPh>
    <phoneticPr fontId="1"/>
  </si>
  <si>
    <t>インターロッキング舗装</t>
    <rPh sb="9" eb="11">
      <t>ホソウ</t>
    </rPh>
    <phoneticPr fontId="1"/>
  </si>
  <si>
    <t>小舗石舗装</t>
    <rPh sb="0" eb="3">
      <t>ショウホセキ</t>
    </rPh>
    <rPh sb="3" eb="5">
      <t>ホソウ</t>
    </rPh>
    <phoneticPr fontId="1"/>
  </si>
  <si>
    <t>電気引込工</t>
    <rPh sb="0" eb="2">
      <t>デンキ</t>
    </rPh>
    <rPh sb="2" eb="4">
      <t>ヒキコミ</t>
    </rPh>
    <rPh sb="4" eb="5">
      <t>コウ</t>
    </rPh>
    <phoneticPr fontId="1"/>
  </si>
  <si>
    <t>照明柱設置</t>
    <rPh sb="0" eb="2">
      <t>ショウメイ</t>
    </rPh>
    <rPh sb="2" eb="3">
      <t>ハシラ</t>
    </rPh>
    <rPh sb="3" eb="5">
      <t>セッチ</t>
    </rPh>
    <phoneticPr fontId="1"/>
  </si>
  <si>
    <t>敷地内配線</t>
    <rPh sb="0" eb="2">
      <t>シキチ</t>
    </rPh>
    <rPh sb="2" eb="3">
      <t>ナイ</t>
    </rPh>
    <rPh sb="3" eb="5">
      <t>ハイセン</t>
    </rPh>
    <phoneticPr fontId="1"/>
  </si>
  <si>
    <t>サクラ植栽</t>
    <rPh sb="3" eb="5">
      <t>ショクサイ</t>
    </rPh>
    <phoneticPr fontId="1"/>
  </si>
  <si>
    <t>サルスベリ植栽</t>
    <rPh sb="5" eb="7">
      <t>ショクサイ</t>
    </rPh>
    <phoneticPr fontId="1"/>
  </si>
  <si>
    <t>イロハモミジ植栽</t>
    <rPh sb="6" eb="8">
      <t>ショクサイ</t>
    </rPh>
    <phoneticPr fontId="1"/>
  </si>
  <si>
    <t>ベニカナメモチ植栽</t>
    <rPh sb="7" eb="9">
      <t>ショクサイ</t>
    </rPh>
    <phoneticPr fontId="1"/>
  </si>
  <si>
    <t>オタフクナンテン植栽</t>
    <rPh sb="8" eb="10">
      <t>ショクサイ</t>
    </rPh>
    <phoneticPr fontId="1"/>
  </si>
  <si>
    <t>支柱工</t>
    <rPh sb="0" eb="2">
      <t>シチュウ</t>
    </rPh>
    <rPh sb="2" eb="3">
      <t>コウ</t>
    </rPh>
    <phoneticPr fontId="1"/>
  </si>
  <si>
    <t>縁石工</t>
    <rPh sb="0" eb="2">
      <t>エンセキ</t>
    </rPh>
    <rPh sb="2" eb="3">
      <t>コウ</t>
    </rPh>
    <phoneticPr fontId="1"/>
  </si>
  <si>
    <t>その他</t>
    <rPh sb="2" eb="3">
      <t>タ</t>
    </rPh>
    <phoneticPr fontId="1"/>
  </si>
  <si>
    <t>直接工事費計</t>
    <rPh sb="0" eb="2">
      <t>チョクセツ</t>
    </rPh>
    <rPh sb="2" eb="5">
      <t>コウジヒ</t>
    </rPh>
    <rPh sb="5" eb="6">
      <t>ケイ</t>
    </rPh>
    <phoneticPr fontId="1"/>
  </si>
  <si>
    <t>経費</t>
    <rPh sb="0" eb="2">
      <t>ケイヒ</t>
    </rPh>
    <phoneticPr fontId="1"/>
  </si>
  <si>
    <t>調整額？</t>
    <rPh sb="0" eb="2">
      <t>チョウセイ</t>
    </rPh>
    <rPh sb="2" eb="3">
      <t>ガク</t>
    </rPh>
    <phoneticPr fontId="1"/>
  </si>
  <si>
    <t>単価</t>
    <rPh sb="0" eb="2">
      <t>タンカ</t>
    </rPh>
    <phoneticPr fontId="1"/>
  </si>
  <si>
    <t>金額</t>
    <rPh sb="0" eb="2">
      <t>キンガク</t>
    </rPh>
    <phoneticPr fontId="1"/>
  </si>
  <si>
    <t>鈴木にこにこ公園</t>
  </si>
  <si>
    <t>旧佐川邸公園</t>
    <rPh sb="0" eb="1">
      <t>キュウ</t>
    </rPh>
    <rPh sb="1" eb="3">
      <t>サガワ</t>
    </rPh>
    <rPh sb="3" eb="4">
      <t>テイ</t>
    </rPh>
    <rPh sb="4" eb="6">
      <t>コウエン</t>
    </rPh>
    <phoneticPr fontId="1"/>
  </si>
  <si>
    <t>種別</t>
    <rPh sb="0" eb="2">
      <t>シュベツ</t>
    </rPh>
    <phoneticPr fontId="1"/>
  </si>
  <si>
    <t>単位</t>
    <rPh sb="0" eb="2">
      <t>タンイ</t>
    </rPh>
    <phoneticPr fontId="1"/>
  </si>
  <si>
    <t>㎡</t>
    <phoneticPr fontId="1"/>
  </si>
  <si>
    <t>㎥</t>
    <phoneticPr fontId="1"/>
  </si>
  <si>
    <t>式</t>
    <rPh sb="0" eb="1">
      <t>シキ</t>
    </rPh>
    <phoneticPr fontId="1"/>
  </si>
  <si>
    <t>基</t>
    <rPh sb="0" eb="1">
      <t>キ</t>
    </rPh>
    <phoneticPr fontId="1"/>
  </si>
  <si>
    <t>*旧佐川公園と同じ金額と仮定</t>
    <rPh sb="1" eb="2">
      <t>キュウ</t>
    </rPh>
    <rPh sb="2" eb="4">
      <t>サガワ</t>
    </rPh>
    <rPh sb="4" eb="6">
      <t>コウエン</t>
    </rPh>
    <rPh sb="7" eb="8">
      <t>オナ</t>
    </rPh>
    <rPh sb="9" eb="11">
      <t>キンガク</t>
    </rPh>
    <rPh sb="12" eb="14">
      <t>カテイ</t>
    </rPh>
    <phoneticPr fontId="1"/>
  </si>
  <si>
    <t>備考</t>
    <rPh sb="0" eb="2">
      <t>ビコウ</t>
    </rPh>
    <phoneticPr fontId="1"/>
  </si>
  <si>
    <t>m</t>
    <phoneticPr fontId="1"/>
  </si>
  <si>
    <t>本</t>
    <rPh sb="0" eb="1">
      <t>ホン</t>
    </rPh>
    <phoneticPr fontId="1"/>
  </si>
  <si>
    <t>変更後
数量</t>
    <rPh sb="0" eb="2">
      <t>ヘンコウ</t>
    </rPh>
    <rPh sb="2" eb="3">
      <t>ゴ</t>
    </rPh>
    <rPh sb="4" eb="6">
      <t>スウリョウ</t>
    </rPh>
    <phoneticPr fontId="1"/>
  </si>
  <si>
    <t>*調整額割合を同じに</t>
    <rPh sb="1" eb="3">
      <t>チョウセイ</t>
    </rPh>
    <rPh sb="3" eb="4">
      <t>ガク</t>
    </rPh>
    <rPh sb="4" eb="6">
      <t>ワリアイ</t>
    </rPh>
    <rPh sb="7" eb="8">
      <t>オナ</t>
    </rPh>
    <phoneticPr fontId="1"/>
  </si>
  <si>
    <t>変更案
（例）</t>
    <rPh sb="0" eb="2">
      <t>ヘンコウ</t>
    </rPh>
    <rPh sb="2" eb="3">
      <t>アン</t>
    </rPh>
    <rPh sb="5" eb="6">
      <t>レイ</t>
    </rPh>
    <phoneticPr fontId="1"/>
  </si>
  <si>
    <t>変更案（例）適用後の金額</t>
    <rPh sb="0" eb="2">
      <t>ヘンコウ</t>
    </rPh>
    <rPh sb="2" eb="3">
      <t>アン</t>
    </rPh>
    <rPh sb="4" eb="5">
      <t>レイ</t>
    </rPh>
    <rPh sb="6" eb="8">
      <t>テキヨウ</t>
    </rPh>
    <rPh sb="8" eb="9">
      <t>ゴ</t>
    </rPh>
    <rPh sb="10" eb="12">
      <t>キンガク</t>
    </rPh>
    <phoneticPr fontId="1"/>
  </si>
  <si>
    <t>市の
概算数</t>
    <rPh sb="0" eb="1">
      <t>シ</t>
    </rPh>
    <rPh sb="3" eb="5">
      <t>ガイサンスウリョウ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</si>
</sst>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_);[Red]\(0\)"/>
    <numFmt numFmtId="177" formatCode="#,##0_ "/>
    <numFmt numFmtId="178" formatCode="#,##0_);[Red]\(#,##0\)"/>
  </numFmts>
  <fonts count="3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b/>
      <sz val="11"/>
      <color theme="1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177" fontId="0" fillId="0" borderId="1" xfId="0" applyNumberFormat="1" applyBorder="1"/>
    <xf numFmtId="177" fontId="0" fillId="0" borderId="2" xfId="0" applyNumberFormat="1" applyBorder="1"/>
    <xf numFmtId="0" fontId="0" fillId="0" borderId="3" xfId="0" applyBorder="1"/>
    <xf numFmtId="177" fontId="0" fillId="0" borderId="3" xfId="0" applyNumberFormat="1" applyBorder="1"/>
    <xf numFmtId="0" fontId="0" fillId="0" borderId="2" xfId="0" applyBorder="1" applyAlignment="1">
      <alignment horizontal="center" vertical="center"/>
    </xf>
    <xf numFmtId="0" fontId="0" fillId="0" borderId="5" xfId="0" applyBorder="1"/>
    <xf numFmtId="0" fontId="0" fillId="0" borderId="9" xfId="0" applyBorder="1"/>
    <xf numFmtId="0" fontId="0" fillId="0" borderId="10" xfId="0" applyBorder="1" applyAlignment="1">
      <alignment horizontal="center" vertical="center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0" xfId="0" applyBorder="1"/>
    <xf numFmtId="0" fontId="0" fillId="0" borderId="16" xfId="0" applyBorder="1"/>
    <xf numFmtId="0" fontId="0" fillId="0" borderId="17" xfId="0" applyBorder="1"/>
    <xf numFmtId="0" fontId="0" fillId="0" borderId="15" xfId="0" applyBorder="1"/>
    <xf numFmtId="0" fontId="0" fillId="0" borderId="9" xfId="0" applyBorder="1" applyAlignment="1">
      <alignment horizontal="center" vertical="center"/>
    </xf>
    <xf numFmtId="177" fontId="0" fillId="0" borderId="11" xfId="0" applyNumberFormat="1" applyBorder="1"/>
    <xf numFmtId="177" fontId="0" fillId="0" borderId="13" xfId="0" applyNumberFormat="1" applyBorder="1"/>
    <xf numFmtId="177" fontId="0" fillId="0" borderId="9" xfId="0" applyNumberFormat="1" applyBorder="1"/>
    <xf numFmtId="0" fontId="0" fillId="0" borderId="18" xfId="0" applyBorder="1"/>
    <xf numFmtId="178" fontId="0" fillId="0" borderId="0" xfId="0" applyNumberFormat="1" applyBorder="1"/>
    <xf numFmtId="0" fontId="0" fillId="0" borderId="21" xfId="0" applyBorder="1"/>
    <xf numFmtId="9" fontId="0" fillId="0" borderId="21" xfId="0" applyNumberFormat="1" applyBorder="1"/>
    <xf numFmtId="176" fontId="0" fillId="0" borderId="21" xfId="0" applyNumberFormat="1" applyBorder="1"/>
    <xf numFmtId="0" fontId="0" fillId="0" borderId="22" xfId="0" applyBorder="1"/>
    <xf numFmtId="0" fontId="0" fillId="2" borderId="1" xfId="0" applyFill="1" applyBorder="1"/>
    <xf numFmtId="0" fontId="0" fillId="0" borderId="6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0" fillId="0" borderId="23" xfId="0" applyBorder="1"/>
    <xf numFmtId="178" fontId="2" fillId="0" borderId="24" xfId="0" applyNumberFormat="1" applyFont="1" applyFill="1" applyBorder="1"/>
    <xf numFmtId="0" fontId="0" fillId="0" borderId="25" xfId="0" applyBorder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M35"/>
  <sheetViews>
    <sheetView tabSelected="1" workbookViewId="0">
      <selection activeCell="O29" sqref="O29"/>
    </sheetView>
  </sheetViews>
  <sheetFormatPr defaultRowHeight="18.75"/>
  <cols>
    <col min="1" max="1" width="3.25" customWidth="1"/>
    <col min="2" max="2" width="23.5" bestFit="1" customWidth="1"/>
    <col min="4" max="5" width="7.125" bestFit="1" customWidth="1"/>
    <col min="7" max="7" width="13.125" bestFit="1" customWidth="1"/>
    <col min="8" max="8" width="12.75" bestFit="1" customWidth="1"/>
    <col min="9" max="9" width="25.5" bestFit="1" customWidth="1"/>
    <col min="10" max="10" width="13.125" bestFit="1" customWidth="1"/>
    <col min="11" max="11" width="12.75" bestFit="1" customWidth="1"/>
    <col min="12" max="12" width="28.625" bestFit="1" customWidth="1"/>
  </cols>
  <sheetData>
    <row r="1" spans="2:13" ht="19.5" thickBot="1"/>
    <row r="2" spans="2:13">
      <c r="B2" s="9" t="s">
        <v>35</v>
      </c>
      <c r="C2" s="31" t="s">
        <v>49</v>
      </c>
      <c r="D2" s="31" t="s">
        <v>47</v>
      </c>
      <c r="E2" s="31" t="s">
        <v>45</v>
      </c>
      <c r="F2" s="33" t="s">
        <v>36</v>
      </c>
      <c r="G2" s="35" t="s">
        <v>34</v>
      </c>
      <c r="H2" s="36"/>
      <c r="I2" s="37"/>
      <c r="J2" s="35" t="s">
        <v>33</v>
      </c>
      <c r="K2" s="36"/>
      <c r="L2" s="37"/>
    </row>
    <row r="3" spans="2:13" ht="19.5" thickBot="1">
      <c r="B3" s="10" t="s">
        <v>0</v>
      </c>
      <c r="C3" s="32"/>
      <c r="D3" s="32"/>
      <c r="E3" s="32"/>
      <c r="F3" s="34"/>
      <c r="G3" s="20" t="s">
        <v>31</v>
      </c>
      <c r="H3" s="8" t="s">
        <v>32</v>
      </c>
      <c r="I3" s="11" t="s">
        <v>42</v>
      </c>
      <c r="J3" s="20" t="s">
        <v>31</v>
      </c>
      <c r="K3" s="8" t="s">
        <v>32</v>
      </c>
      <c r="L3" s="11" t="s">
        <v>42</v>
      </c>
    </row>
    <row r="4" spans="2:13">
      <c r="B4" s="12" t="s">
        <v>1</v>
      </c>
      <c r="C4" s="6">
        <v>100</v>
      </c>
      <c r="D4" s="6"/>
      <c r="E4" s="6">
        <f>C4+D4</f>
        <v>100</v>
      </c>
      <c r="F4" s="17" t="s">
        <v>38</v>
      </c>
      <c r="G4" s="21">
        <v>1900</v>
      </c>
      <c r="H4" s="7">
        <f>E4*G4</f>
        <v>190000</v>
      </c>
      <c r="I4" s="13"/>
      <c r="J4" s="21"/>
      <c r="K4" s="7">
        <f>H4</f>
        <v>190000</v>
      </c>
      <c r="L4" s="13" t="s">
        <v>41</v>
      </c>
    </row>
    <row r="5" spans="2:13">
      <c r="B5" s="14" t="s">
        <v>2</v>
      </c>
      <c r="C5" s="1">
        <v>700</v>
      </c>
      <c r="D5" s="1"/>
      <c r="E5" s="1">
        <f t="shared" ref="E5:E31" si="0">C5+D5</f>
        <v>700</v>
      </c>
      <c r="F5" s="18" t="s">
        <v>38</v>
      </c>
      <c r="G5" s="22">
        <v>120</v>
      </c>
      <c r="H5" s="4">
        <f t="shared" ref="H5:H31" si="1">E5*G5</f>
        <v>84000</v>
      </c>
      <c r="I5" s="15"/>
      <c r="J5" s="22"/>
      <c r="K5" s="4">
        <f>H5</f>
        <v>84000</v>
      </c>
      <c r="L5" s="15" t="s">
        <v>41</v>
      </c>
    </row>
    <row r="6" spans="2:13">
      <c r="B6" s="14" t="s">
        <v>3</v>
      </c>
      <c r="C6" s="1">
        <v>100</v>
      </c>
      <c r="D6" s="1"/>
      <c r="E6" s="1">
        <f t="shared" si="0"/>
        <v>100</v>
      </c>
      <c r="F6" s="18" t="s">
        <v>38</v>
      </c>
      <c r="G6" s="22">
        <v>3300</v>
      </c>
      <c r="H6" s="4">
        <f t="shared" si="1"/>
        <v>330000</v>
      </c>
      <c r="I6" s="15"/>
      <c r="J6" s="22"/>
      <c r="K6" s="4">
        <f>H6</f>
        <v>330000</v>
      </c>
      <c r="L6" s="15" t="s">
        <v>41</v>
      </c>
    </row>
    <row r="7" spans="2:13">
      <c r="B7" s="14" t="s">
        <v>4</v>
      </c>
      <c r="C7" s="1">
        <v>1</v>
      </c>
      <c r="D7" s="1"/>
      <c r="E7" s="1">
        <f t="shared" si="0"/>
        <v>1</v>
      </c>
      <c r="F7" s="18" t="s">
        <v>39</v>
      </c>
      <c r="G7" s="22">
        <v>750000</v>
      </c>
      <c r="H7" s="4">
        <f t="shared" si="1"/>
        <v>750000</v>
      </c>
      <c r="I7" s="15"/>
      <c r="J7" s="22">
        <v>628000</v>
      </c>
      <c r="K7" s="4">
        <f>E7*J7</f>
        <v>628000</v>
      </c>
      <c r="L7" s="15"/>
    </row>
    <row r="8" spans="2:13">
      <c r="B8" s="14" t="s">
        <v>6</v>
      </c>
      <c r="C8" s="1">
        <v>1</v>
      </c>
      <c r="D8" s="1"/>
      <c r="E8" s="1">
        <f t="shared" si="0"/>
        <v>1</v>
      </c>
      <c r="F8" s="18" t="s">
        <v>39</v>
      </c>
      <c r="G8" s="22">
        <v>400000</v>
      </c>
      <c r="H8" s="4">
        <f t="shared" si="1"/>
        <v>400000</v>
      </c>
      <c r="I8" s="15"/>
      <c r="J8" s="22">
        <v>380000</v>
      </c>
      <c r="K8" s="4">
        <f>E8*J8</f>
        <v>380000</v>
      </c>
      <c r="L8" s="15"/>
    </row>
    <row r="9" spans="2:13">
      <c r="B9" s="14" t="s">
        <v>5</v>
      </c>
      <c r="C9" s="1">
        <v>6</v>
      </c>
      <c r="D9" s="30">
        <v>-6</v>
      </c>
      <c r="E9" s="1">
        <f t="shared" si="0"/>
        <v>0</v>
      </c>
      <c r="F9" s="18" t="s">
        <v>40</v>
      </c>
      <c r="G9" s="22">
        <v>100000</v>
      </c>
      <c r="H9" s="4">
        <f t="shared" si="1"/>
        <v>0</v>
      </c>
      <c r="I9" s="15"/>
      <c r="J9" s="22">
        <v>89000</v>
      </c>
      <c r="K9" s="4">
        <f>E9*J9</f>
        <v>0</v>
      </c>
      <c r="L9" s="15"/>
    </row>
    <row r="10" spans="2:13">
      <c r="B10" s="14" t="s">
        <v>7</v>
      </c>
      <c r="C10" s="1">
        <v>1</v>
      </c>
      <c r="D10" s="30">
        <v>-0.7</v>
      </c>
      <c r="E10" s="1">
        <f t="shared" si="0"/>
        <v>0.30000000000000004</v>
      </c>
      <c r="F10" s="18" t="s">
        <v>39</v>
      </c>
      <c r="G10" s="22">
        <v>3500000</v>
      </c>
      <c r="H10" s="4">
        <f t="shared" si="1"/>
        <v>1050000.0000000002</v>
      </c>
      <c r="I10" s="15"/>
      <c r="J10" s="22"/>
      <c r="K10" s="4">
        <f>H10</f>
        <v>1050000.0000000002</v>
      </c>
      <c r="L10" s="15" t="s">
        <v>41</v>
      </c>
    </row>
    <row r="11" spans="2:13">
      <c r="B11" s="14" t="s">
        <v>8</v>
      </c>
      <c r="C11" s="1">
        <v>105</v>
      </c>
      <c r="D11" s="30">
        <v>-30</v>
      </c>
      <c r="E11" s="1">
        <f t="shared" si="0"/>
        <v>75</v>
      </c>
      <c r="F11" s="18" t="s">
        <v>43</v>
      </c>
      <c r="G11" s="22">
        <v>50000</v>
      </c>
      <c r="H11" s="4">
        <f t="shared" si="1"/>
        <v>3750000</v>
      </c>
      <c r="I11" s="15"/>
      <c r="J11" s="22">
        <v>35000</v>
      </c>
      <c r="K11" s="4">
        <f t="shared" ref="K11:K17" si="2">E11*J11</f>
        <v>2625000</v>
      </c>
      <c r="L11" s="15"/>
      <c r="M11">
        <f>22+5+23+9+24+15</f>
        <v>98</v>
      </c>
    </row>
    <row r="12" spans="2:13">
      <c r="B12" s="14" t="s">
        <v>9</v>
      </c>
      <c r="C12" s="1">
        <v>70</v>
      </c>
      <c r="D12" s="30">
        <v>-70</v>
      </c>
      <c r="E12" s="1">
        <f t="shared" si="0"/>
        <v>0</v>
      </c>
      <c r="F12" s="18" t="s">
        <v>43</v>
      </c>
      <c r="G12" s="22">
        <v>18000</v>
      </c>
      <c r="H12" s="4">
        <f t="shared" si="1"/>
        <v>0</v>
      </c>
      <c r="I12" s="15"/>
      <c r="J12" s="22">
        <v>16000</v>
      </c>
      <c r="K12" s="4">
        <f t="shared" si="2"/>
        <v>0</v>
      </c>
      <c r="L12" s="15"/>
    </row>
    <row r="13" spans="2:13">
      <c r="B13" s="14" t="s">
        <v>10</v>
      </c>
      <c r="C13" s="1">
        <v>70</v>
      </c>
      <c r="D13" s="1"/>
      <c r="E13" s="1">
        <f t="shared" si="0"/>
        <v>70</v>
      </c>
      <c r="F13" s="18" t="s">
        <v>43</v>
      </c>
      <c r="G13" s="22">
        <v>20000</v>
      </c>
      <c r="H13" s="4">
        <f t="shared" si="1"/>
        <v>1400000</v>
      </c>
      <c r="I13" s="15"/>
      <c r="J13" s="22">
        <v>21000</v>
      </c>
      <c r="K13" s="4">
        <f t="shared" si="2"/>
        <v>1470000</v>
      </c>
      <c r="L13" s="15"/>
    </row>
    <row r="14" spans="2:13">
      <c r="B14" s="14" t="s">
        <v>11</v>
      </c>
      <c r="C14" s="1">
        <v>8</v>
      </c>
      <c r="D14" s="1"/>
      <c r="E14" s="1">
        <f t="shared" si="0"/>
        <v>8</v>
      </c>
      <c r="F14" s="18" t="s">
        <v>40</v>
      </c>
      <c r="G14" s="22">
        <v>50000</v>
      </c>
      <c r="H14" s="4">
        <f t="shared" si="1"/>
        <v>400000</v>
      </c>
      <c r="I14" s="15"/>
      <c r="J14" s="22">
        <v>37000</v>
      </c>
      <c r="K14" s="4">
        <f t="shared" si="2"/>
        <v>296000</v>
      </c>
      <c r="L14" s="15"/>
    </row>
    <row r="15" spans="2:13">
      <c r="B15" s="14" t="s">
        <v>12</v>
      </c>
      <c r="C15" s="1">
        <v>15</v>
      </c>
      <c r="D15" s="1"/>
      <c r="E15" s="1">
        <f t="shared" si="0"/>
        <v>15</v>
      </c>
      <c r="F15" s="18" t="s">
        <v>43</v>
      </c>
      <c r="G15" s="22">
        <v>60000</v>
      </c>
      <c r="H15" s="4">
        <f t="shared" si="1"/>
        <v>900000</v>
      </c>
      <c r="I15" s="15"/>
      <c r="J15" s="22">
        <v>55000</v>
      </c>
      <c r="K15" s="4">
        <f t="shared" si="2"/>
        <v>825000</v>
      </c>
      <c r="L15" s="15"/>
    </row>
    <row r="16" spans="2:13">
      <c r="B16" s="14" t="s">
        <v>13</v>
      </c>
      <c r="C16" s="1">
        <v>9</v>
      </c>
      <c r="D16" s="1"/>
      <c r="E16" s="1">
        <f t="shared" si="0"/>
        <v>9</v>
      </c>
      <c r="F16" s="18" t="s">
        <v>40</v>
      </c>
      <c r="G16" s="22">
        <v>30000</v>
      </c>
      <c r="H16" s="4">
        <f t="shared" si="1"/>
        <v>270000</v>
      </c>
      <c r="I16" s="15"/>
      <c r="J16" s="22">
        <v>28000</v>
      </c>
      <c r="K16" s="4">
        <f t="shared" si="2"/>
        <v>252000</v>
      </c>
      <c r="L16" s="15"/>
    </row>
    <row r="17" spans="2:12">
      <c r="B17" s="14" t="s">
        <v>14</v>
      </c>
      <c r="C17" s="1">
        <v>30</v>
      </c>
      <c r="D17" s="1"/>
      <c r="E17" s="1">
        <f t="shared" si="0"/>
        <v>30</v>
      </c>
      <c r="F17" s="18" t="s">
        <v>37</v>
      </c>
      <c r="G17" s="22">
        <v>8000</v>
      </c>
      <c r="H17" s="4">
        <f t="shared" si="1"/>
        <v>240000</v>
      </c>
      <c r="I17" s="15"/>
      <c r="J17" s="22">
        <v>7000</v>
      </c>
      <c r="K17" s="4">
        <f t="shared" si="2"/>
        <v>210000</v>
      </c>
      <c r="L17" s="15"/>
    </row>
    <row r="18" spans="2:12">
      <c r="B18" s="14" t="s">
        <v>15</v>
      </c>
      <c r="C18" s="1">
        <v>160</v>
      </c>
      <c r="D18" s="30">
        <v>-160</v>
      </c>
      <c r="E18" s="1">
        <f t="shared" si="0"/>
        <v>0</v>
      </c>
      <c r="F18" s="18" t="s">
        <v>37</v>
      </c>
      <c r="G18" s="22">
        <v>4800</v>
      </c>
      <c r="H18" s="4">
        <f t="shared" si="1"/>
        <v>0</v>
      </c>
      <c r="I18" s="15"/>
      <c r="J18" s="22"/>
      <c r="K18" s="4">
        <f>H18</f>
        <v>0</v>
      </c>
      <c r="L18" s="15" t="s">
        <v>41</v>
      </c>
    </row>
    <row r="19" spans="2:12">
      <c r="B19" s="14" t="s">
        <v>16</v>
      </c>
      <c r="C19" s="1">
        <v>100</v>
      </c>
      <c r="D19" s="30">
        <v>-100</v>
      </c>
      <c r="E19" s="1">
        <f t="shared" si="0"/>
        <v>0</v>
      </c>
      <c r="F19" s="18" t="s">
        <v>37</v>
      </c>
      <c r="G19" s="22">
        <v>19000</v>
      </c>
      <c r="H19" s="4">
        <f t="shared" si="1"/>
        <v>0</v>
      </c>
      <c r="I19" s="15"/>
      <c r="J19" s="22"/>
      <c r="K19" s="4">
        <f>H19</f>
        <v>0</v>
      </c>
      <c r="L19" s="15" t="s">
        <v>41</v>
      </c>
    </row>
    <row r="20" spans="2:12">
      <c r="B20" s="14" t="s">
        <v>17</v>
      </c>
      <c r="C20" s="1">
        <v>1</v>
      </c>
      <c r="D20" s="1"/>
      <c r="E20" s="1">
        <f t="shared" si="0"/>
        <v>1</v>
      </c>
      <c r="F20" s="18" t="s">
        <v>39</v>
      </c>
      <c r="G20" s="22">
        <v>300000</v>
      </c>
      <c r="H20" s="4">
        <f t="shared" si="1"/>
        <v>300000</v>
      </c>
      <c r="I20" s="15"/>
      <c r="J20" s="22">
        <v>280000</v>
      </c>
      <c r="K20" s="4">
        <f>E20*J20</f>
        <v>280000</v>
      </c>
      <c r="L20" s="15"/>
    </row>
    <row r="21" spans="2:12">
      <c r="B21" s="14" t="s">
        <v>18</v>
      </c>
      <c r="C21" s="1">
        <v>3</v>
      </c>
      <c r="D21" s="1"/>
      <c r="E21" s="1">
        <f t="shared" si="0"/>
        <v>3</v>
      </c>
      <c r="F21" s="18" t="s">
        <v>40</v>
      </c>
      <c r="G21" s="22">
        <v>350000</v>
      </c>
      <c r="H21" s="4">
        <f t="shared" si="1"/>
        <v>1050000</v>
      </c>
      <c r="I21" s="15"/>
      <c r="J21" s="22">
        <v>340000</v>
      </c>
      <c r="K21" s="4">
        <f>E21*J21</f>
        <v>1020000</v>
      </c>
      <c r="L21" s="15"/>
    </row>
    <row r="22" spans="2:12">
      <c r="B22" s="14" t="s">
        <v>19</v>
      </c>
      <c r="C22" s="1">
        <v>100</v>
      </c>
      <c r="D22" s="1"/>
      <c r="E22" s="1">
        <f t="shared" si="0"/>
        <v>100</v>
      </c>
      <c r="F22" s="18" t="s">
        <v>43</v>
      </c>
      <c r="G22" s="22">
        <v>2500</v>
      </c>
      <c r="H22" s="4">
        <f t="shared" si="1"/>
        <v>250000</v>
      </c>
      <c r="I22" s="15"/>
      <c r="J22" s="22">
        <v>2300</v>
      </c>
      <c r="K22" s="4">
        <f>E22*J22</f>
        <v>230000</v>
      </c>
      <c r="L22" s="15"/>
    </row>
    <row r="23" spans="2:12">
      <c r="B23" s="14" t="s">
        <v>20</v>
      </c>
      <c r="C23" s="1">
        <v>10</v>
      </c>
      <c r="D23" s="30">
        <v>-7</v>
      </c>
      <c r="E23" s="1">
        <f t="shared" si="0"/>
        <v>3</v>
      </c>
      <c r="F23" s="18" t="s">
        <v>44</v>
      </c>
      <c r="G23" s="22">
        <v>65000</v>
      </c>
      <c r="H23" s="4">
        <f t="shared" si="1"/>
        <v>195000</v>
      </c>
      <c r="I23" s="15"/>
      <c r="J23" s="22"/>
      <c r="K23" s="4">
        <f>H23</f>
        <v>195000</v>
      </c>
      <c r="L23" s="15" t="s">
        <v>41</v>
      </c>
    </row>
    <row r="24" spans="2:12">
      <c r="B24" s="14" t="s">
        <v>21</v>
      </c>
      <c r="C24" s="1">
        <v>10</v>
      </c>
      <c r="D24" s="30">
        <v>-7</v>
      </c>
      <c r="E24" s="1">
        <f t="shared" si="0"/>
        <v>3</v>
      </c>
      <c r="F24" s="18" t="s">
        <v>44</v>
      </c>
      <c r="G24" s="22">
        <v>70000</v>
      </c>
      <c r="H24" s="4">
        <f t="shared" si="1"/>
        <v>210000</v>
      </c>
      <c r="I24" s="15"/>
      <c r="J24" s="22"/>
      <c r="K24" s="4">
        <f t="shared" ref="K24:K31" si="3">H24</f>
        <v>210000</v>
      </c>
      <c r="L24" s="15" t="s">
        <v>41</v>
      </c>
    </row>
    <row r="25" spans="2:12">
      <c r="B25" s="14" t="s">
        <v>22</v>
      </c>
      <c r="C25" s="1">
        <v>5</v>
      </c>
      <c r="D25" s="30">
        <v>-2</v>
      </c>
      <c r="E25" s="1">
        <f t="shared" si="0"/>
        <v>3</v>
      </c>
      <c r="F25" s="18" t="s">
        <v>44</v>
      </c>
      <c r="G25" s="22">
        <v>55000</v>
      </c>
      <c r="H25" s="4">
        <f t="shared" si="1"/>
        <v>165000</v>
      </c>
      <c r="I25" s="15"/>
      <c r="J25" s="22"/>
      <c r="K25" s="4">
        <f t="shared" si="3"/>
        <v>165000</v>
      </c>
      <c r="L25" s="15" t="s">
        <v>41</v>
      </c>
    </row>
    <row r="26" spans="2:12">
      <c r="B26" s="14" t="s">
        <v>23</v>
      </c>
      <c r="C26" s="1">
        <v>150</v>
      </c>
      <c r="D26" s="30">
        <v>-150</v>
      </c>
      <c r="E26" s="1">
        <f t="shared" si="0"/>
        <v>0</v>
      </c>
      <c r="F26" s="18" t="s">
        <v>44</v>
      </c>
      <c r="G26" s="22">
        <v>6000</v>
      </c>
      <c r="H26" s="4">
        <f t="shared" si="1"/>
        <v>0</v>
      </c>
      <c r="I26" s="15"/>
      <c r="J26" s="22"/>
      <c r="K26" s="4">
        <f t="shared" si="3"/>
        <v>0</v>
      </c>
      <c r="L26" s="15" t="s">
        <v>41</v>
      </c>
    </row>
    <row r="27" spans="2:12">
      <c r="B27" s="14" t="s">
        <v>24</v>
      </c>
      <c r="C27" s="1">
        <v>720</v>
      </c>
      <c r="D27" s="30">
        <v>-720</v>
      </c>
      <c r="E27" s="1">
        <f t="shared" si="0"/>
        <v>0</v>
      </c>
      <c r="F27" s="18" t="s">
        <v>44</v>
      </c>
      <c r="G27" s="22">
        <v>1500</v>
      </c>
      <c r="H27" s="4">
        <f t="shared" si="1"/>
        <v>0</v>
      </c>
      <c r="I27" s="15"/>
      <c r="J27" s="22"/>
      <c r="K27" s="4">
        <f t="shared" si="3"/>
        <v>0</v>
      </c>
      <c r="L27" s="15" t="s">
        <v>41</v>
      </c>
    </row>
    <row r="28" spans="2:12">
      <c r="B28" s="14" t="s">
        <v>25</v>
      </c>
      <c r="C28" s="1">
        <v>25</v>
      </c>
      <c r="D28" s="30">
        <f>SUM(D23:D25)</f>
        <v>-16</v>
      </c>
      <c r="E28" s="1">
        <f t="shared" si="0"/>
        <v>9</v>
      </c>
      <c r="F28" s="18" t="s">
        <v>44</v>
      </c>
      <c r="G28" s="22">
        <v>5500</v>
      </c>
      <c r="H28" s="4">
        <f t="shared" si="1"/>
        <v>49500</v>
      </c>
      <c r="I28" s="15"/>
      <c r="J28" s="22"/>
      <c r="K28" s="4">
        <f t="shared" si="3"/>
        <v>49500</v>
      </c>
      <c r="L28" s="15" t="s">
        <v>41</v>
      </c>
    </row>
    <row r="29" spans="2:12">
      <c r="B29" s="14" t="s">
        <v>25</v>
      </c>
      <c r="C29" s="1">
        <v>70</v>
      </c>
      <c r="D29" s="30">
        <v>-50</v>
      </c>
      <c r="E29" s="1">
        <f t="shared" si="0"/>
        <v>20</v>
      </c>
      <c r="F29" s="18" t="s">
        <v>44</v>
      </c>
      <c r="G29" s="22">
        <v>1500</v>
      </c>
      <c r="H29" s="4">
        <f t="shared" si="1"/>
        <v>30000</v>
      </c>
      <c r="I29" s="15"/>
      <c r="J29" s="22"/>
      <c r="K29" s="4">
        <f t="shared" si="3"/>
        <v>30000</v>
      </c>
      <c r="L29" s="15" t="s">
        <v>41</v>
      </c>
    </row>
    <row r="30" spans="2:12">
      <c r="B30" s="14" t="s">
        <v>26</v>
      </c>
      <c r="C30" s="1">
        <v>210</v>
      </c>
      <c r="D30" s="1"/>
      <c r="E30" s="1">
        <f t="shared" si="0"/>
        <v>210</v>
      </c>
      <c r="F30" s="18" t="s">
        <v>43</v>
      </c>
      <c r="G30" s="22">
        <v>5000</v>
      </c>
      <c r="H30" s="4">
        <f t="shared" si="1"/>
        <v>1050000</v>
      </c>
      <c r="I30" s="15"/>
      <c r="J30" s="22">
        <v>4800</v>
      </c>
      <c r="K30" s="4">
        <f>C30*J30</f>
        <v>1008000</v>
      </c>
      <c r="L30" s="15"/>
    </row>
    <row r="31" spans="2:12" ht="19.5" thickBot="1">
      <c r="B31" s="10" t="s">
        <v>27</v>
      </c>
      <c r="C31" s="2">
        <v>1</v>
      </c>
      <c r="D31" s="2"/>
      <c r="E31" s="2">
        <f t="shared" si="0"/>
        <v>1</v>
      </c>
      <c r="F31" s="19" t="s">
        <v>39</v>
      </c>
      <c r="G31" s="23">
        <v>5000000</v>
      </c>
      <c r="H31" s="5">
        <f t="shared" si="1"/>
        <v>5000000</v>
      </c>
      <c r="I31" s="16"/>
      <c r="J31" s="23"/>
      <c r="K31" s="5">
        <f t="shared" si="3"/>
        <v>5000000</v>
      </c>
      <c r="L31" s="16" t="s">
        <v>41</v>
      </c>
    </row>
    <row r="32" spans="2:12">
      <c r="E32" s="3"/>
      <c r="G32" s="24" t="s">
        <v>28</v>
      </c>
      <c r="H32" s="25">
        <f>SUM(H4:H31)</f>
        <v>18063500</v>
      </c>
      <c r="I32" s="26"/>
      <c r="J32" s="24" t="s">
        <v>28</v>
      </c>
      <c r="K32" s="25">
        <f>SUM(K4:K31)</f>
        <v>16527500</v>
      </c>
      <c r="L32" s="29"/>
    </row>
    <row r="33" spans="5:12">
      <c r="E33" s="3"/>
      <c r="G33" s="24" t="s">
        <v>29</v>
      </c>
      <c r="H33" s="25">
        <f>H32*0.91</f>
        <v>16437785</v>
      </c>
      <c r="I33" s="27">
        <v>0.91</v>
      </c>
      <c r="J33" s="24" t="s">
        <v>29</v>
      </c>
      <c r="K33" s="25">
        <f>K32*0.91</f>
        <v>15040025</v>
      </c>
      <c r="L33" s="27">
        <v>0.91</v>
      </c>
    </row>
    <row r="34" spans="5:12">
      <c r="E34" s="3"/>
      <c r="G34" s="24" t="s">
        <v>30</v>
      </c>
      <c r="H34" s="25">
        <v>197555</v>
      </c>
      <c r="I34" s="28"/>
      <c r="J34" s="24" t="s">
        <v>30</v>
      </c>
      <c r="K34" s="25">
        <f>H34/H32*K32</f>
        <v>180756.23564093339</v>
      </c>
      <c r="L34" s="26" t="s">
        <v>46</v>
      </c>
    </row>
    <row r="35" spans="5:12" ht="19.5" thickBot="1">
      <c r="E35" s="3"/>
      <c r="G35" s="38"/>
      <c r="H35" s="39">
        <f>SUM(H32:H34)</f>
        <v>34698840</v>
      </c>
      <c r="I35" s="40" t="s">
        <v>48</v>
      </c>
      <c r="J35" s="38"/>
      <c r="K35" s="39">
        <f>SUM(K32:K34)</f>
        <v>31748281.235640932</v>
      </c>
      <c r="L35" s="40" t="s">
        <v>48</v>
      </c>
    </row>
  </sheetData>
  <mergeCells count="6">
    <mergeCell ref="C2:C3"/>
    <mergeCell ref="F2:F3"/>
    <mergeCell ref="J2:L2"/>
    <mergeCell ref="G2:I2"/>
    <mergeCell ref="E2:E3"/>
    <mergeCell ref="D2:D3"/>
  </mergeCells>
  <phoneticPr fontId="1"/>
  <pageMargins left="0.7" right="0.7" top="0.75" bottom="0.75" header="0.3" footer="0.3"/>
  <pageSetup paperSize="9" scale="6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yohei</dc:creator>
  <cp:lastModifiedBy>yohei</cp:lastModifiedBy>
  <cp:lastPrinted>2021-03-08T04:52:26Z</cp:lastPrinted>
  <dcterms:created xsi:type="dcterms:W3CDTF">2015-06-05T18:19:34Z</dcterms:created>
  <dcterms:modified xsi:type="dcterms:W3CDTF">2021-03-08T04:54:00Z</dcterms:modified>
</cp:coreProperties>
</file>