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5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6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7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8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9"/>
  <workbookPr/>
  <mc:AlternateContent xmlns:mc="http://schemas.openxmlformats.org/markup-compatibility/2006">
    <mc:Choice Requires="x15">
      <x15ac:absPath xmlns:x15ac="http://schemas.microsoft.com/office/spreadsheetml/2010/11/ac" url="C:\Users\user2\Desktop\NURFARINA\都道府県別電力需要\"/>
    </mc:Choice>
  </mc:AlternateContent>
  <xr:revisionPtr revIDLastSave="0" documentId="11_27B4876E833B9D684AF3B5CA047328FE7F015F1B" xr6:coauthVersionLast="47" xr6:coauthVersionMax="47" xr10:uidLastSave="{00000000-0000-0000-0000-000000000000}"/>
  <bookViews>
    <workbookView xWindow="0" yWindow="0" windowWidth="28800" windowHeight="11910" firstSheet="1" activeTab="1" xr2:uid="{00000000-000D-0000-FFFF-FFFF00000000}"/>
  </bookViews>
  <sheets>
    <sheet name="導入ポテンシャル" sheetId="7" r:id="rId1"/>
    <sheet name="Hokkaido" sheetId="11" r:id="rId2"/>
    <sheet name="Tohoku" sheetId="1" r:id="rId3"/>
    <sheet name="Tokyo" sheetId="2" r:id="rId4"/>
    <sheet name="Hokuriku" sheetId="3" r:id="rId5"/>
    <sheet name="Chubu" sheetId="4" r:id="rId6"/>
    <sheet name="Kansai" sheetId="5" r:id="rId7"/>
    <sheet name="Chugoku" sheetId="10" r:id="rId8"/>
    <sheet name="Shikoku" sheetId="8" r:id="rId9"/>
    <sheet name="Kyushu" sheetId="9" r:id="rId10"/>
    <sheet name="参考文献" sheetId="6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06" i="11" l="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D306" i="11"/>
  <c r="C306" i="11"/>
  <c r="B306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D305" i="11"/>
  <c r="C305" i="11"/>
  <c r="B305" i="11"/>
  <c r="Y302" i="11"/>
  <c r="Y303" i="11" s="1"/>
  <c r="Y304" i="11" s="1"/>
  <c r="X302" i="11"/>
  <c r="X303" i="11" s="1"/>
  <c r="X304" i="11" s="1"/>
  <c r="W302" i="11"/>
  <c r="W303" i="11" s="1"/>
  <c r="W304" i="11" s="1"/>
  <c r="V302" i="11"/>
  <c r="V303" i="11" s="1"/>
  <c r="V304" i="11" s="1"/>
  <c r="U302" i="11"/>
  <c r="U303" i="11" s="1"/>
  <c r="U304" i="11" s="1"/>
  <c r="T302" i="11"/>
  <c r="T303" i="11" s="1"/>
  <c r="T304" i="11" s="1"/>
  <c r="S302" i="11"/>
  <c r="S303" i="11" s="1"/>
  <c r="S304" i="11" s="1"/>
  <c r="R302" i="11"/>
  <c r="R303" i="11" s="1"/>
  <c r="R304" i="11" s="1"/>
  <c r="Q302" i="11"/>
  <c r="Q303" i="11" s="1"/>
  <c r="Q304" i="11" s="1"/>
  <c r="P302" i="11"/>
  <c r="P303" i="11" s="1"/>
  <c r="P304" i="11" s="1"/>
  <c r="O302" i="11"/>
  <c r="O303" i="11" s="1"/>
  <c r="O304" i="11" s="1"/>
  <c r="N302" i="11"/>
  <c r="N303" i="11" s="1"/>
  <c r="N304" i="11" s="1"/>
  <c r="M302" i="11"/>
  <c r="M303" i="11" s="1"/>
  <c r="M304" i="11" s="1"/>
  <c r="L302" i="11"/>
  <c r="L303" i="11" s="1"/>
  <c r="L304" i="11" s="1"/>
  <c r="K302" i="11"/>
  <c r="K303" i="11" s="1"/>
  <c r="K304" i="11" s="1"/>
  <c r="J302" i="11"/>
  <c r="J303" i="11" s="1"/>
  <c r="J304" i="11" s="1"/>
  <c r="I302" i="11"/>
  <c r="I303" i="11" s="1"/>
  <c r="I304" i="11" s="1"/>
  <c r="H302" i="11"/>
  <c r="H303" i="11" s="1"/>
  <c r="H304" i="11" s="1"/>
  <c r="G302" i="11"/>
  <c r="G303" i="11" s="1"/>
  <c r="G304" i="11" s="1"/>
  <c r="F302" i="11"/>
  <c r="F303" i="11" s="1"/>
  <c r="F304" i="11" s="1"/>
  <c r="E302" i="11"/>
  <c r="E303" i="11" s="1"/>
  <c r="E304" i="11" s="1"/>
  <c r="D302" i="11"/>
  <c r="D303" i="11" s="1"/>
  <c r="D304" i="11" s="1"/>
  <c r="C302" i="11"/>
  <c r="C303" i="11" s="1"/>
  <c r="C304" i="11" s="1"/>
  <c r="B302" i="11"/>
  <c r="B303" i="11" s="1"/>
  <c r="B304" i="11" s="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D301" i="11"/>
  <c r="C301" i="11"/>
  <c r="B301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G295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G292" i="11"/>
  <c r="Y296" i="11"/>
  <c r="X296" i="11"/>
  <c r="W296" i="11"/>
  <c r="V296" i="11"/>
  <c r="U296" i="11"/>
  <c r="F296" i="11"/>
  <c r="E296" i="11"/>
  <c r="D296" i="11"/>
  <c r="C296" i="11"/>
  <c r="B296" i="11"/>
  <c r="V283" i="11"/>
  <c r="W283" i="11"/>
  <c r="X283" i="11"/>
  <c r="Y283" i="11"/>
  <c r="U283" i="11"/>
  <c r="C283" i="11"/>
  <c r="D283" i="11"/>
  <c r="E283" i="11"/>
  <c r="F283" i="11"/>
  <c r="B283" i="11"/>
  <c r="V244" i="11"/>
  <c r="W244" i="11"/>
  <c r="X244" i="11"/>
  <c r="Y244" i="11"/>
  <c r="U244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G279" i="11"/>
  <c r="U256" i="11" l="1"/>
  <c r="V256" i="11"/>
  <c r="W256" i="11"/>
  <c r="X256" i="11"/>
  <c r="Y256" i="11"/>
  <c r="T256" i="11"/>
  <c r="C256" i="11"/>
  <c r="D256" i="11"/>
  <c r="E256" i="11"/>
  <c r="F256" i="11"/>
  <c r="G256" i="11"/>
  <c r="B256" i="11"/>
  <c r="I253" i="11"/>
  <c r="J253" i="11"/>
  <c r="K253" i="11"/>
  <c r="L253" i="11"/>
  <c r="M253" i="11"/>
  <c r="N253" i="11"/>
  <c r="O253" i="11"/>
  <c r="P253" i="11"/>
  <c r="Q253" i="11"/>
  <c r="R253" i="11"/>
  <c r="S253" i="11"/>
  <c r="H253" i="11"/>
  <c r="C244" i="11"/>
  <c r="D244" i="11"/>
  <c r="E244" i="11"/>
  <c r="F244" i="11"/>
  <c r="B244" i="11"/>
  <c r="B101" i="8" l="1"/>
  <c r="B102" i="8" s="1"/>
  <c r="B24" i="8"/>
  <c r="D12" i="8"/>
  <c r="E12" i="8"/>
  <c r="F12" i="8"/>
  <c r="F13" i="8" s="1"/>
  <c r="G12" i="8"/>
  <c r="H12" i="8"/>
  <c r="H13" i="8" s="1"/>
  <c r="C13" i="8"/>
  <c r="D13" i="8"/>
  <c r="E13" i="8"/>
  <c r="G13" i="8"/>
  <c r="B15" i="8"/>
  <c r="F16" i="8" s="1"/>
  <c r="E16" i="8"/>
  <c r="B15" i="3"/>
  <c r="B16" i="3" s="1"/>
  <c r="B15" i="2"/>
  <c r="B16" i="2" s="1"/>
  <c r="B276" i="1"/>
  <c r="B237" i="1"/>
  <c r="B112" i="1"/>
  <c r="B97" i="11"/>
  <c r="G98" i="11" s="1"/>
  <c r="B15" i="11"/>
  <c r="F16" i="11" s="1"/>
  <c r="B15" i="10"/>
  <c r="N16" i="10" s="1"/>
  <c r="C13" i="10"/>
  <c r="B103" i="10"/>
  <c r="B104" i="10" s="1"/>
  <c r="B98" i="11" l="1"/>
  <c r="G16" i="11"/>
  <c r="D16" i="8"/>
  <c r="C16" i="8"/>
  <c r="B16" i="8"/>
  <c r="H16" i="8"/>
  <c r="G16" i="8"/>
  <c r="B16" i="10"/>
  <c r="G16" i="10"/>
  <c r="B19" i="3"/>
  <c r="B30" i="3"/>
  <c r="B31" i="3" s="1"/>
  <c r="B24" i="3"/>
  <c r="B25" i="3" s="1"/>
  <c r="B27" i="3"/>
  <c r="B28" i="3" s="1"/>
  <c r="T238" i="10" l="1"/>
  <c r="U238" i="10"/>
  <c r="V238" i="10"/>
  <c r="W238" i="10"/>
  <c r="X238" i="10"/>
  <c r="Y238" i="10"/>
  <c r="S238" i="10"/>
  <c r="C296" i="9" l="1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B294" i="9"/>
  <c r="S292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B291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S288" i="9"/>
  <c r="K288" i="9"/>
  <c r="J288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B286" i="9"/>
  <c r="K284" i="9"/>
  <c r="C284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B283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C280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B278" i="9"/>
  <c r="S276" i="9"/>
  <c r="R276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S272" i="9"/>
  <c r="K272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B270" i="9"/>
  <c r="Y267" i="9"/>
  <c r="Y296" i="9" s="1"/>
  <c r="X267" i="9"/>
  <c r="X296" i="9" s="1"/>
  <c r="W267" i="9"/>
  <c r="W296" i="9" s="1"/>
  <c r="V267" i="9"/>
  <c r="V296" i="9" s="1"/>
  <c r="U267" i="9"/>
  <c r="U296" i="9" s="1"/>
  <c r="T267" i="9"/>
  <c r="T296" i="9" s="1"/>
  <c r="S267" i="9"/>
  <c r="S296" i="9" s="1"/>
  <c r="R267" i="9"/>
  <c r="Q267" i="9"/>
  <c r="Q296" i="9" s="1"/>
  <c r="P267" i="9"/>
  <c r="P296" i="9" s="1"/>
  <c r="O267" i="9"/>
  <c r="O296" i="9" s="1"/>
  <c r="N267" i="9"/>
  <c r="N296" i="9" s="1"/>
  <c r="M267" i="9"/>
  <c r="M296" i="9" s="1"/>
  <c r="L267" i="9"/>
  <c r="L296" i="9" s="1"/>
  <c r="K267" i="9"/>
  <c r="K292" i="9" s="1"/>
  <c r="J267" i="9"/>
  <c r="I267" i="9"/>
  <c r="I296" i="9" s="1"/>
  <c r="H267" i="9"/>
  <c r="H296" i="9" s="1"/>
  <c r="G267" i="9"/>
  <c r="G296" i="9" s="1"/>
  <c r="F267" i="9"/>
  <c r="F296" i="9" s="1"/>
  <c r="E267" i="9"/>
  <c r="E296" i="9" s="1"/>
  <c r="D267" i="9"/>
  <c r="D296" i="9" s="1"/>
  <c r="C267" i="9"/>
  <c r="C288" i="9" s="1"/>
  <c r="B267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H263" i="9"/>
  <c r="G263" i="9"/>
  <c r="F263" i="9"/>
  <c r="E263" i="9"/>
  <c r="D263" i="9"/>
  <c r="C263" i="9"/>
  <c r="X257" i="9"/>
  <c r="I257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B256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Y253" i="9"/>
  <c r="X253" i="9"/>
  <c r="P253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B252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Y249" i="9"/>
  <c r="Q249" i="9"/>
  <c r="P249" i="9"/>
  <c r="H249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B248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Q245" i="9"/>
  <c r="P245" i="9"/>
  <c r="I245" i="9"/>
  <c r="H245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B244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B243" i="9"/>
  <c r="X241" i="9"/>
  <c r="I241" i="9"/>
  <c r="H241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B240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Y237" i="9"/>
  <c r="X237" i="9"/>
  <c r="P237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Y233" i="9"/>
  <c r="X233" i="9"/>
  <c r="Q233" i="9"/>
  <c r="P233" i="9"/>
  <c r="H233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B232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Y228" i="9"/>
  <c r="Y257" i="9" s="1"/>
  <c r="X228" i="9"/>
  <c r="X245" i="9" s="1"/>
  <c r="W228" i="9"/>
  <c r="W257" i="9" s="1"/>
  <c r="V228" i="9"/>
  <c r="V257" i="9" s="1"/>
  <c r="U228" i="9"/>
  <c r="U257" i="9" s="1"/>
  <c r="T228" i="9"/>
  <c r="T257" i="9" s="1"/>
  <c r="S228" i="9"/>
  <c r="S257" i="9" s="1"/>
  <c r="R228" i="9"/>
  <c r="R257" i="9" s="1"/>
  <c r="Q228" i="9"/>
  <c r="Q253" i="9" s="1"/>
  <c r="P228" i="9"/>
  <c r="P257" i="9" s="1"/>
  <c r="O228" i="9"/>
  <c r="O257" i="9" s="1"/>
  <c r="N228" i="9"/>
  <c r="N257" i="9" s="1"/>
  <c r="M228" i="9"/>
  <c r="M257" i="9" s="1"/>
  <c r="L228" i="9"/>
  <c r="L257" i="9" s="1"/>
  <c r="K228" i="9"/>
  <c r="K257" i="9" s="1"/>
  <c r="J228" i="9"/>
  <c r="J257" i="9" s="1"/>
  <c r="I228" i="9"/>
  <c r="I249" i="9" s="1"/>
  <c r="H228" i="9"/>
  <c r="H253" i="9" s="1"/>
  <c r="G228" i="9"/>
  <c r="G257" i="9" s="1"/>
  <c r="F228" i="9"/>
  <c r="F257" i="9" s="1"/>
  <c r="E228" i="9"/>
  <c r="E257" i="9" s="1"/>
  <c r="D228" i="9"/>
  <c r="D257" i="9" s="1"/>
  <c r="C228" i="9"/>
  <c r="C257" i="9" s="1"/>
  <c r="B228" i="9"/>
  <c r="B257" i="9" s="1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H224" i="9"/>
  <c r="G224" i="9"/>
  <c r="F224" i="9"/>
  <c r="E224" i="9"/>
  <c r="D224" i="9"/>
  <c r="C224" i="9"/>
  <c r="X101" i="9"/>
  <c r="W101" i="9"/>
  <c r="V101" i="9"/>
  <c r="R101" i="9"/>
  <c r="P101" i="9"/>
  <c r="O101" i="9"/>
  <c r="N101" i="9"/>
  <c r="J101" i="9"/>
  <c r="H101" i="9"/>
  <c r="G101" i="9"/>
  <c r="F101" i="9"/>
  <c r="B101" i="9"/>
  <c r="B100" i="9"/>
  <c r="U101" i="9" s="1"/>
  <c r="D98" i="9"/>
  <c r="C98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K20" i="9"/>
  <c r="J20" i="9"/>
  <c r="I20" i="9"/>
  <c r="H20" i="9"/>
  <c r="G20" i="9"/>
  <c r="F20" i="9"/>
  <c r="E20" i="9"/>
  <c r="B19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B15" i="9"/>
  <c r="I13" i="9"/>
  <c r="H13" i="9"/>
  <c r="G13" i="9"/>
  <c r="F13" i="9"/>
  <c r="E13" i="9"/>
  <c r="D13" i="9"/>
  <c r="C13" i="9"/>
  <c r="I12" i="9"/>
  <c r="H12" i="9"/>
  <c r="G12" i="9"/>
  <c r="F12" i="9"/>
  <c r="E12" i="9"/>
  <c r="D12" i="9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S267" i="8"/>
  <c r="K267" i="8"/>
  <c r="C267" i="8"/>
  <c r="Y266" i="8"/>
  <c r="U266" i="8"/>
  <c r="S266" i="8"/>
  <c r="Q266" i="8"/>
  <c r="M266" i="8"/>
  <c r="K266" i="8"/>
  <c r="I266" i="8"/>
  <c r="E266" i="8"/>
  <c r="C266" i="8"/>
  <c r="H264" i="8"/>
  <c r="G264" i="8"/>
  <c r="F264" i="8"/>
  <c r="E264" i="8"/>
  <c r="D264" i="8"/>
  <c r="R267" i="8" s="1"/>
  <c r="C264" i="8"/>
  <c r="R266" i="8" s="1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Y228" i="8"/>
  <c r="W228" i="8"/>
  <c r="S228" i="8"/>
  <c r="Q228" i="8"/>
  <c r="O228" i="8"/>
  <c r="K228" i="8"/>
  <c r="I228" i="8"/>
  <c r="G228" i="8"/>
  <c r="C228" i="8"/>
  <c r="Y227" i="8"/>
  <c r="W227" i="8"/>
  <c r="S227" i="8"/>
  <c r="Q227" i="8"/>
  <c r="O227" i="8"/>
  <c r="K227" i="8"/>
  <c r="I227" i="8"/>
  <c r="G227" i="8"/>
  <c r="C227" i="8"/>
  <c r="H225" i="8"/>
  <c r="G225" i="8"/>
  <c r="F225" i="8"/>
  <c r="E225" i="8"/>
  <c r="D225" i="8"/>
  <c r="X228" i="8" s="1"/>
  <c r="C225" i="8"/>
  <c r="X227" i="8" s="1"/>
  <c r="V102" i="8"/>
  <c r="T102" i="8"/>
  <c r="R102" i="8"/>
  <c r="N102" i="8"/>
  <c r="L102" i="8"/>
  <c r="J102" i="8"/>
  <c r="F102" i="8"/>
  <c r="D102" i="8"/>
  <c r="S102" i="8"/>
  <c r="D99" i="8"/>
  <c r="C99" i="8"/>
  <c r="U16" i="8"/>
  <c r="I12" i="8"/>
  <c r="I13" i="8" s="1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270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B269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268" i="10"/>
  <c r="H266" i="10"/>
  <c r="G266" i="10"/>
  <c r="F266" i="10"/>
  <c r="E266" i="10"/>
  <c r="D266" i="10"/>
  <c r="C266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228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227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226" i="10"/>
  <c r="H224" i="10"/>
  <c r="G224" i="10"/>
  <c r="F224" i="10"/>
  <c r="E224" i="10"/>
  <c r="D224" i="10"/>
  <c r="C22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D101" i="10"/>
  <c r="C101" i="10"/>
  <c r="Y16" i="10"/>
  <c r="X16" i="10"/>
  <c r="W16" i="10"/>
  <c r="V16" i="10"/>
  <c r="U16" i="10"/>
  <c r="T16" i="10"/>
  <c r="S16" i="10"/>
  <c r="R16" i="10"/>
  <c r="Q16" i="10"/>
  <c r="P16" i="10"/>
  <c r="O16" i="10"/>
  <c r="M16" i="10"/>
  <c r="L16" i="10"/>
  <c r="K16" i="10"/>
  <c r="J16" i="10"/>
  <c r="I16" i="10"/>
  <c r="H16" i="10"/>
  <c r="F16" i="10"/>
  <c r="E16" i="10"/>
  <c r="D16" i="10"/>
  <c r="C16" i="10"/>
  <c r="I13" i="10"/>
  <c r="H13" i="10"/>
  <c r="G13" i="10"/>
  <c r="F13" i="10"/>
  <c r="E13" i="10"/>
  <c r="D13" i="10"/>
  <c r="I12" i="10"/>
  <c r="H12" i="10"/>
  <c r="G12" i="10"/>
  <c r="F12" i="10"/>
  <c r="E12" i="10"/>
  <c r="D12" i="10"/>
  <c r="H264" i="5"/>
  <c r="G264" i="5"/>
  <c r="F264" i="5"/>
  <c r="E264" i="5"/>
  <c r="D264" i="5"/>
  <c r="C264" i="5"/>
  <c r="Y227" i="5"/>
  <c r="Y268" i="5" s="1"/>
  <c r="X227" i="5"/>
  <c r="X268" i="5" s="1"/>
  <c r="W227" i="5"/>
  <c r="W268" i="5" s="1"/>
  <c r="V227" i="5"/>
  <c r="V268" i="5" s="1"/>
  <c r="U227" i="5"/>
  <c r="U268" i="5" s="1"/>
  <c r="T227" i="5"/>
  <c r="T268" i="5" s="1"/>
  <c r="S227" i="5"/>
  <c r="S268" i="5" s="1"/>
  <c r="R227" i="5"/>
  <c r="R268" i="5" s="1"/>
  <c r="R278" i="5" s="1"/>
  <c r="Q227" i="5"/>
  <c r="P227" i="5"/>
  <c r="O227" i="5"/>
  <c r="N227" i="5"/>
  <c r="M227" i="5"/>
  <c r="L227" i="5"/>
  <c r="K227" i="5"/>
  <c r="J227" i="5"/>
  <c r="I227" i="5"/>
  <c r="I268" i="5" s="1"/>
  <c r="I278" i="5" s="1"/>
  <c r="H227" i="5"/>
  <c r="H268" i="5" s="1"/>
  <c r="G227" i="5"/>
  <c r="G268" i="5" s="1"/>
  <c r="F227" i="5"/>
  <c r="F268" i="5" s="1"/>
  <c r="E227" i="5"/>
  <c r="E268" i="5" s="1"/>
  <c r="D227" i="5"/>
  <c r="D268" i="5" s="1"/>
  <c r="C227" i="5"/>
  <c r="C268" i="5" s="1"/>
  <c r="B227" i="5"/>
  <c r="B268" i="5" s="1"/>
  <c r="H223" i="5"/>
  <c r="G223" i="5"/>
  <c r="F223" i="5"/>
  <c r="E223" i="5"/>
  <c r="D223" i="5"/>
  <c r="W226" i="5" s="1"/>
  <c r="C223" i="5"/>
  <c r="E225" i="5" s="1"/>
  <c r="B100" i="5"/>
  <c r="U101" i="5" s="1"/>
  <c r="D98" i="5"/>
  <c r="C98" i="5"/>
  <c r="B15" i="5"/>
  <c r="X16" i="5" s="1"/>
  <c r="C13" i="5"/>
  <c r="I12" i="5"/>
  <c r="I13" i="5" s="1"/>
  <c r="H12" i="5"/>
  <c r="H13" i="5" s="1"/>
  <c r="G12" i="5"/>
  <c r="G13" i="5" s="1"/>
  <c r="F12" i="5"/>
  <c r="F13" i="5" s="1"/>
  <c r="E12" i="5"/>
  <c r="E13" i="5" s="1"/>
  <c r="D12" i="5"/>
  <c r="D13" i="5" s="1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Y271" i="4"/>
  <c r="X271" i="4"/>
  <c r="W271" i="4"/>
  <c r="V271" i="4"/>
  <c r="U271" i="4"/>
  <c r="T271" i="4"/>
  <c r="S271" i="4"/>
  <c r="R271" i="4"/>
  <c r="R281" i="4" s="1"/>
  <c r="Q271" i="4"/>
  <c r="P271" i="4"/>
  <c r="O271" i="4"/>
  <c r="N271" i="4"/>
  <c r="M271" i="4"/>
  <c r="L271" i="4"/>
  <c r="K271" i="4"/>
  <c r="J271" i="4"/>
  <c r="I271" i="4"/>
  <c r="H271" i="4"/>
  <c r="H281" i="4" s="1"/>
  <c r="G271" i="4"/>
  <c r="F271" i="4"/>
  <c r="E271" i="4"/>
  <c r="D271" i="4"/>
  <c r="C271" i="4"/>
  <c r="B271" i="4"/>
  <c r="Y270" i="4"/>
  <c r="Q270" i="4"/>
  <c r="I270" i="4"/>
  <c r="Y269" i="4"/>
  <c r="Q269" i="4"/>
  <c r="I269" i="4"/>
  <c r="H267" i="4"/>
  <c r="G267" i="4"/>
  <c r="F267" i="4"/>
  <c r="E267" i="4"/>
  <c r="D267" i="4"/>
  <c r="W270" i="4" s="1"/>
  <c r="C267" i="4"/>
  <c r="W269" i="4" s="1"/>
  <c r="Y229" i="4"/>
  <c r="X229" i="4"/>
  <c r="W229" i="4"/>
  <c r="V229" i="4"/>
  <c r="U229" i="4"/>
  <c r="T229" i="4"/>
  <c r="S229" i="4"/>
  <c r="R229" i="4"/>
  <c r="R239" i="4" s="1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Y228" i="4"/>
  <c r="X228" i="4"/>
  <c r="V228" i="4"/>
  <c r="S228" i="4"/>
  <c r="Q228" i="4"/>
  <c r="P228" i="4"/>
  <c r="N228" i="4"/>
  <c r="K228" i="4"/>
  <c r="I228" i="4"/>
  <c r="H228" i="4"/>
  <c r="G228" i="4"/>
  <c r="F228" i="4"/>
  <c r="D228" i="4"/>
  <c r="C228" i="4"/>
  <c r="X227" i="4"/>
  <c r="V227" i="4"/>
  <c r="S227" i="4"/>
  <c r="P227" i="4"/>
  <c r="N227" i="4"/>
  <c r="K227" i="4"/>
  <c r="H227" i="4"/>
  <c r="F227" i="4"/>
  <c r="C227" i="4"/>
  <c r="H225" i="4"/>
  <c r="G225" i="4"/>
  <c r="F225" i="4"/>
  <c r="E225" i="4"/>
  <c r="D225" i="4"/>
  <c r="U228" i="4" s="1"/>
  <c r="C225" i="4"/>
  <c r="U227" i="4" s="1"/>
  <c r="B102" i="4"/>
  <c r="P103" i="4" s="1"/>
  <c r="D100" i="4"/>
  <c r="C100" i="4"/>
  <c r="V16" i="4"/>
  <c r="J16" i="4"/>
  <c r="B15" i="4"/>
  <c r="T16" i="4" s="1"/>
  <c r="H13" i="4"/>
  <c r="G13" i="4"/>
  <c r="D13" i="4"/>
  <c r="C13" i="4"/>
  <c r="I12" i="4"/>
  <c r="I13" i="4" s="1"/>
  <c r="H12" i="4"/>
  <c r="G12" i="4"/>
  <c r="F12" i="4"/>
  <c r="F13" i="4" s="1"/>
  <c r="E12" i="4"/>
  <c r="E13" i="4" s="1"/>
  <c r="D12" i="4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H263" i="3"/>
  <c r="G263" i="3"/>
  <c r="F263" i="3"/>
  <c r="E263" i="3"/>
  <c r="D263" i="3"/>
  <c r="C263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H224" i="3"/>
  <c r="G224" i="3"/>
  <c r="F224" i="3"/>
  <c r="E224" i="3"/>
  <c r="D224" i="3"/>
  <c r="C224" i="3"/>
  <c r="W100" i="3"/>
  <c r="T100" i="3"/>
  <c r="S100" i="3"/>
  <c r="R100" i="3"/>
  <c r="O100" i="3"/>
  <c r="L100" i="3"/>
  <c r="K100" i="3"/>
  <c r="J100" i="3"/>
  <c r="G100" i="3"/>
  <c r="D100" i="3"/>
  <c r="C100" i="3"/>
  <c r="B100" i="3"/>
  <c r="B99" i="3"/>
  <c r="Y100" i="3" s="1"/>
  <c r="D97" i="3"/>
  <c r="C97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I13" i="3"/>
  <c r="H13" i="3"/>
  <c r="G13" i="3"/>
  <c r="F13" i="3"/>
  <c r="E13" i="3"/>
  <c r="D13" i="3"/>
  <c r="C13" i="3"/>
  <c r="I12" i="3"/>
  <c r="H12" i="3"/>
  <c r="G12" i="3"/>
  <c r="F12" i="3"/>
  <c r="E12" i="3"/>
  <c r="D12" i="3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Y278" i="2"/>
  <c r="X278" i="2"/>
  <c r="W278" i="2"/>
  <c r="V278" i="2"/>
  <c r="U278" i="2"/>
  <c r="T278" i="2"/>
  <c r="S278" i="2"/>
  <c r="R278" i="2"/>
  <c r="Q278" i="2"/>
  <c r="Q289" i="2" s="1"/>
  <c r="P278" i="2"/>
  <c r="O278" i="2"/>
  <c r="N278" i="2"/>
  <c r="M278" i="2"/>
  <c r="L278" i="2"/>
  <c r="K278" i="2"/>
  <c r="J278" i="2"/>
  <c r="J289" i="2" s="1"/>
  <c r="I278" i="2"/>
  <c r="I289" i="2" s="1"/>
  <c r="H278" i="2"/>
  <c r="G278" i="2"/>
  <c r="F278" i="2"/>
  <c r="E278" i="2"/>
  <c r="D278" i="2"/>
  <c r="C278" i="2"/>
  <c r="B278" i="2"/>
  <c r="P277" i="2"/>
  <c r="H274" i="2"/>
  <c r="G274" i="2"/>
  <c r="F274" i="2"/>
  <c r="E274" i="2"/>
  <c r="D274" i="2"/>
  <c r="W277" i="2" s="1"/>
  <c r="C274" i="2"/>
  <c r="W276" i="2" s="1"/>
  <c r="Y232" i="2"/>
  <c r="X232" i="2"/>
  <c r="W232" i="2"/>
  <c r="V232" i="2"/>
  <c r="U232" i="2"/>
  <c r="T232" i="2"/>
  <c r="S232" i="2"/>
  <c r="R232" i="2"/>
  <c r="Q232" i="2"/>
  <c r="Q243" i="2" s="1"/>
  <c r="P232" i="2"/>
  <c r="P243" i="2" s="1"/>
  <c r="O232" i="2"/>
  <c r="N232" i="2"/>
  <c r="M232" i="2"/>
  <c r="L232" i="2"/>
  <c r="K232" i="2"/>
  <c r="K243" i="2" s="1"/>
  <c r="J232" i="2"/>
  <c r="J243" i="2" s="1"/>
  <c r="I232" i="2"/>
  <c r="H232" i="2"/>
  <c r="G232" i="2"/>
  <c r="F232" i="2"/>
  <c r="E232" i="2"/>
  <c r="D232" i="2"/>
  <c r="C232" i="2"/>
  <c r="B232" i="2"/>
  <c r="Q231" i="2"/>
  <c r="C231" i="2"/>
  <c r="P230" i="2"/>
  <c r="B230" i="2"/>
  <c r="H228" i="2"/>
  <c r="G228" i="2"/>
  <c r="F228" i="2"/>
  <c r="E228" i="2"/>
  <c r="D228" i="2"/>
  <c r="V231" i="2" s="1"/>
  <c r="C228" i="2"/>
  <c r="V230" i="2" s="1"/>
  <c r="B104" i="2"/>
  <c r="S105" i="2" s="1"/>
  <c r="D102" i="2"/>
  <c r="C102" i="2"/>
  <c r="R16" i="2"/>
  <c r="P16" i="2"/>
  <c r="G16" i="2"/>
  <c r="F16" i="2"/>
  <c r="U16" i="2"/>
  <c r="E13" i="2"/>
  <c r="C13" i="2"/>
  <c r="I12" i="2"/>
  <c r="I13" i="2" s="1"/>
  <c r="H12" i="2"/>
  <c r="H13" i="2" s="1"/>
  <c r="G12" i="2"/>
  <c r="G13" i="2" s="1"/>
  <c r="F12" i="2"/>
  <c r="F13" i="2" s="1"/>
  <c r="E12" i="2"/>
  <c r="D12" i="2"/>
  <c r="D13" i="2" s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V275" i="1"/>
  <c r="N275" i="1"/>
  <c r="F275" i="1"/>
  <c r="V274" i="1"/>
  <c r="N274" i="1"/>
  <c r="F274" i="1"/>
  <c r="H272" i="1"/>
  <c r="G272" i="1"/>
  <c r="F272" i="1"/>
  <c r="E272" i="1"/>
  <c r="D272" i="1"/>
  <c r="T275" i="1" s="1"/>
  <c r="C272" i="1"/>
  <c r="T274" i="1" s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T236" i="1"/>
  <c r="R236" i="1"/>
  <c r="M236" i="1"/>
  <c r="G236" i="1"/>
  <c r="E236" i="1"/>
  <c r="R235" i="1"/>
  <c r="H233" i="1"/>
  <c r="G233" i="1"/>
  <c r="F233" i="1"/>
  <c r="E233" i="1"/>
  <c r="D233" i="1"/>
  <c r="C233" i="1"/>
  <c r="S113" i="1"/>
  <c r="P113" i="1"/>
  <c r="M113" i="1"/>
  <c r="R113" i="1"/>
  <c r="D110" i="1"/>
  <c r="C110" i="1"/>
  <c r="B30" i="1"/>
  <c r="E25" i="1"/>
  <c r="O22" i="1"/>
  <c r="N22" i="1"/>
  <c r="B21" i="1"/>
  <c r="U22" i="1" s="1"/>
  <c r="X18" i="1"/>
  <c r="X19" i="1" s="1"/>
  <c r="Y17" i="1"/>
  <c r="Y18" i="1" s="1"/>
  <c r="Y19" i="1" s="1"/>
  <c r="X17" i="1"/>
  <c r="W17" i="1"/>
  <c r="W18" i="1" s="1"/>
  <c r="W19" i="1" s="1"/>
  <c r="V17" i="1"/>
  <c r="V18" i="1" s="1"/>
  <c r="V19" i="1" s="1"/>
  <c r="U17" i="1"/>
  <c r="U18" i="1" s="1"/>
  <c r="U19" i="1" s="1"/>
  <c r="T17" i="1"/>
  <c r="T18" i="1" s="1"/>
  <c r="T19" i="1" s="1"/>
  <c r="S17" i="1"/>
  <c r="S18" i="1" s="1"/>
  <c r="S19" i="1" s="1"/>
  <c r="R17" i="1"/>
  <c r="R18" i="1" s="1"/>
  <c r="R19" i="1" s="1"/>
  <c r="Q17" i="1"/>
  <c r="Q18" i="1" s="1"/>
  <c r="Q19" i="1" s="1"/>
  <c r="P17" i="1"/>
  <c r="P18" i="1" s="1"/>
  <c r="P19" i="1" s="1"/>
  <c r="O17" i="1"/>
  <c r="O18" i="1" s="1"/>
  <c r="O19" i="1" s="1"/>
  <c r="N17" i="1"/>
  <c r="N18" i="1" s="1"/>
  <c r="N19" i="1" s="1"/>
  <c r="M17" i="1"/>
  <c r="M18" i="1" s="1"/>
  <c r="M19" i="1" s="1"/>
  <c r="L17" i="1"/>
  <c r="L18" i="1" s="1"/>
  <c r="L19" i="1" s="1"/>
  <c r="K17" i="1"/>
  <c r="K18" i="1" s="1"/>
  <c r="K19" i="1" s="1"/>
  <c r="J17" i="1"/>
  <c r="J18" i="1" s="1"/>
  <c r="J19" i="1" s="1"/>
  <c r="I17" i="1"/>
  <c r="I18" i="1" s="1"/>
  <c r="I19" i="1" s="1"/>
  <c r="H17" i="1"/>
  <c r="H18" i="1" s="1"/>
  <c r="H19" i="1" s="1"/>
  <c r="G17" i="1"/>
  <c r="G18" i="1" s="1"/>
  <c r="G19" i="1" s="1"/>
  <c r="F17" i="1"/>
  <c r="F18" i="1" s="1"/>
  <c r="F19" i="1" s="1"/>
  <c r="E17" i="1"/>
  <c r="E18" i="1" s="1"/>
  <c r="E19" i="1" s="1"/>
  <c r="D17" i="1"/>
  <c r="D18" i="1" s="1"/>
  <c r="D19" i="1" s="1"/>
  <c r="C17" i="1"/>
  <c r="C18" i="1" s="1"/>
  <c r="C19" i="1" s="1"/>
  <c r="B17" i="1"/>
  <c r="B18" i="1" s="1"/>
  <c r="B19" i="1" s="1"/>
  <c r="I13" i="1"/>
  <c r="H13" i="1"/>
  <c r="D13" i="1"/>
  <c r="F25" i="1" s="1"/>
  <c r="C13" i="1"/>
  <c r="I12" i="1"/>
  <c r="H12" i="1"/>
  <c r="G12" i="1"/>
  <c r="G13" i="1" s="1"/>
  <c r="I25" i="1" s="1"/>
  <c r="F12" i="1"/>
  <c r="F13" i="1" s="1"/>
  <c r="H25" i="1" s="1"/>
  <c r="E12" i="1"/>
  <c r="E13" i="1" s="1"/>
  <c r="G25" i="1" s="1"/>
  <c r="D12" i="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270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268" i="11"/>
  <c r="H266" i="11"/>
  <c r="G266" i="11"/>
  <c r="F266" i="11"/>
  <c r="E266" i="11"/>
  <c r="D266" i="11"/>
  <c r="U269" i="11" s="1"/>
  <c r="C266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220" i="11"/>
  <c r="B253" i="11" s="1"/>
  <c r="H216" i="11"/>
  <c r="G216" i="11"/>
  <c r="F216" i="11"/>
  <c r="E216" i="11"/>
  <c r="D216" i="11"/>
  <c r="H219" i="11" s="1"/>
  <c r="C216" i="11"/>
  <c r="V218" i="11" s="1"/>
  <c r="D98" i="11"/>
  <c r="W98" i="11"/>
  <c r="D95" i="11"/>
  <c r="C95" i="11"/>
  <c r="Y16" i="11"/>
  <c r="C13" i="11"/>
  <c r="I12" i="11"/>
  <c r="I13" i="11" s="1"/>
  <c r="H12" i="11"/>
  <c r="H13" i="11" s="1"/>
  <c r="G12" i="11"/>
  <c r="G13" i="11" s="1"/>
  <c r="F12" i="11"/>
  <c r="F13" i="11" s="1"/>
  <c r="E12" i="11"/>
  <c r="E13" i="11" s="1"/>
  <c r="D12" i="11"/>
  <c r="D13" i="11" s="1"/>
  <c r="F9" i="7"/>
  <c r="E9" i="7"/>
  <c r="D9" i="7"/>
  <c r="C9" i="7"/>
  <c r="F8" i="7"/>
  <c r="E8" i="7"/>
  <c r="D8" i="7"/>
  <c r="C8" i="7"/>
  <c r="I280" i="11" l="1"/>
  <c r="I281" i="11" s="1"/>
  <c r="I294" i="11" s="1"/>
  <c r="I293" i="11"/>
  <c r="Q280" i="11"/>
  <c r="Q281" i="11" s="1"/>
  <c r="Q294" i="11" s="1"/>
  <c r="Q293" i="11"/>
  <c r="G280" i="11"/>
  <c r="G281" i="11" s="1"/>
  <c r="G293" i="11"/>
  <c r="H280" i="11"/>
  <c r="H281" i="11" s="1"/>
  <c r="H293" i="11"/>
  <c r="J280" i="11"/>
  <c r="J281" i="11" s="1"/>
  <c r="J293" i="11"/>
  <c r="R280" i="11"/>
  <c r="R281" i="11" s="1"/>
  <c r="R294" i="11" s="1"/>
  <c r="R293" i="11"/>
  <c r="K280" i="11"/>
  <c r="K281" i="11" s="1"/>
  <c r="K294" i="11" s="1"/>
  <c r="K293" i="11"/>
  <c r="S280" i="11"/>
  <c r="S281" i="11" s="1"/>
  <c r="S294" i="11" s="1"/>
  <c r="S293" i="11"/>
  <c r="O280" i="11"/>
  <c r="O281" i="11" s="1"/>
  <c r="O293" i="11"/>
  <c r="L280" i="11"/>
  <c r="L281" i="11" s="1"/>
  <c r="L293" i="11"/>
  <c r="T280" i="11"/>
  <c r="T281" i="11" s="1"/>
  <c r="T293" i="11"/>
  <c r="P280" i="11"/>
  <c r="P281" i="11" s="1"/>
  <c r="P294" i="11" s="1"/>
  <c r="P293" i="11"/>
  <c r="M280" i="11"/>
  <c r="M281" i="11" s="1"/>
  <c r="M293" i="11"/>
  <c r="N280" i="11"/>
  <c r="N281" i="11" s="1"/>
  <c r="N293" i="11"/>
  <c r="E241" i="11"/>
  <c r="E253" i="11"/>
  <c r="U241" i="11"/>
  <c r="V241" i="11"/>
  <c r="V242" i="11" s="1"/>
  <c r="V243" i="11" s="1"/>
  <c r="V253" i="11"/>
  <c r="V254" i="11" s="1"/>
  <c r="V255" i="11" s="1"/>
  <c r="W241" i="11"/>
  <c r="W253" i="11"/>
  <c r="X241" i="11"/>
  <c r="X253" i="11"/>
  <c r="Y241" i="11"/>
  <c r="Y253" i="11"/>
  <c r="C241" i="11"/>
  <c r="C253" i="11"/>
  <c r="D241" i="11"/>
  <c r="D253" i="11"/>
  <c r="F241" i="11"/>
  <c r="B241" i="11"/>
  <c r="L269" i="11"/>
  <c r="H218" i="11"/>
  <c r="U218" i="11"/>
  <c r="X269" i="11"/>
  <c r="G218" i="11"/>
  <c r="R218" i="11"/>
  <c r="I219" i="11"/>
  <c r="I269" i="11"/>
  <c r="W269" i="11"/>
  <c r="I218" i="11"/>
  <c r="W218" i="11"/>
  <c r="R219" i="11"/>
  <c r="N269" i="11"/>
  <c r="Y269" i="11"/>
  <c r="J218" i="11"/>
  <c r="X218" i="11"/>
  <c r="U219" i="11"/>
  <c r="O269" i="11"/>
  <c r="P219" i="11"/>
  <c r="M218" i="11"/>
  <c r="Y218" i="11"/>
  <c r="W219" i="11"/>
  <c r="D269" i="11"/>
  <c r="P269" i="11"/>
  <c r="O218" i="11"/>
  <c r="B219" i="11"/>
  <c r="X219" i="11"/>
  <c r="F269" i="11"/>
  <c r="Q269" i="11"/>
  <c r="B218" i="11"/>
  <c r="B254" i="11" s="1"/>
  <c r="B255" i="11" s="1"/>
  <c r="P218" i="11"/>
  <c r="G219" i="11"/>
  <c r="G269" i="11"/>
  <c r="T269" i="11"/>
  <c r="E218" i="11"/>
  <c r="Q218" i="11"/>
  <c r="H269" i="11"/>
  <c r="V269" i="11"/>
  <c r="I101" i="9"/>
  <c r="Q101" i="9"/>
  <c r="Y101" i="9"/>
  <c r="B292" i="9"/>
  <c r="B276" i="9"/>
  <c r="B296" i="9"/>
  <c r="B280" i="9"/>
  <c r="J296" i="9"/>
  <c r="J280" i="9"/>
  <c r="J284" i="9"/>
  <c r="R284" i="9"/>
  <c r="R288" i="9"/>
  <c r="R272" i="9"/>
  <c r="B272" i="9"/>
  <c r="R280" i="9"/>
  <c r="J292" i="9"/>
  <c r="J272" i="9"/>
  <c r="B284" i="9"/>
  <c r="R292" i="9"/>
  <c r="C101" i="9"/>
  <c r="B104" i="9" s="1"/>
  <c r="K101" i="9"/>
  <c r="S101" i="9"/>
  <c r="D101" i="9"/>
  <c r="L101" i="9"/>
  <c r="T101" i="9"/>
  <c r="E101" i="9"/>
  <c r="M101" i="9"/>
  <c r="J276" i="9"/>
  <c r="B288" i="9"/>
  <c r="R296" i="9"/>
  <c r="X249" i="9"/>
  <c r="H257" i="9"/>
  <c r="H237" i="9"/>
  <c r="P241" i="9"/>
  <c r="I237" i="9"/>
  <c r="Q241" i="9"/>
  <c r="Y245" i="9"/>
  <c r="I253" i="9"/>
  <c r="Q257" i="9"/>
  <c r="C276" i="9"/>
  <c r="K280" i="9"/>
  <c r="S284" i="9"/>
  <c r="C292" i="9"/>
  <c r="K296" i="9"/>
  <c r="I233" i="9"/>
  <c r="Q237" i="9"/>
  <c r="Y241" i="9"/>
  <c r="C272" i="9"/>
  <c r="K276" i="9"/>
  <c r="S280" i="9"/>
  <c r="B233" i="9"/>
  <c r="J233" i="9"/>
  <c r="R233" i="9"/>
  <c r="B237" i="9"/>
  <c r="J237" i="9"/>
  <c r="R237" i="9"/>
  <c r="B241" i="9"/>
  <c r="J241" i="9"/>
  <c r="R241" i="9"/>
  <c r="B245" i="9"/>
  <c r="J245" i="9"/>
  <c r="R245" i="9"/>
  <c r="B249" i="9"/>
  <c r="J249" i="9"/>
  <c r="R249" i="9"/>
  <c r="B253" i="9"/>
  <c r="J253" i="9"/>
  <c r="R253" i="9"/>
  <c r="D272" i="9"/>
  <c r="L272" i="9"/>
  <c r="T272" i="9"/>
  <c r="D276" i="9"/>
  <c r="L276" i="9"/>
  <c r="T276" i="9"/>
  <c r="D280" i="9"/>
  <c r="L280" i="9"/>
  <c r="T280" i="9"/>
  <c r="D284" i="9"/>
  <c r="L284" i="9"/>
  <c r="T284" i="9"/>
  <c r="D288" i="9"/>
  <c r="L288" i="9"/>
  <c r="T288" i="9"/>
  <c r="D292" i="9"/>
  <c r="L292" i="9"/>
  <c r="T292" i="9"/>
  <c r="C233" i="9"/>
  <c r="K233" i="9"/>
  <c r="S233" i="9"/>
  <c r="C237" i="9"/>
  <c r="K237" i="9"/>
  <c r="S237" i="9"/>
  <c r="C241" i="9"/>
  <c r="K241" i="9"/>
  <c r="S241" i="9"/>
  <c r="C245" i="9"/>
  <c r="K245" i="9"/>
  <c r="S245" i="9"/>
  <c r="C249" i="9"/>
  <c r="K249" i="9"/>
  <c r="S249" i="9"/>
  <c r="C253" i="9"/>
  <c r="K253" i="9"/>
  <c r="S253" i="9"/>
  <c r="E272" i="9"/>
  <c r="M272" i="9"/>
  <c r="U272" i="9"/>
  <c r="E276" i="9"/>
  <c r="M276" i="9"/>
  <c r="U276" i="9"/>
  <c r="E280" i="9"/>
  <c r="M280" i="9"/>
  <c r="U280" i="9"/>
  <c r="E284" i="9"/>
  <c r="M284" i="9"/>
  <c r="U284" i="9"/>
  <c r="E288" i="9"/>
  <c r="M288" i="9"/>
  <c r="U288" i="9"/>
  <c r="E292" i="9"/>
  <c r="M292" i="9"/>
  <c r="U292" i="9"/>
  <c r="D233" i="9"/>
  <c r="L233" i="9"/>
  <c r="T233" i="9"/>
  <c r="D237" i="9"/>
  <c r="L237" i="9"/>
  <c r="T237" i="9"/>
  <c r="D241" i="9"/>
  <c r="L241" i="9"/>
  <c r="T241" i="9"/>
  <c r="D245" i="9"/>
  <c r="L245" i="9"/>
  <c r="T245" i="9"/>
  <c r="D249" i="9"/>
  <c r="L249" i="9"/>
  <c r="T249" i="9"/>
  <c r="D253" i="9"/>
  <c r="L253" i="9"/>
  <c r="T253" i="9"/>
  <c r="F272" i="9"/>
  <c r="N272" i="9"/>
  <c r="V272" i="9"/>
  <c r="F276" i="9"/>
  <c r="N276" i="9"/>
  <c r="V276" i="9"/>
  <c r="F280" i="9"/>
  <c r="N280" i="9"/>
  <c r="V280" i="9"/>
  <c r="F284" i="9"/>
  <c r="N284" i="9"/>
  <c r="V284" i="9"/>
  <c r="F288" i="9"/>
  <c r="N288" i="9"/>
  <c r="V288" i="9"/>
  <c r="F292" i="9"/>
  <c r="N292" i="9"/>
  <c r="V292" i="9"/>
  <c r="E233" i="9"/>
  <c r="M233" i="9"/>
  <c r="U233" i="9"/>
  <c r="E237" i="9"/>
  <c r="M237" i="9"/>
  <c r="U237" i="9"/>
  <c r="E241" i="9"/>
  <c r="M241" i="9"/>
  <c r="U241" i="9"/>
  <c r="E245" i="9"/>
  <c r="M245" i="9"/>
  <c r="U245" i="9"/>
  <c r="E249" i="9"/>
  <c r="M249" i="9"/>
  <c r="U249" i="9"/>
  <c r="E253" i="9"/>
  <c r="M253" i="9"/>
  <c r="U253" i="9"/>
  <c r="G272" i="9"/>
  <c r="O272" i="9"/>
  <c r="W272" i="9"/>
  <c r="G276" i="9"/>
  <c r="O276" i="9"/>
  <c r="W276" i="9"/>
  <c r="G280" i="9"/>
  <c r="O280" i="9"/>
  <c r="W280" i="9"/>
  <c r="G284" i="9"/>
  <c r="O284" i="9"/>
  <c r="W284" i="9"/>
  <c r="G288" i="9"/>
  <c r="O288" i="9"/>
  <c r="W288" i="9"/>
  <c r="G292" i="9"/>
  <c r="O292" i="9"/>
  <c r="W292" i="9"/>
  <c r="F233" i="9"/>
  <c r="N233" i="9"/>
  <c r="V233" i="9"/>
  <c r="F237" i="9"/>
  <c r="N237" i="9"/>
  <c r="V237" i="9"/>
  <c r="F241" i="9"/>
  <c r="N241" i="9"/>
  <c r="V241" i="9"/>
  <c r="F245" i="9"/>
  <c r="N245" i="9"/>
  <c r="V245" i="9"/>
  <c r="F249" i="9"/>
  <c r="N249" i="9"/>
  <c r="V249" i="9"/>
  <c r="F253" i="9"/>
  <c r="N253" i="9"/>
  <c r="V253" i="9"/>
  <c r="H272" i="9"/>
  <c r="P272" i="9"/>
  <c r="X272" i="9"/>
  <c r="H276" i="9"/>
  <c r="P276" i="9"/>
  <c r="X276" i="9"/>
  <c r="H280" i="9"/>
  <c r="P280" i="9"/>
  <c r="X280" i="9"/>
  <c r="H284" i="9"/>
  <c r="P284" i="9"/>
  <c r="X284" i="9"/>
  <c r="H288" i="9"/>
  <c r="P288" i="9"/>
  <c r="X288" i="9"/>
  <c r="H292" i="9"/>
  <c r="P292" i="9"/>
  <c r="X292" i="9"/>
  <c r="G233" i="9"/>
  <c r="O233" i="9"/>
  <c r="W233" i="9"/>
  <c r="G237" i="9"/>
  <c r="O237" i="9"/>
  <c r="W237" i="9"/>
  <c r="G241" i="9"/>
  <c r="O241" i="9"/>
  <c r="W241" i="9"/>
  <c r="G245" i="9"/>
  <c r="O245" i="9"/>
  <c r="W245" i="9"/>
  <c r="G249" i="9"/>
  <c r="O249" i="9"/>
  <c r="W249" i="9"/>
  <c r="G253" i="9"/>
  <c r="O253" i="9"/>
  <c r="W253" i="9"/>
  <c r="I272" i="9"/>
  <c r="Q272" i="9"/>
  <c r="Y272" i="9"/>
  <c r="I276" i="9"/>
  <c r="Q276" i="9"/>
  <c r="Y276" i="9"/>
  <c r="I280" i="9"/>
  <c r="Q280" i="9"/>
  <c r="Y280" i="9"/>
  <c r="I284" i="9"/>
  <c r="Q284" i="9"/>
  <c r="Y284" i="9"/>
  <c r="I288" i="9"/>
  <c r="Q288" i="9"/>
  <c r="Y288" i="9"/>
  <c r="I292" i="9"/>
  <c r="Q292" i="9"/>
  <c r="Y292" i="9"/>
  <c r="E102" i="8"/>
  <c r="M102" i="8"/>
  <c r="U102" i="8"/>
  <c r="B227" i="8"/>
  <c r="J227" i="8"/>
  <c r="R227" i="8"/>
  <c r="B228" i="8"/>
  <c r="J228" i="8"/>
  <c r="R228" i="8"/>
  <c r="D266" i="8"/>
  <c r="L266" i="8"/>
  <c r="T266" i="8"/>
  <c r="D267" i="8"/>
  <c r="L267" i="8"/>
  <c r="T267" i="8"/>
  <c r="E267" i="8"/>
  <c r="M267" i="8"/>
  <c r="U267" i="8"/>
  <c r="G102" i="8"/>
  <c r="O102" i="8"/>
  <c r="W102" i="8"/>
  <c r="D227" i="8"/>
  <c r="L227" i="8"/>
  <c r="T227" i="8"/>
  <c r="D228" i="8"/>
  <c r="L228" i="8"/>
  <c r="T228" i="8"/>
  <c r="F266" i="8"/>
  <c r="N266" i="8"/>
  <c r="V266" i="8"/>
  <c r="F267" i="8"/>
  <c r="N267" i="8"/>
  <c r="V267" i="8"/>
  <c r="H102" i="8"/>
  <c r="P102" i="8"/>
  <c r="X102" i="8"/>
  <c r="E227" i="8"/>
  <c r="M227" i="8"/>
  <c r="U227" i="8"/>
  <c r="E228" i="8"/>
  <c r="M228" i="8"/>
  <c r="U228" i="8"/>
  <c r="G266" i="8"/>
  <c r="O266" i="8"/>
  <c r="W266" i="8"/>
  <c r="G267" i="8"/>
  <c r="O267" i="8"/>
  <c r="W267" i="8"/>
  <c r="I102" i="8"/>
  <c r="Q102" i="8"/>
  <c r="Y102" i="8"/>
  <c r="F227" i="8"/>
  <c r="N227" i="8"/>
  <c r="V227" i="8"/>
  <c r="F228" i="8"/>
  <c r="N228" i="8"/>
  <c r="V228" i="8"/>
  <c r="H266" i="8"/>
  <c r="P266" i="8"/>
  <c r="X266" i="8"/>
  <c r="H267" i="8"/>
  <c r="P267" i="8"/>
  <c r="X267" i="8"/>
  <c r="I267" i="8"/>
  <c r="Q267" i="8"/>
  <c r="Y267" i="8"/>
  <c r="C102" i="8"/>
  <c r="K102" i="8"/>
  <c r="H227" i="8"/>
  <c r="P227" i="8"/>
  <c r="H228" i="8"/>
  <c r="P228" i="8"/>
  <c r="B266" i="8"/>
  <c r="J266" i="8"/>
  <c r="B267" i="8"/>
  <c r="J267" i="8"/>
  <c r="O16" i="8"/>
  <c r="W16" i="8"/>
  <c r="V16" i="8"/>
  <c r="N16" i="8"/>
  <c r="P16" i="8"/>
  <c r="X16" i="8"/>
  <c r="I16" i="8"/>
  <c r="Q16" i="8"/>
  <c r="Y16" i="8"/>
  <c r="J16" i="8"/>
  <c r="R16" i="8"/>
  <c r="K16" i="8"/>
  <c r="S16" i="8"/>
  <c r="L16" i="8"/>
  <c r="T16" i="8"/>
  <c r="M16" i="8"/>
  <c r="H103" i="4"/>
  <c r="X103" i="4"/>
  <c r="G16" i="4"/>
  <c r="U16" i="4"/>
  <c r="K16" i="4"/>
  <c r="W16" i="4"/>
  <c r="M16" i="4"/>
  <c r="B16" i="4"/>
  <c r="N16" i="4"/>
  <c r="C16" i="4"/>
  <c r="O16" i="4"/>
  <c r="E16" i="4"/>
  <c r="R16" i="4"/>
  <c r="F16" i="4"/>
  <c r="S16" i="4"/>
  <c r="E100" i="3"/>
  <c r="B103" i="3" s="1"/>
  <c r="M100" i="3"/>
  <c r="U100" i="3"/>
  <c r="F100" i="3"/>
  <c r="N100" i="3"/>
  <c r="V100" i="3"/>
  <c r="H100" i="3"/>
  <c r="P100" i="3"/>
  <c r="X100" i="3"/>
  <c r="I100" i="3"/>
  <c r="Q100" i="3"/>
  <c r="L289" i="2"/>
  <c r="L299" i="2"/>
  <c r="M289" i="2"/>
  <c r="M299" i="2"/>
  <c r="N289" i="2"/>
  <c r="N299" i="2"/>
  <c r="J105" i="2"/>
  <c r="O289" i="2"/>
  <c r="O299" i="2"/>
  <c r="K289" i="2"/>
  <c r="K299" i="2"/>
  <c r="V105" i="2"/>
  <c r="P289" i="2"/>
  <c r="P299" i="2"/>
  <c r="U113" i="1"/>
  <c r="C113" i="1"/>
  <c r="X113" i="1"/>
  <c r="E113" i="1"/>
  <c r="H113" i="1"/>
  <c r="K113" i="1"/>
  <c r="P22" i="1"/>
  <c r="C22" i="1"/>
  <c r="S22" i="1"/>
  <c r="F22" i="1"/>
  <c r="V22" i="1"/>
  <c r="G22" i="1"/>
  <c r="W22" i="1"/>
  <c r="H22" i="1"/>
  <c r="X22" i="1"/>
  <c r="K22" i="1"/>
  <c r="C98" i="11"/>
  <c r="X98" i="11"/>
  <c r="H98" i="11"/>
  <c r="K98" i="11"/>
  <c r="L98" i="11"/>
  <c r="P98" i="11"/>
  <c r="S98" i="11"/>
  <c r="T98" i="11"/>
  <c r="B16" i="11"/>
  <c r="R16" i="11"/>
  <c r="S16" i="11"/>
  <c r="E16" i="11"/>
  <c r="U16" i="11"/>
  <c r="V16" i="11"/>
  <c r="C16" i="11"/>
  <c r="J16" i="11"/>
  <c r="K16" i="11"/>
  <c r="N16" i="11"/>
  <c r="M16" i="11"/>
  <c r="I98" i="11"/>
  <c r="Q98" i="11"/>
  <c r="Y98" i="11"/>
  <c r="D16" i="11"/>
  <c r="L16" i="11"/>
  <c r="T16" i="11"/>
  <c r="J98" i="11"/>
  <c r="R98" i="11"/>
  <c r="O16" i="11"/>
  <c r="W16" i="11"/>
  <c r="E98" i="11"/>
  <c r="M98" i="11"/>
  <c r="U98" i="11"/>
  <c r="H16" i="11"/>
  <c r="P16" i="11"/>
  <c r="X16" i="11"/>
  <c r="F98" i="11"/>
  <c r="N98" i="11"/>
  <c r="V98" i="11"/>
  <c r="I16" i="11"/>
  <c r="Q16" i="11"/>
  <c r="O98" i="11"/>
  <c r="V219" i="11"/>
  <c r="N219" i="11"/>
  <c r="F219" i="11"/>
  <c r="T219" i="11"/>
  <c r="L219" i="11"/>
  <c r="D219" i="11"/>
  <c r="S219" i="11"/>
  <c r="K219" i="11"/>
  <c r="C219" i="11"/>
  <c r="Q219" i="11"/>
  <c r="E219" i="11"/>
  <c r="O219" i="11"/>
  <c r="Y219" i="11"/>
  <c r="M219" i="11"/>
  <c r="J219" i="11"/>
  <c r="C218" i="11"/>
  <c r="K218" i="11"/>
  <c r="S218" i="11"/>
  <c r="B269" i="11"/>
  <c r="J269" i="11"/>
  <c r="R269" i="11"/>
  <c r="D218" i="11"/>
  <c r="L218" i="11"/>
  <c r="T218" i="11"/>
  <c r="C269" i="11"/>
  <c r="K269" i="11"/>
  <c r="S269" i="11"/>
  <c r="F218" i="11"/>
  <c r="N218" i="11"/>
  <c r="E269" i="11"/>
  <c r="M269" i="11"/>
  <c r="E103" i="4"/>
  <c r="U103" i="4"/>
  <c r="I103" i="4"/>
  <c r="Y103" i="4"/>
  <c r="H16" i="4"/>
  <c r="P16" i="4"/>
  <c r="X16" i="4"/>
  <c r="K103" i="4"/>
  <c r="I16" i="4"/>
  <c r="Q16" i="4"/>
  <c r="Y16" i="4"/>
  <c r="M103" i="4"/>
  <c r="V103" i="4"/>
  <c r="N103" i="4"/>
  <c r="F103" i="4"/>
  <c r="T103" i="4"/>
  <c r="L103" i="4"/>
  <c r="D103" i="4"/>
  <c r="R103" i="4"/>
  <c r="J103" i="4"/>
  <c r="B103" i="4"/>
  <c r="W103" i="4"/>
  <c r="O103" i="4"/>
  <c r="G103" i="4"/>
  <c r="Q103" i="4"/>
  <c r="D16" i="4"/>
  <c r="L16" i="4"/>
  <c r="C103" i="4"/>
  <c r="S103" i="4"/>
  <c r="N248" i="4"/>
  <c r="N239" i="4"/>
  <c r="P248" i="4"/>
  <c r="P239" i="4"/>
  <c r="K248" i="4"/>
  <c r="K239" i="4"/>
  <c r="G227" i="4"/>
  <c r="O227" i="4"/>
  <c r="W227" i="4"/>
  <c r="O228" i="4"/>
  <c r="W228" i="4"/>
  <c r="O248" i="4"/>
  <c r="O239" i="4"/>
  <c r="I227" i="4"/>
  <c r="Q227" i="4"/>
  <c r="Y227" i="4"/>
  <c r="I248" i="4"/>
  <c r="I239" i="4"/>
  <c r="Q248" i="4"/>
  <c r="Q239" i="4"/>
  <c r="I281" i="4"/>
  <c r="I290" i="4"/>
  <c r="Q290" i="4"/>
  <c r="Q281" i="4"/>
  <c r="B227" i="4"/>
  <c r="J227" i="4"/>
  <c r="R227" i="4"/>
  <c r="B228" i="4"/>
  <c r="J228" i="4"/>
  <c r="R228" i="4"/>
  <c r="J248" i="4"/>
  <c r="J239" i="4"/>
  <c r="D227" i="4"/>
  <c r="L227" i="4"/>
  <c r="T227" i="4"/>
  <c r="L228" i="4"/>
  <c r="T228" i="4"/>
  <c r="L248" i="4"/>
  <c r="L239" i="4"/>
  <c r="E227" i="4"/>
  <c r="M227" i="4"/>
  <c r="E228" i="4"/>
  <c r="M228" i="4"/>
  <c r="M239" i="4"/>
  <c r="M248" i="4"/>
  <c r="H269" i="4"/>
  <c r="P269" i="4"/>
  <c r="X269" i="4"/>
  <c r="H270" i="4"/>
  <c r="P270" i="4"/>
  <c r="X270" i="4"/>
  <c r="P290" i="4"/>
  <c r="P281" i="4"/>
  <c r="B269" i="4"/>
  <c r="J269" i="4"/>
  <c r="R269" i="4"/>
  <c r="B270" i="4"/>
  <c r="J270" i="4"/>
  <c r="R270" i="4"/>
  <c r="J290" i="4"/>
  <c r="J281" i="4"/>
  <c r="C269" i="4"/>
  <c r="K269" i="4"/>
  <c r="S269" i="4"/>
  <c r="C270" i="4"/>
  <c r="K270" i="4"/>
  <c r="S270" i="4"/>
  <c r="K290" i="4"/>
  <c r="K281" i="4"/>
  <c r="D269" i="4"/>
  <c r="L269" i="4"/>
  <c r="T269" i="4"/>
  <c r="D270" i="4"/>
  <c r="L270" i="4"/>
  <c r="T270" i="4"/>
  <c r="L290" i="4"/>
  <c r="L281" i="4"/>
  <c r="E269" i="4"/>
  <c r="M269" i="4"/>
  <c r="U269" i="4"/>
  <c r="E270" i="4"/>
  <c r="M270" i="4"/>
  <c r="U270" i="4"/>
  <c r="M290" i="4"/>
  <c r="M281" i="4"/>
  <c r="F269" i="4"/>
  <c r="N269" i="4"/>
  <c r="V269" i="4"/>
  <c r="F270" i="4"/>
  <c r="N270" i="4"/>
  <c r="V270" i="4"/>
  <c r="N299" i="4"/>
  <c r="N290" i="4"/>
  <c r="N281" i="4"/>
  <c r="G269" i="4"/>
  <c r="O269" i="4"/>
  <c r="G270" i="4"/>
  <c r="O270" i="4"/>
  <c r="O290" i="4"/>
  <c r="O281" i="4"/>
  <c r="I22" i="1"/>
  <c r="Q22" i="1"/>
  <c r="Y22" i="1"/>
  <c r="B22" i="1"/>
  <c r="J22" i="1"/>
  <c r="R22" i="1"/>
  <c r="D22" i="1"/>
  <c r="L22" i="1"/>
  <c r="T22" i="1"/>
  <c r="E22" i="1"/>
  <c r="M22" i="1"/>
  <c r="D113" i="1"/>
  <c r="L113" i="1"/>
  <c r="T113" i="1"/>
  <c r="S235" i="1"/>
  <c r="K235" i="1"/>
  <c r="C235" i="1"/>
  <c r="X235" i="1"/>
  <c r="P235" i="1"/>
  <c r="H235" i="1"/>
  <c r="V235" i="1"/>
  <c r="N235" i="1"/>
  <c r="F235" i="1"/>
  <c r="O235" i="1"/>
  <c r="B235" i="1"/>
  <c r="M235" i="1"/>
  <c r="Y235" i="1"/>
  <c r="L235" i="1"/>
  <c r="W235" i="1"/>
  <c r="J235" i="1"/>
  <c r="U235" i="1"/>
  <c r="I235" i="1"/>
  <c r="T235" i="1"/>
  <c r="G235" i="1"/>
  <c r="Q235" i="1"/>
  <c r="D235" i="1"/>
  <c r="F113" i="1"/>
  <c r="N113" i="1"/>
  <c r="V113" i="1"/>
  <c r="G113" i="1"/>
  <c r="O113" i="1"/>
  <c r="W113" i="1"/>
  <c r="I113" i="1"/>
  <c r="Q113" i="1"/>
  <c r="Y113" i="1"/>
  <c r="B113" i="1"/>
  <c r="J113" i="1"/>
  <c r="E235" i="1"/>
  <c r="S236" i="1"/>
  <c r="K236" i="1"/>
  <c r="C236" i="1"/>
  <c r="X236" i="1"/>
  <c r="P236" i="1"/>
  <c r="H236" i="1"/>
  <c r="V236" i="1"/>
  <c r="N236" i="1"/>
  <c r="F236" i="1"/>
  <c r="I236" i="1"/>
  <c r="U236" i="1"/>
  <c r="J236" i="1"/>
  <c r="W236" i="1"/>
  <c r="L236" i="1"/>
  <c r="Y236" i="1"/>
  <c r="B236" i="1"/>
  <c r="O236" i="1"/>
  <c r="D236" i="1"/>
  <c r="Q236" i="1"/>
  <c r="E274" i="1"/>
  <c r="M274" i="1"/>
  <c r="U274" i="1"/>
  <c r="E275" i="1"/>
  <c r="M275" i="1"/>
  <c r="U275" i="1"/>
  <c r="G274" i="1"/>
  <c r="O274" i="1"/>
  <c r="W274" i="1"/>
  <c r="G275" i="1"/>
  <c r="O275" i="1"/>
  <c r="W275" i="1"/>
  <c r="H274" i="1"/>
  <c r="P274" i="1"/>
  <c r="X274" i="1"/>
  <c r="H275" i="1"/>
  <c r="P275" i="1"/>
  <c r="X275" i="1"/>
  <c r="I274" i="1"/>
  <c r="Q274" i="1"/>
  <c r="Y274" i="1"/>
  <c r="I275" i="1"/>
  <c r="Q275" i="1"/>
  <c r="Y275" i="1"/>
  <c r="B274" i="1"/>
  <c r="J274" i="1"/>
  <c r="R274" i="1"/>
  <c r="B275" i="1"/>
  <c r="J275" i="1"/>
  <c r="R275" i="1"/>
  <c r="C274" i="1"/>
  <c r="K274" i="1"/>
  <c r="S274" i="1"/>
  <c r="C275" i="1"/>
  <c r="K275" i="1"/>
  <c r="S275" i="1"/>
  <c r="D274" i="1"/>
  <c r="L274" i="1"/>
  <c r="D275" i="1"/>
  <c r="L275" i="1"/>
  <c r="B19" i="10"/>
  <c r="N298" i="10"/>
  <c r="N289" i="10"/>
  <c r="N280" i="10"/>
  <c r="L238" i="10"/>
  <c r="L256" i="10"/>
  <c r="L247" i="10"/>
  <c r="M298" i="10"/>
  <c r="M289" i="10"/>
  <c r="M280" i="10"/>
  <c r="N256" i="10"/>
  <c r="N238" i="10"/>
  <c r="N247" i="10"/>
  <c r="O298" i="10"/>
  <c r="O289" i="10"/>
  <c r="O280" i="10"/>
  <c r="O238" i="10"/>
  <c r="O256" i="10"/>
  <c r="O247" i="10"/>
  <c r="P280" i="10"/>
  <c r="P298" i="10"/>
  <c r="P289" i="10"/>
  <c r="P256" i="10"/>
  <c r="P247" i="10"/>
  <c r="P238" i="10"/>
  <c r="I289" i="10"/>
  <c r="I280" i="10"/>
  <c r="Q289" i="10"/>
  <c r="Q280" i="10"/>
  <c r="I238" i="10"/>
  <c r="I256" i="10"/>
  <c r="I247" i="10"/>
  <c r="Q238" i="10"/>
  <c r="Q256" i="10"/>
  <c r="Q247" i="10"/>
  <c r="J298" i="10"/>
  <c r="J289" i="10"/>
  <c r="J280" i="10"/>
  <c r="J238" i="10"/>
  <c r="J256" i="10"/>
  <c r="J247" i="10"/>
  <c r="K298" i="10"/>
  <c r="K289" i="10"/>
  <c r="K280" i="10"/>
  <c r="M256" i="10"/>
  <c r="M247" i="10"/>
  <c r="M238" i="10"/>
  <c r="K238" i="10"/>
  <c r="K256" i="10"/>
  <c r="K247" i="10"/>
  <c r="L298" i="10"/>
  <c r="L289" i="10"/>
  <c r="L280" i="10"/>
  <c r="B107" i="10"/>
  <c r="F101" i="5"/>
  <c r="N101" i="5"/>
  <c r="D225" i="5"/>
  <c r="V101" i="5"/>
  <c r="B226" i="5"/>
  <c r="E226" i="5"/>
  <c r="L226" i="5"/>
  <c r="M226" i="5"/>
  <c r="Y16" i="5"/>
  <c r="B16" i="5"/>
  <c r="J16" i="5"/>
  <c r="R16" i="5"/>
  <c r="I16" i="5"/>
  <c r="C16" i="5"/>
  <c r="K16" i="5"/>
  <c r="S16" i="5"/>
  <c r="D16" i="5"/>
  <c r="L16" i="5"/>
  <c r="T16" i="5"/>
  <c r="E16" i="5"/>
  <c r="M16" i="5"/>
  <c r="U16" i="5"/>
  <c r="F16" i="5"/>
  <c r="N16" i="5"/>
  <c r="V16" i="5"/>
  <c r="G16" i="5"/>
  <c r="O16" i="5"/>
  <c r="W16" i="5"/>
  <c r="Q16" i="5"/>
  <c r="H16" i="5"/>
  <c r="P16" i="5"/>
  <c r="G101" i="5"/>
  <c r="O101" i="5"/>
  <c r="W101" i="5"/>
  <c r="H101" i="5"/>
  <c r="P101" i="5"/>
  <c r="X101" i="5"/>
  <c r="I101" i="5"/>
  <c r="Q101" i="5"/>
  <c r="Y101" i="5"/>
  <c r="B101" i="5"/>
  <c r="J101" i="5"/>
  <c r="R101" i="5"/>
  <c r="C101" i="5"/>
  <c r="K101" i="5"/>
  <c r="S101" i="5"/>
  <c r="D101" i="5"/>
  <c r="L101" i="5"/>
  <c r="T101" i="5"/>
  <c r="E101" i="5"/>
  <c r="M101" i="5"/>
  <c r="Y225" i="5"/>
  <c r="Q225" i="5"/>
  <c r="I225" i="5"/>
  <c r="V225" i="5"/>
  <c r="N225" i="5"/>
  <c r="F225" i="5"/>
  <c r="R225" i="5"/>
  <c r="G225" i="5"/>
  <c r="X225" i="5"/>
  <c r="M225" i="5"/>
  <c r="C225" i="5"/>
  <c r="W225" i="5"/>
  <c r="L225" i="5"/>
  <c r="B225" i="5"/>
  <c r="U225" i="5"/>
  <c r="K225" i="5"/>
  <c r="T225" i="5"/>
  <c r="J225" i="5"/>
  <c r="H225" i="5"/>
  <c r="Y226" i="5"/>
  <c r="Q226" i="5"/>
  <c r="I226" i="5"/>
  <c r="V226" i="5"/>
  <c r="N226" i="5"/>
  <c r="F226" i="5"/>
  <c r="O226" i="5"/>
  <c r="D226" i="5"/>
  <c r="U226" i="5"/>
  <c r="K226" i="5"/>
  <c r="T226" i="5"/>
  <c r="J226" i="5"/>
  <c r="S226" i="5"/>
  <c r="H226" i="5"/>
  <c r="R226" i="5"/>
  <c r="G226" i="5"/>
  <c r="O225" i="5"/>
  <c r="P226" i="5"/>
  <c r="P225" i="5"/>
  <c r="P237" i="5"/>
  <c r="P268" i="5"/>
  <c r="P278" i="5" s="1"/>
  <c r="S225" i="5"/>
  <c r="X226" i="5"/>
  <c r="C226" i="5"/>
  <c r="K237" i="5"/>
  <c r="K268" i="5"/>
  <c r="L237" i="5"/>
  <c r="L246" i="5"/>
  <c r="L268" i="5"/>
  <c r="M237" i="5"/>
  <c r="M246" i="5"/>
  <c r="M268" i="5"/>
  <c r="O237" i="5"/>
  <c r="O268" i="5"/>
  <c r="J237" i="5"/>
  <c r="J268" i="5"/>
  <c r="J278" i="5" s="1"/>
  <c r="N237" i="5"/>
  <c r="N246" i="5"/>
  <c r="N268" i="5"/>
  <c r="Q237" i="5"/>
  <c r="Q268" i="5"/>
  <c r="Q278" i="5" s="1"/>
  <c r="K105" i="2"/>
  <c r="W105" i="2"/>
  <c r="C230" i="2"/>
  <c r="Q230" i="2"/>
  <c r="G231" i="2"/>
  <c r="R231" i="2"/>
  <c r="X277" i="2"/>
  <c r="H16" i="2"/>
  <c r="S16" i="2"/>
  <c r="B105" i="2"/>
  <c r="L105" i="2"/>
  <c r="G230" i="2"/>
  <c r="R230" i="2"/>
  <c r="H231" i="2"/>
  <c r="S231" i="2"/>
  <c r="J16" i="2"/>
  <c r="T16" i="2"/>
  <c r="C105" i="2"/>
  <c r="M105" i="2"/>
  <c r="H230" i="2"/>
  <c r="S230" i="2"/>
  <c r="I231" i="2"/>
  <c r="W231" i="2"/>
  <c r="K16" i="2"/>
  <c r="V16" i="2"/>
  <c r="D105" i="2"/>
  <c r="N105" i="2"/>
  <c r="I230" i="2"/>
  <c r="W230" i="2"/>
  <c r="J231" i="2"/>
  <c r="X231" i="2"/>
  <c r="H276" i="2"/>
  <c r="L16" i="2"/>
  <c r="W16" i="2"/>
  <c r="E105" i="2"/>
  <c r="O105" i="2"/>
  <c r="J230" i="2"/>
  <c r="X230" i="2"/>
  <c r="K231" i="2"/>
  <c r="Y231" i="2"/>
  <c r="P276" i="2"/>
  <c r="C16" i="2"/>
  <c r="N16" i="2"/>
  <c r="X16" i="2"/>
  <c r="F105" i="2"/>
  <c r="T105" i="2"/>
  <c r="K230" i="2"/>
  <c r="Y230" i="2"/>
  <c r="O231" i="2"/>
  <c r="X276" i="2"/>
  <c r="D16" i="2"/>
  <c r="O16" i="2"/>
  <c r="G105" i="2"/>
  <c r="U105" i="2"/>
  <c r="O230" i="2"/>
  <c r="B231" i="2"/>
  <c r="P231" i="2"/>
  <c r="H277" i="2"/>
  <c r="I16" i="2"/>
  <c r="Q16" i="2"/>
  <c r="Y16" i="2"/>
  <c r="E16" i="2"/>
  <c r="M16" i="2"/>
  <c r="H105" i="2"/>
  <c r="P105" i="2"/>
  <c r="X105" i="2"/>
  <c r="I105" i="2"/>
  <c r="Q105" i="2"/>
  <c r="Y105" i="2"/>
  <c r="R105" i="2"/>
  <c r="O243" i="2"/>
  <c r="O253" i="2"/>
  <c r="D230" i="2"/>
  <c r="L230" i="2"/>
  <c r="T230" i="2"/>
  <c r="D231" i="2"/>
  <c r="L231" i="2"/>
  <c r="T231" i="2"/>
  <c r="L253" i="2"/>
  <c r="L243" i="2"/>
  <c r="E230" i="2"/>
  <c r="M230" i="2"/>
  <c r="U230" i="2"/>
  <c r="E231" i="2"/>
  <c r="M231" i="2"/>
  <c r="U231" i="2"/>
  <c r="M253" i="2"/>
  <c r="M243" i="2"/>
  <c r="F230" i="2"/>
  <c r="N230" i="2"/>
  <c r="F231" i="2"/>
  <c r="N231" i="2"/>
  <c r="N253" i="2"/>
  <c r="N243" i="2"/>
  <c r="I276" i="2"/>
  <c r="Q276" i="2"/>
  <c r="Y276" i="2"/>
  <c r="I277" i="2"/>
  <c r="Q277" i="2"/>
  <c r="Y277" i="2"/>
  <c r="B276" i="2"/>
  <c r="J276" i="2"/>
  <c r="R276" i="2"/>
  <c r="B277" i="2"/>
  <c r="J277" i="2"/>
  <c r="R277" i="2"/>
  <c r="C276" i="2"/>
  <c r="K276" i="2"/>
  <c r="S276" i="2"/>
  <c r="C277" i="2"/>
  <c r="K277" i="2"/>
  <c r="S277" i="2"/>
  <c r="D276" i="2"/>
  <c r="L276" i="2"/>
  <c r="T276" i="2"/>
  <c r="D277" i="2"/>
  <c r="L277" i="2"/>
  <c r="T277" i="2"/>
  <c r="E276" i="2"/>
  <c r="M276" i="2"/>
  <c r="U276" i="2"/>
  <c r="E277" i="2"/>
  <c r="M277" i="2"/>
  <c r="U277" i="2"/>
  <c r="F276" i="2"/>
  <c r="N276" i="2"/>
  <c r="V276" i="2"/>
  <c r="F277" i="2"/>
  <c r="N277" i="2"/>
  <c r="V277" i="2"/>
  <c r="G276" i="2"/>
  <c r="O276" i="2"/>
  <c r="G277" i="2"/>
  <c r="O277" i="2"/>
  <c r="O294" i="11" l="1"/>
  <c r="H294" i="11"/>
  <c r="N294" i="11"/>
  <c r="M294" i="11"/>
  <c r="T294" i="11"/>
  <c r="L294" i="11"/>
  <c r="G294" i="11"/>
  <c r="J294" i="11"/>
  <c r="D242" i="11"/>
  <c r="D243" i="11" s="1"/>
  <c r="X242" i="11"/>
  <c r="X243" i="11" s="1"/>
  <c r="Y242" i="11"/>
  <c r="Y243" i="11" s="1"/>
  <c r="S254" i="11"/>
  <c r="S255" i="11" s="1"/>
  <c r="S242" i="11"/>
  <c r="S243" i="11" s="1"/>
  <c r="S230" i="11"/>
  <c r="P254" i="11"/>
  <c r="P255" i="11" s="1"/>
  <c r="P230" i="11"/>
  <c r="P242" i="11"/>
  <c r="P243" i="11" s="1"/>
  <c r="J242" i="11"/>
  <c r="J243" i="11" s="1"/>
  <c r="J230" i="11"/>
  <c r="J254" i="11"/>
  <c r="J255" i="11" s="1"/>
  <c r="K242" i="11"/>
  <c r="K243" i="11" s="1"/>
  <c r="K230" i="11"/>
  <c r="K254" i="11"/>
  <c r="K255" i="11" s="1"/>
  <c r="B242" i="11"/>
  <c r="B243" i="11" s="1"/>
  <c r="R242" i="11"/>
  <c r="R243" i="11" s="1"/>
  <c r="R230" i="11"/>
  <c r="R254" i="11"/>
  <c r="R255" i="11" s="1"/>
  <c r="T230" i="11"/>
  <c r="T242" i="11"/>
  <c r="T243" i="11" s="1"/>
  <c r="C242" i="11"/>
  <c r="C243" i="11" s="1"/>
  <c r="G242" i="11"/>
  <c r="G243" i="11" s="1"/>
  <c r="G230" i="11"/>
  <c r="D254" i="11"/>
  <c r="D255" i="11" s="1"/>
  <c r="Y254" i="11"/>
  <c r="Y255" i="11" s="1"/>
  <c r="L230" i="11"/>
  <c r="L242" i="11"/>
  <c r="L243" i="11" s="1"/>
  <c r="L254" i="11"/>
  <c r="L255" i="11" s="1"/>
  <c r="Q242" i="11"/>
  <c r="Q243" i="11" s="1"/>
  <c r="Q230" i="11"/>
  <c r="Q254" i="11"/>
  <c r="Q255" i="11" s="1"/>
  <c r="M230" i="11"/>
  <c r="M242" i="11"/>
  <c r="M243" i="11" s="1"/>
  <c r="M254" i="11"/>
  <c r="M255" i="11" s="1"/>
  <c r="E254" i="11"/>
  <c r="E255" i="11" s="1"/>
  <c r="E242" i="11"/>
  <c r="E243" i="11" s="1"/>
  <c r="W242" i="11"/>
  <c r="W243" i="11" s="1"/>
  <c r="U242" i="11"/>
  <c r="U243" i="11" s="1"/>
  <c r="X254" i="11"/>
  <c r="X255" i="11" s="1"/>
  <c r="N254" i="11"/>
  <c r="N255" i="11" s="1"/>
  <c r="N230" i="11"/>
  <c r="N242" i="11"/>
  <c r="N243" i="11" s="1"/>
  <c r="I242" i="11"/>
  <c r="I243" i="11" s="1"/>
  <c r="I230" i="11"/>
  <c r="I254" i="11"/>
  <c r="I255" i="11" s="1"/>
  <c r="H230" i="11"/>
  <c r="H242" i="11"/>
  <c r="H243" i="11" s="1"/>
  <c r="H254" i="11"/>
  <c r="H255" i="11" s="1"/>
  <c r="F242" i="11"/>
  <c r="F243" i="11" s="1"/>
  <c r="O254" i="11"/>
  <c r="O255" i="11" s="1"/>
  <c r="O242" i="11"/>
  <c r="O243" i="11" s="1"/>
  <c r="O230" i="11"/>
  <c r="C254" i="11"/>
  <c r="C255" i="11" s="1"/>
  <c r="W254" i="11"/>
  <c r="W255" i="11" s="1"/>
  <c r="B19" i="11"/>
  <c r="G20" i="11" s="1"/>
  <c r="F105" i="9"/>
  <c r="E105" i="9"/>
  <c r="B105" i="8"/>
  <c r="E106" i="8" s="1"/>
  <c r="B110" i="8" s="1"/>
  <c r="B19" i="8"/>
  <c r="M296" i="5"/>
  <c r="M278" i="5"/>
  <c r="N296" i="5"/>
  <c r="N278" i="5"/>
  <c r="L296" i="5"/>
  <c r="L278" i="5"/>
  <c r="O278" i="5"/>
  <c r="O296" i="5"/>
  <c r="K296" i="5"/>
  <c r="K278" i="5"/>
  <c r="B19" i="4"/>
  <c r="E20" i="4" s="1"/>
  <c r="F104" i="3"/>
  <c r="E104" i="3"/>
  <c r="K20" i="3"/>
  <c r="J20" i="3"/>
  <c r="E20" i="3"/>
  <c r="I20" i="3"/>
  <c r="H20" i="3"/>
  <c r="G20" i="3"/>
  <c r="F20" i="3"/>
  <c r="B19" i="2"/>
  <c r="K20" i="2" s="1"/>
  <c r="B116" i="1"/>
  <c r="F117" i="1" s="1"/>
  <c r="B101" i="11"/>
  <c r="F102" i="11" s="1"/>
  <c r="F20" i="4"/>
  <c r="H20" i="4"/>
  <c r="B106" i="4"/>
  <c r="B25" i="1"/>
  <c r="F20" i="10"/>
  <c r="B27" i="10" s="1"/>
  <c r="B28" i="10" s="1"/>
  <c r="E20" i="10"/>
  <c r="B24" i="10" s="1"/>
  <c r="B25" i="10" s="1"/>
  <c r="K20" i="10"/>
  <c r="J20" i="10"/>
  <c r="I20" i="10"/>
  <c r="G20" i="10"/>
  <c r="H20" i="10"/>
  <c r="F108" i="10"/>
  <c r="E108" i="10"/>
  <c r="B104" i="5"/>
  <c r="B19" i="5"/>
  <c r="B108" i="2"/>
  <c r="E109" i="2"/>
  <c r="F109" i="2"/>
  <c r="P231" i="11" l="1"/>
  <c r="O231" i="11"/>
  <c r="M231" i="11"/>
  <c r="R231" i="11"/>
  <c r="G231" i="11"/>
  <c r="S231" i="11"/>
  <c r="I231" i="11"/>
  <c r="Q231" i="11"/>
  <c r="K231" i="11"/>
  <c r="J231" i="11"/>
  <c r="T231" i="11"/>
  <c r="H231" i="11"/>
  <c r="N231" i="11"/>
  <c r="L231" i="11"/>
  <c r="H20" i="11"/>
  <c r="L33" i="11" s="1"/>
  <c r="L34" i="11" s="1"/>
  <c r="E20" i="11"/>
  <c r="X24" i="11" s="1"/>
  <c r="X25" i="11" s="1"/>
  <c r="K20" i="11"/>
  <c r="S42" i="11" s="1"/>
  <c r="S43" i="11" s="1"/>
  <c r="R109" i="9"/>
  <c r="R140" i="9" s="1"/>
  <c r="J109" i="9"/>
  <c r="J140" i="9" s="1"/>
  <c r="B109" i="9"/>
  <c r="Y109" i="9"/>
  <c r="Y140" i="9" s="1"/>
  <c r="Q109" i="9"/>
  <c r="Q140" i="9" s="1"/>
  <c r="I109" i="9"/>
  <c r="I140" i="9" s="1"/>
  <c r="X109" i="9"/>
  <c r="X140" i="9" s="1"/>
  <c r="P109" i="9"/>
  <c r="P140" i="9" s="1"/>
  <c r="H109" i="9"/>
  <c r="H140" i="9" s="1"/>
  <c r="W109" i="9"/>
  <c r="W140" i="9" s="1"/>
  <c r="O109" i="9"/>
  <c r="O140" i="9" s="1"/>
  <c r="G109" i="9"/>
  <c r="G140" i="9" s="1"/>
  <c r="V109" i="9"/>
  <c r="V140" i="9" s="1"/>
  <c r="N109" i="9"/>
  <c r="N140" i="9" s="1"/>
  <c r="F109" i="9"/>
  <c r="F140" i="9" s="1"/>
  <c r="L109" i="9"/>
  <c r="L140" i="9" s="1"/>
  <c r="K109" i="9"/>
  <c r="K140" i="9" s="1"/>
  <c r="E109" i="9"/>
  <c r="E140" i="9" s="1"/>
  <c r="S109" i="9"/>
  <c r="S140" i="9" s="1"/>
  <c r="D109" i="9"/>
  <c r="D140" i="9" s="1"/>
  <c r="T109" i="9"/>
  <c r="T140" i="9" s="1"/>
  <c r="U109" i="9"/>
  <c r="U140" i="9" s="1"/>
  <c r="C109" i="9"/>
  <c r="C140" i="9" s="1"/>
  <c r="M109" i="9"/>
  <c r="M140" i="9" s="1"/>
  <c r="Y112" i="9"/>
  <c r="Y179" i="9" s="1"/>
  <c r="Q112" i="9"/>
  <c r="Q179" i="9" s="1"/>
  <c r="I112" i="9"/>
  <c r="I179" i="9" s="1"/>
  <c r="X112" i="9"/>
  <c r="X179" i="9" s="1"/>
  <c r="P112" i="9"/>
  <c r="P179" i="9" s="1"/>
  <c r="H112" i="9"/>
  <c r="H179" i="9" s="1"/>
  <c r="W112" i="9"/>
  <c r="W179" i="9" s="1"/>
  <c r="O112" i="9"/>
  <c r="O179" i="9" s="1"/>
  <c r="G112" i="9"/>
  <c r="G179" i="9" s="1"/>
  <c r="V112" i="9"/>
  <c r="V179" i="9" s="1"/>
  <c r="N112" i="9"/>
  <c r="N179" i="9" s="1"/>
  <c r="F112" i="9"/>
  <c r="F179" i="9" s="1"/>
  <c r="U112" i="9"/>
  <c r="U179" i="9" s="1"/>
  <c r="M112" i="9"/>
  <c r="M179" i="9" s="1"/>
  <c r="E112" i="9"/>
  <c r="E179" i="9" s="1"/>
  <c r="J112" i="9"/>
  <c r="J179" i="9" s="1"/>
  <c r="K112" i="9"/>
  <c r="K179" i="9" s="1"/>
  <c r="D112" i="9"/>
  <c r="D179" i="9" s="1"/>
  <c r="C112" i="9"/>
  <c r="C179" i="9" s="1"/>
  <c r="T112" i="9"/>
  <c r="T179" i="9" s="1"/>
  <c r="B112" i="9"/>
  <c r="L112" i="9"/>
  <c r="L179" i="9" s="1"/>
  <c r="S112" i="9"/>
  <c r="S179" i="9" s="1"/>
  <c r="R112" i="9"/>
  <c r="R179" i="9" s="1"/>
  <c r="F106" i="8"/>
  <c r="F113" i="8" s="1"/>
  <c r="F180" i="8" s="1"/>
  <c r="E20" i="8"/>
  <c r="F20" i="8"/>
  <c r="H20" i="8"/>
  <c r="G20" i="8"/>
  <c r="X110" i="8"/>
  <c r="X141" i="8" s="1"/>
  <c r="P110" i="8"/>
  <c r="P141" i="8" s="1"/>
  <c r="H110" i="8"/>
  <c r="H141" i="8" s="1"/>
  <c r="Y110" i="8"/>
  <c r="Y141" i="8" s="1"/>
  <c r="W110" i="8"/>
  <c r="W141" i="8" s="1"/>
  <c r="O110" i="8"/>
  <c r="O141" i="8" s="1"/>
  <c r="G110" i="8"/>
  <c r="G141" i="8" s="1"/>
  <c r="V110" i="8"/>
  <c r="V141" i="8" s="1"/>
  <c r="N110" i="8"/>
  <c r="N141" i="8" s="1"/>
  <c r="F110" i="8"/>
  <c r="F141" i="8" s="1"/>
  <c r="Q110" i="8"/>
  <c r="Q141" i="8" s="1"/>
  <c r="U110" i="8"/>
  <c r="U141" i="8" s="1"/>
  <c r="M110" i="8"/>
  <c r="M141" i="8" s="1"/>
  <c r="E110" i="8"/>
  <c r="E141" i="8" s="1"/>
  <c r="I110" i="8"/>
  <c r="I141" i="8" s="1"/>
  <c r="T110" i="8"/>
  <c r="T141" i="8" s="1"/>
  <c r="L110" i="8"/>
  <c r="L141" i="8" s="1"/>
  <c r="D110" i="8"/>
  <c r="D141" i="8" s="1"/>
  <c r="S110" i="8"/>
  <c r="S141" i="8" s="1"/>
  <c r="K110" i="8"/>
  <c r="K141" i="8" s="1"/>
  <c r="C110" i="8"/>
  <c r="C141" i="8" s="1"/>
  <c r="R110" i="8"/>
  <c r="R141" i="8" s="1"/>
  <c r="J110" i="8"/>
  <c r="J141" i="8" s="1"/>
  <c r="W113" i="8"/>
  <c r="W180" i="8" s="1"/>
  <c r="X113" i="8"/>
  <c r="X180" i="8" s="1"/>
  <c r="V113" i="8"/>
  <c r="V180" i="8" s="1"/>
  <c r="N113" i="8"/>
  <c r="N180" i="8" s="1"/>
  <c r="H113" i="8"/>
  <c r="H180" i="8" s="1"/>
  <c r="U113" i="8"/>
  <c r="U180" i="8" s="1"/>
  <c r="T113" i="8"/>
  <c r="T180" i="8" s="1"/>
  <c r="L113" i="8"/>
  <c r="L180" i="8" s="1"/>
  <c r="D113" i="8"/>
  <c r="D180" i="8" s="1"/>
  <c r="K113" i="8"/>
  <c r="K180" i="8" s="1"/>
  <c r="C113" i="8"/>
  <c r="C180" i="8" s="1"/>
  <c r="B113" i="8"/>
  <c r="P113" i="8"/>
  <c r="P180" i="8" s="1"/>
  <c r="Y113" i="8"/>
  <c r="Y180" i="8" s="1"/>
  <c r="I113" i="8"/>
  <c r="I180" i="8" s="1"/>
  <c r="T24" i="8"/>
  <c r="K20" i="8"/>
  <c r="J20" i="8"/>
  <c r="I20" i="8"/>
  <c r="I20" i="4"/>
  <c r="G20" i="4"/>
  <c r="J20" i="4"/>
  <c r="K20" i="4"/>
  <c r="V108" i="3"/>
  <c r="V141" i="3" s="1"/>
  <c r="N108" i="3"/>
  <c r="N141" i="3" s="1"/>
  <c r="F108" i="3"/>
  <c r="F141" i="3" s="1"/>
  <c r="L108" i="3"/>
  <c r="L141" i="3" s="1"/>
  <c r="Q108" i="3"/>
  <c r="Q141" i="3" s="1"/>
  <c r="P108" i="3"/>
  <c r="P141" i="3" s="1"/>
  <c r="U108" i="3"/>
  <c r="U141" i="3" s="1"/>
  <c r="M108" i="3"/>
  <c r="M141" i="3" s="1"/>
  <c r="E108" i="3"/>
  <c r="E141" i="3" s="1"/>
  <c r="T108" i="3"/>
  <c r="T141" i="3" s="1"/>
  <c r="D108" i="3"/>
  <c r="D141" i="3" s="1"/>
  <c r="X108" i="3"/>
  <c r="X141" i="3" s="1"/>
  <c r="S108" i="3"/>
  <c r="S141" i="3" s="1"/>
  <c r="K108" i="3"/>
  <c r="K141" i="3" s="1"/>
  <c r="C108" i="3"/>
  <c r="C141" i="3" s="1"/>
  <c r="C154" i="3" s="1"/>
  <c r="C155" i="3" s="1"/>
  <c r="C156" i="3" s="1"/>
  <c r="I108" i="3"/>
  <c r="I141" i="3" s="1"/>
  <c r="R108" i="3"/>
  <c r="R141" i="3" s="1"/>
  <c r="J108" i="3"/>
  <c r="J141" i="3" s="1"/>
  <c r="B108" i="3"/>
  <c r="Y108" i="3"/>
  <c r="Y141" i="3" s="1"/>
  <c r="W108" i="3"/>
  <c r="W141" i="3" s="1"/>
  <c r="O108" i="3"/>
  <c r="O141" i="3" s="1"/>
  <c r="G108" i="3"/>
  <c r="G141" i="3" s="1"/>
  <c r="H108" i="3"/>
  <c r="H141" i="3" s="1"/>
  <c r="U111" i="3"/>
  <c r="U180" i="3" s="1"/>
  <c r="M111" i="3"/>
  <c r="M180" i="3" s="1"/>
  <c r="E111" i="3"/>
  <c r="E180" i="3" s="1"/>
  <c r="S111" i="3"/>
  <c r="S180" i="3" s="1"/>
  <c r="C111" i="3"/>
  <c r="C180" i="3" s="1"/>
  <c r="T111" i="3"/>
  <c r="T180" i="3" s="1"/>
  <c r="L111" i="3"/>
  <c r="L180" i="3" s="1"/>
  <c r="D111" i="3"/>
  <c r="D180" i="3" s="1"/>
  <c r="K111" i="3"/>
  <c r="K180" i="3" s="1"/>
  <c r="R111" i="3"/>
  <c r="R180" i="3" s="1"/>
  <c r="J111" i="3"/>
  <c r="J180" i="3" s="1"/>
  <c r="B111" i="3"/>
  <c r="P111" i="3"/>
  <c r="P180" i="3" s="1"/>
  <c r="O111" i="3"/>
  <c r="O180" i="3" s="1"/>
  <c r="Y111" i="3"/>
  <c r="Y180" i="3" s="1"/>
  <c r="Q111" i="3"/>
  <c r="Q180" i="3" s="1"/>
  <c r="I111" i="3"/>
  <c r="I180" i="3" s="1"/>
  <c r="X111" i="3"/>
  <c r="X180" i="3" s="1"/>
  <c r="H111" i="3"/>
  <c r="H180" i="3" s="1"/>
  <c r="G111" i="3"/>
  <c r="G180" i="3" s="1"/>
  <c r="V111" i="3"/>
  <c r="V180" i="3" s="1"/>
  <c r="N111" i="3"/>
  <c r="N180" i="3" s="1"/>
  <c r="F111" i="3"/>
  <c r="F180" i="3" s="1"/>
  <c r="W111" i="3"/>
  <c r="W180" i="3" s="1"/>
  <c r="T30" i="3"/>
  <c r="T31" i="3" s="1"/>
  <c r="V30" i="3"/>
  <c r="V31" i="3" s="1"/>
  <c r="R30" i="3"/>
  <c r="R31" i="3" s="1"/>
  <c r="N30" i="3"/>
  <c r="N31" i="3" s="1"/>
  <c r="J30" i="3"/>
  <c r="J31" i="3" s="1"/>
  <c r="I30" i="3"/>
  <c r="I31" i="3" s="1"/>
  <c r="F30" i="3"/>
  <c r="F31" i="3" s="1"/>
  <c r="Q30" i="3"/>
  <c r="Q31" i="3" s="1"/>
  <c r="H30" i="3"/>
  <c r="H31" i="3" s="1"/>
  <c r="Y30" i="3"/>
  <c r="Y31" i="3" s="1"/>
  <c r="G30" i="3"/>
  <c r="G31" i="3" s="1"/>
  <c r="P30" i="3"/>
  <c r="P31" i="3" s="1"/>
  <c r="O30" i="3"/>
  <c r="O31" i="3" s="1"/>
  <c r="X30" i="3"/>
  <c r="X31" i="3" s="1"/>
  <c r="W30" i="3"/>
  <c r="W31" i="3" s="1"/>
  <c r="U30" i="3"/>
  <c r="U31" i="3" s="1"/>
  <c r="C30" i="3"/>
  <c r="C31" i="3" s="1"/>
  <c r="E30" i="3"/>
  <c r="E31" i="3" s="1"/>
  <c r="K30" i="3"/>
  <c r="K31" i="3" s="1"/>
  <c r="D30" i="3"/>
  <c r="D31" i="3" s="1"/>
  <c r="M30" i="3"/>
  <c r="M31" i="3" s="1"/>
  <c r="S30" i="3"/>
  <c r="S31" i="3" s="1"/>
  <c r="L30" i="3"/>
  <c r="L31" i="3" s="1"/>
  <c r="U27" i="3"/>
  <c r="U28" i="3" s="1"/>
  <c r="K27" i="3"/>
  <c r="K28" i="3" s="1"/>
  <c r="J27" i="3"/>
  <c r="J28" i="3" s="1"/>
  <c r="G27" i="3"/>
  <c r="G28" i="3" s="1"/>
  <c r="R27" i="3"/>
  <c r="R28" i="3" s="1"/>
  <c r="C27" i="3"/>
  <c r="C28" i="3" s="1"/>
  <c r="W27" i="3"/>
  <c r="W28" i="3" s="1"/>
  <c r="S27" i="3"/>
  <c r="S28" i="3" s="1"/>
  <c r="O27" i="3"/>
  <c r="O28" i="3" s="1"/>
  <c r="V27" i="3"/>
  <c r="V28" i="3" s="1"/>
  <c r="P27" i="3"/>
  <c r="P28" i="3" s="1"/>
  <c r="Y27" i="3"/>
  <c r="Y28" i="3" s="1"/>
  <c r="X27" i="3"/>
  <c r="X28" i="3" s="1"/>
  <c r="D27" i="3"/>
  <c r="D28" i="3" s="1"/>
  <c r="E27" i="3"/>
  <c r="E28" i="3" s="1"/>
  <c r="L27" i="3"/>
  <c r="L28" i="3" s="1"/>
  <c r="M27" i="3"/>
  <c r="M28" i="3" s="1"/>
  <c r="T27" i="3"/>
  <c r="T28" i="3" s="1"/>
  <c r="I27" i="3"/>
  <c r="I28" i="3" s="1"/>
  <c r="F27" i="3"/>
  <c r="F28" i="3" s="1"/>
  <c r="H27" i="3"/>
  <c r="H28" i="3" s="1"/>
  <c r="Q27" i="3"/>
  <c r="Q28" i="3" s="1"/>
  <c r="N27" i="3"/>
  <c r="N28" i="3" s="1"/>
  <c r="H33" i="3"/>
  <c r="H34" i="3" s="1"/>
  <c r="E33" i="3"/>
  <c r="E34" i="3" s="1"/>
  <c r="X33" i="3"/>
  <c r="X34" i="3" s="1"/>
  <c r="R33" i="3"/>
  <c r="R34" i="3" s="1"/>
  <c r="V33" i="3"/>
  <c r="V34" i="3" s="1"/>
  <c r="U33" i="3"/>
  <c r="U34" i="3" s="1"/>
  <c r="J33" i="3"/>
  <c r="J34" i="3" s="1"/>
  <c r="N33" i="3"/>
  <c r="N34" i="3" s="1"/>
  <c r="B33" i="3"/>
  <c r="F33" i="3"/>
  <c r="F34" i="3" s="1"/>
  <c r="P33" i="3"/>
  <c r="P34" i="3" s="1"/>
  <c r="C33" i="3"/>
  <c r="C34" i="3" s="1"/>
  <c r="Y33" i="3"/>
  <c r="Y34" i="3" s="1"/>
  <c r="T33" i="3"/>
  <c r="T34" i="3" s="1"/>
  <c r="Q33" i="3"/>
  <c r="Q34" i="3" s="1"/>
  <c r="L33" i="3"/>
  <c r="L34" i="3" s="1"/>
  <c r="M33" i="3"/>
  <c r="M34" i="3" s="1"/>
  <c r="S33" i="3"/>
  <c r="S34" i="3" s="1"/>
  <c r="W33" i="3"/>
  <c r="W34" i="3" s="1"/>
  <c r="D33" i="3"/>
  <c r="D34" i="3" s="1"/>
  <c r="G33" i="3"/>
  <c r="G34" i="3" s="1"/>
  <c r="K33" i="3"/>
  <c r="K34" i="3" s="1"/>
  <c r="O33" i="3"/>
  <c r="O34" i="3" s="1"/>
  <c r="I33" i="3"/>
  <c r="I34" i="3" s="1"/>
  <c r="R36" i="3"/>
  <c r="R37" i="3" s="1"/>
  <c r="W36" i="3"/>
  <c r="W37" i="3" s="1"/>
  <c r="T36" i="3"/>
  <c r="T37" i="3" s="1"/>
  <c r="O36" i="3"/>
  <c r="O37" i="3" s="1"/>
  <c r="L36" i="3"/>
  <c r="L37" i="3" s="1"/>
  <c r="D36" i="3"/>
  <c r="D37" i="3" s="1"/>
  <c r="G36" i="3"/>
  <c r="G37" i="3" s="1"/>
  <c r="C36" i="3"/>
  <c r="C37" i="3" s="1"/>
  <c r="Q36" i="3"/>
  <c r="Q37" i="3" s="1"/>
  <c r="J36" i="3"/>
  <c r="J37" i="3" s="1"/>
  <c r="K36" i="3"/>
  <c r="K37" i="3" s="1"/>
  <c r="Y36" i="3"/>
  <c r="Y37" i="3" s="1"/>
  <c r="X36" i="3"/>
  <c r="X37" i="3" s="1"/>
  <c r="S36" i="3"/>
  <c r="S37" i="3" s="1"/>
  <c r="F36" i="3"/>
  <c r="F37" i="3" s="1"/>
  <c r="E36" i="3"/>
  <c r="E37" i="3" s="1"/>
  <c r="N36" i="3"/>
  <c r="N37" i="3" s="1"/>
  <c r="B36" i="3"/>
  <c r="H36" i="3"/>
  <c r="H37" i="3" s="1"/>
  <c r="M36" i="3"/>
  <c r="M37" i="3" s="1"/>
  <c r="V36" i="3"/>
  <c r="V37" i="3" s="1"/>
  <c r="I36" i="3"/>
  <c r="I37" i="3" s="1"/>
  <c r="U36" i="3"/>
  <c r="U37" i="3" s="1"/>
  <c r="P36" i="3"/>
  <c r="P37" i="3" s="1"/>
  <c r="U24" i="3"/>
  <c r="U25" i="3" s="1"/>
  <c r="W24" i="3"/>
  <c r="W25" i="3" s="1"/>
  <c r="G24" i="3"/>
  <c r="G25" i="3" s="1"/>
  <c r="S24" i="3"/>
  <c r="S25" i="3" s="1"/>
  <c r="R24" i="3"/>
  <c r="R25" i="3" s="1"/>
  <c r="O24" i="3"/>
  <c r="O25" i="3" s="1"/>
  <c r="K24" i="3"/>
  <c r="K25" i="3" s="1"/>
  <c r="J24" i="3"/>
  <c r="J25" i="3" s="1"/>
  <c r="C24" i="3"/>
  <c r="C25" i="3" s="1"/>
  <c r="X24" i="3"/>
  <c r="X25" i="3" s="1"/>
  <c r="D24" i="3"/>
  <c r="D25" i="3" s="1"/>
  <c r="E24" i="3"/>
  <c r="E25" i="3" s="1"/>
  <c r="F24" i="3"/>
  <c r="F25" i="3" s="1"/>
  <c r="I24" i="3"/>
  <c r="I25" i="3" s="1"/>
  <c r="L24" i="3"/>
  <c r="L25" i="3" s="1"/>
  <c r="M24" i="3"/>
  <c r="M25" i="3" s="1"/>
  <c r="N24" i="3"/>
  <c r="N25" i="3" s="1"/>
  <c r="Q24" i="3"/>
  <c r="Q25" i="3" s="1"/>
  <c r="T24" i="3"/>
  <c r="T25" i="3" s="1"/>
  <c r="V24" i="3"/>
  <c r="V25" i="3" s="1"/>
  <c r="Y24" i="3"/>
  <c r="Y25" i="3" s="1"/>
  <c r="H24" i="3"/>
  <c r="H25" i="3" s="1"/>
  <c r="P24" i="3"/>
  <c r="P25" i="3" s="1"/>
  <c r="Y39" i="3"/>
  <c r="Y40" i="3" s="1"/>
  <c r="W39" i="3"/>
  <c r="W40" i="3" s="1"/>
  <c r="C39" i="3"/>
  <c r="C40" i="3" s="1"/>
  <c r="V39" i="3"/>
  <c r="V40" i="3" s="1"/>
  <c r="S39" i="3"/>
  <c r="S40" i="3" s="1"/>
  <c r="O39" i="3"/>
  <c r="O40" i="3" s="1"/>
  <c r="N39" i="3"/>
  <c r="N40" i="3" s="1"/>
  <c r="K39" i="3"/>
  <c r="K40" i="3" s="1"/>
  <c r="F39" i="3"/>
  <c r="F40" i="3" s="1"/>
  <c r="G39" i="3"/>
  <c r="G40" i="3" s="1"/>
  <c r="L39" i="3"/>
  <c r="L40" i="3" s="1"/>
  <c r="U39" i="3"/>
  <c r="U40" i="3" s="1"/>
  <c r="T39" i="3"/>
  <c r="T40" i="3" s="1"/>
  <c r="I39" i="3"/>
  <c r="I40" i="3" s="1"/>
  <c r="H39" i="3"/>
  <c r="H40" i="3" s="1"/>
  <c r="Q39" i="3"/>
  <c r="Q40" i="3" s="1"/>
  <c r="D39" i="3"/>
  <c r="D40" i="3" s="1"/>
  <c r="B39" i="3"/>
  <c r="P39" i="3"/>
  <c r="P40" i="3" s="1"/>
  <c r="M39" i="3"/>
  <c r="M40" i="3" s="1"/>
  <c r="J39" i="3"/>
  <c r="J40" i="3" s="1"/>
  <c r="X39" i="3"/>
  <c r="X40" i="3" s="1"/>
  <c r="R39" i="3"/>
  <c r="R40" i="3" s="1"/>
  <c r="E39" i="3"/>
  <c r="E40" i="3" s="1"/>
  <c r="G42" i="3"/>
  <c r="G43" i="3" s="1"/>
  <c r="D42" i="3"/>
  <c r="D43" i="3" s="1"/>
  <c r="L42" i="3"/>
  <c r="L43" i="3" s="1"/>
  <c r="N42" i="3"/>
  <c r="N43" i="3" s="1"/>
  <c r="S42" i="3"/>
  <c r="S43" i="3" s="1"/>
  <c r="B42" i="3"/>
  <c r="O42" i="3"/>
  <c r="O43" i="3" s="1"/>
  <c r="V42" i="3"/>
  <c r="V43" i="3" s="1"/>
  <c r="K42" i="3"/>
  <c r="K43" i="3" s="1"/>
  <c r="X42" i="3"/>
  <c r="X43" i="3" s="1"/>
  <c r="U42" i="3"/>
  <c r="U43" i="3" s="1"/>
  <c r="C42" i="3"/>
  <c r="C43" i="3" s="1"/>
  <c r="P42" i="3"/>
  <c r="P43" i="3" s="1"/>
  <c r="M42" i="3"/>
  <c r="M43" i="3" s="1"/>
  <c r="Y42" i="3"/>
  <c r="Y43" i="3" s="1"/>
  <c r="F42" i="3"/>
  <c r="F43" i="3" s="1"/>
  <c r="H42" i="3"/>
  <c r="H43" i="3" s="1"/>
  <c r="E42" i="3"/>
  <c r="E43" i="3" s="1"/>
  <c r="Q42" i="3"/>
  <c r="Q43" i="3" s="1"/>
  <c r="R42" i="3"/>
  <c r="R43" i="3" s="1"/>
  <c r="W42" i="3"/>
  <c r="W43" i="3" s="1"/>
  <c r="T42" i="3"/>
  <c r="T43" i="3" s="1"/>
  <c r="I42" i="3"/>
  <c r="I43" i="3" s="1"/>
  <c r="J42" i="3"/>
  <c r="J43" i="3" s="1"/>
  <c r="C278" i="3"/>
  <c r="C279" i="3" s="1"/>
  <c r="C280" i="3" s="1"/>
  <c r="C239" i="3"/>
  <c r="C240" i="3" s="1"/>
  <c r="C241" i="3" s="1"/>
  <c r="C193" i="3"/>
  <c r="C194" i="3" s="1"/>
  <c r="C195" i="3" s="1"/>
  <c r="E117" i="1"/>
  <c r="I20" i="11"/>
  <c r="D36" i="11" s="1"/>
  <c r="D37" i="11" s="1"/>
  <c r="J20" i="11"/>
  <c r="S39" i="11" s="1"/>
  <c r="S40" i="11" s="1"/>
  <c r="F20" i="11"/>
  <c r="G27" i="11" s="1"/>
  <c r="G28" i="11" s="1"/>
  <c r="W30" i="11"/>
  <c r="W31" i="11" s="1"/>
  <c r="O30" i="11"/>
  <c r="O31" i="11" s="1"/>
  <c r="G30" i="11"/>
  <c r="G31" i="11" s="1"/>
  <c r="V30" i="11"/>
  <c r="V31" i="11" s="1"/>
  <c r="N30" i="11"/>
  <c r="N31" i="11" s="1"/>
  <c r="F30" i="11"/>
  <c r="F31" i="11" s="1"/>
  <c r="U30" i="11"/>
  <c r="U31" i="11" s="1"/>
  <c r="M30" i="11"/>
  <c r="M31" i="11" s="1"/>
  <c r="E30" i="11"/>
  <c r="E31" i="11" s="1"/>
  <c r="R30" i="11"/>
  <c r="R31" i="11" s="1"/>
  <c r="J30" i="11"/>
  <c r="J31" i="11" s="1"/>
  <c r="B30" i="11"/>
  <c r="K30" i="11"/>
  <c r="K31" i="11" s="1"/>
  <c r="P30" i="11"/>
  <c r="P31" i="11" s="1"/>
  <c r="Y30" i="11"/>
  <c r="Y31" i="11" s="1"/>
  <c r="I30" i="11"/>
  <c r="I31" i="11" s="1"/>
  <c r="X30" i="11"/>
  <c r="X31" i="11" s="1"/>
  <c r="H30" i="11"/>
  <c r="H31" i="11" s="1"/>
  <c r="T30" i="11"/>
  <c r="T31" i="11" s="1"/>
  <c r="D30" i="11"/>
  <c r="D31" i="11" s="1"/>
  <c r="S30" i="11"/>
  <c r="S31" i="11" s="1"/>
  <c r="C30" i="11"/>
  <c r="C31" i="11" s="1"/>
  <c r="Q30" i="11"/>
  <c r="Q31" i="11" s="1"/>
  <c r="L30" i="11"/>
  <c r="L31" i="11" s="1"/>
  <c r="L36" i="11"/>
  <c r="L37" i="11" s="1"/>
  <c r="E102" i="11"/>
  <c r="F107" i="4"/>
  <c r="E107" i="4"/>
  <c r="X36" i="4"/>
  <c r="X37" i="4" s="1"/>
  <c r="P36" i="4"/>
  <c r="P37" i="4" s="1"/>
  <c r="H36" i="4"/>
  <c r="H37" i="4" s="1"/>
  <c r="W36" i="4"/>
  <c r="W37" i="4" s="1"/>
  <c r="O36" i="4"/>
  <c r="O37" i="4" s="1"/>
  <c r="G36" i="4"/>
  <c r="G37" i="4" s="1"/>
  <c r="V36" i="4"/>
  <c r="V37" i="4" s="1"/>
  <c r="N36" i="4"/>
  <c r="N37" i="4" s="1"/>
  <c r="F36" i="4"/>
  <c r="F37" i="4" s="1"/>
  <c r="B36" i="4"/>
  <c r="U36" i="4"/>
  <c r="U37" i="4" s="1"/>
  <c r="M36" i="4"/>
  <c r="M37" i="4" s="1"/>
  <c r="E36" i="4"/>
  <c r="E37" i="4" s="1"/>
  <c r="J36" i="4"/>
  <c r="J37" i="4" s="1"/>
  <c r="T36" i="4"/>
  <c r="T37" i="4" s="1"/>
  <c r="L36" i="4"/>
  <c r="L37" i="4" s="1"/>
  <c r="D36" i="4"/>
  <c r="D37" i="4" s="1"/>
  <c r="S36" i="4"/>
  <c r="S37" i="4" s="1"/>
  <c r="K36" i="4"/>
  <c r="K37" i="4" s="1"/>
  <c r="C36" i="4"/>
  <c r="C37" i="4" s="1"/>
  <c r="R36" i="4"/>
  <c r="R37" i="4" s="1"/>
  <c r="Y36" i="4"/>
  <c r="Y37" i="4" s="1"/>
  <c r="Q36" i="4"/>
  <c r="Q37" i="4" s="1"/>
  <c r="I36" i="4"/>
  <c r="I37" i="4" s="1"/>
  <c r="R30" i="4"/>
  <c r="R31" i="4" s="1"/>
  <c r="J30" i="4"/>
  <c r="J31" i="4" s="1"/>
  <c r="B30" i="4"/>
  <c r="D30" i="4"/>
  <c r="D31" i="4" s="1"/>
  <c r="Y30" i="4"/>
  <c r="Y31" i="4" s="1"/>
  <c r="Q30" i="4"/>
  <c r="Q31" i="4" s="1"/>
  <c r="I30" i="4"/>
  <c r="I31" i="4" s="1"/>
  <c r="X30" i="4"/>
  <c r="X31" i="4" s="1"/>
  <c r="P30" i="4"/>
  <c r="P31" i="4" s="1"/>
  <c r="H30" i="4"/>
  <c r="H31" i="4" s="1"/>
  <c r="W30" i="4"/>
  <c r="W31" i="4" s="1"/>
  <c r="O30" i="4"/>
  <c r="O31" i="4" s="1"/>
  <c r="G30" i="4"/>
  <c r="G31" i="4" s="1"/>
  <c r="L30" i="4"/>
  <c r="L31" i="4" s="1"/>
  <c r="V30" i="4"/>
  <c r="V31" i="4" s="1"/>
  <c r="N30" i="4"/>
  <c r="N31" i="4" s="1"/>
  <c r="F30" i="4"/>
  <c r="F31" i="4" s="1"/>
  <c r="U30" i="4"/>
  <c r="U31" i="4" s="1"/>
  <c r="M30" i="4"/>
  <c r="M31" i="4" s="1"/>
  <c r="E30" i="4"/>
  <c r="E31" i="4" s="1"/>
  <c r="S30" i="4"/>
  <c r="S31" i="4" s="1"/>
  <c r="K30" i="4"/>
  <c r="K31" i="4" s="1"/>
  <c r="C30" i="4"/>
  <c r="C31" i="4" s="1"/>
  <c r="T30" i="4"/>
  <c r="T31" i="4" s="1"/>
  <c r="J39" i="4"/>
  <c r="J40" i="4" s="1"/>
  <c r="U39" i="4"/>
  <c r="U40" i="4" s="1"/>
  <c r="V39" i="4"/>
  <c r="V40" i="4" s="1"/>
  <c r="F39" i="4"/>
  <c r="F40" i="4" s="1"/>
  <c r="B39" i="4"/>
  <c r="T39" i="4"/>
  <c r="T40" i="4" s="1"/>
  <c r="K39" i="4"/>
  <c r="K40" i="4" s="1"/>
  <c r="M39" i="4"/>
  <c r="M40" i="4" s="1"/>
  <c r="S39" i="4"/>
  <c r="S40" i="4" s="1"/>
  <c r="G39" i="4"/>
  <c r="G40" i="4" s="1"/>
  <c r="N39" i="4"/>
  <c r="N40" i="4" s="1"/>
  <c r="O39" i="4"/>
  <c r="O40" i="4" s="1"/>
  <c r="E39" i="4"/>
  <c r="E40" i="4" s="1"/>
  <c r="C39" i="4"/>
  <c r="C40" i="4" s="1"/>
  <c r="W39" i="4"/>
  <c r="W40" i="4" s="1"/>
  <c r="R39" i="4"/>
  <c r="R40" i="4" s="1"/>
  <c r="R42" i="4"/>
  <c r="R43" i="4" s="1"/>
  <c r="J42" i="4"/>
  <c r="J43" i="4" s="1"/>
  <c r="B42" i="4"/>
  <c r="V42" i="4"/>
  <c r="V43" i="4" s="1"/>
  <c r="N42" i="4"/>
  <c r="N43" i="4" s="1"/>
  <c r="F42" i="4"/>
  <c r="F43" i="4" s="1"/>
  <c r="W42" i="4"/>
  <c r="W43" i="4" s="1"/>
  <c r="L42" i="4"/>
  <c r="L43" i="4" s="1"/>
  <c r="U42" i="4"/>
  <c r="U43" i="4" s="1"/>
  <c r="K42" i="4"/>
  <c r="K43" i="4" s="1"/>
  <c r="T42" i="4"/>
  <c r="T43" i="4" s="1"/>
  <c r="I42" i="4"/>
  <c r="I43" i="4" s="1"/>
  <c r="S42" i="4"/>
  <c r="S43" i="4" s="1"/>
  <c r="H42" i="4"/>
  <c r="H43" i="4" s="1"/>
  <c r="O42" i="4"/>
  <c r="O43" i="4" s="1"/>
  <c r="Q42" i="4"/>
  <c r="Q43" i="4" s="1"/>
  <c r="G42" i="4"/>
  <c r="G43" i="4" s="1"/>
  <c r="Y42" i="4"/>
  <c r="Y43" i="4" s="1"/>
  <c r="P42" i="4"/>
  <c r="P43" i="4" s="1"/>
  <c r="E42" i="4"/>
  <c r="E43" i="4" s="1"/>
  <c r="D42" i="4"/>
  <c r="D43" i="4" s="1"/>
  <c r="X42" i="4"/>
  <c r="X43" i="4" s="1"/>
  <c r="M42" i="4"/>
  <c r="M43" i="4" s="1"/>
  <c r="C42" i="4"/>
  <c r="C43" i="4" s="1"/>
  <c r="Y33" i="4"/>
  <c r="Y34" i="4" s="1"/>
  <c r="Q33" i="4"/>
  <c r="Q34" i="4" s="1"/>
  <c r="I33" i="4"/>
  <c r="I34" i="4" s="1"/>
  <c r="K33" i="4"/>
  <c r="K34" i="4" s="1"/>
  <c r="X33" i="4"/>
  <c r="X34" i="4" s="1"/>
  <c r="P33" i="4"/>
  <c r="P34" i="4" s="1"/>
  <c r="H33" i="4"/>
  <c r="H34" i="4" s="1"/>
  <c r="W33" i="4"/>
  <c r="W34" i="4" s="1"/>
  <c r="O33" i="4"/>
  <c r="O34" i="4" s="1"/>
  <c r="G33" i="4"/>
  <c r="G34" i="4" s="1"/>
  <c r="V33" i="4"/>
  <c r="V34" i="4" s="1"/>
  <c r="N33" i="4"/>
  <c r="N34" i="4" s="1"/>
  <c r="F33" i="4"/>
  <c r="F34" i="4" s="1"/>
  <c r="S33" i="4"/>
  <c r="S34" i="4" s="1"/>
  <c r="U33" i="4"/>
  <c r="U34" i="4" s="1"/>
  <c r="M33" i="4"/>
  <c r="M34" i="4" s="1"/>
  <c r="E33" i="4"/>
  <c r="E34" i="4" s="1"/>
  <c r="T33" i="4"/>
  <c r="T34" i="4" s="1"/>
  <c r="L33" i="4"/>
  <c r="L34" i="4" s="1"/>
  <c r="D33" i="4"/>
  <c r="D34" i="4" s="1"/>
  <c r="C33" i="4"/>
  <c r="C34" i="4" s="1"/>
  <c r="R33" i="4"/>
  <c r="R34" i="4" s="1"/>
  <c r="J33" i="4"/>
  <c r="J34" i="4" s="1"/>
  <c r="B33" i="4"/>
  <c r="T24" i="4"/>
  <c r="T25" i="4" s="1"/>
  <c r="L24" i="4"/>
  <c r="L25" i="4" s="1"/>
  <c r="D24" i="4"/>
  <c r="D25" i="4" s="1"/>
  <c r="F24" i="4"/>
  <c r="F25" i="4" s="1"/>
  <c r="S24" i="4"/>
  <c r="S25" i="4" s="1"/>
  <c r="K24" i="4"/>
  <c r="K25" i="4" s="1"/>
  <c r="C24" i="4"/>
  <c r="C25" i="4" s="1"/>
  <c r="N24" i="4"/>
  <c r="N25" i="4" s="1"/>
  <c r="R24" i="4"/>
  <c r="R25" i="4" s="1"/>
  <c r="J24" i="4"/>
  <c r="J25" i="4" s="1"/>
  <c r="B24" i="4"/>
  <c r="Y24" i="4"/>
  <c r="Y25" i="4" s="1"/>
  <c r="Q24" i="4"/>
  <c r="Q25" i="4" s="1"/>
  <c r="I24" i="4"/>
  <c r="I25" i="4" s="1"/>
  <c r="X24" i="4"/>
  <c r="X25" i="4" s="1"/>
  <c r="P24" i="4"/>
  <c r="P25" i="4" s="1"/>
  <c r="H24" i="4"/>
  <c r="H25" i="4" s="1"/>
  <c r="W24" i="4"/>
  <c r="W25" i="4" s="1"/>
  <c r="O24" i="4"/>
  <c r="O25" i="4" s="1"/>
  <c r="G24" i="4"/>
  <c r="G25" i="4" s="1"/>
  <c r="U24" i="4"/>
  <c r="U25" i="4" s="1"/>
  <c r="M24" i="4"/>
  <c r="M25" i="4" s="1"/>
  <c r="E24" i="4"/>
  <c r="E25" i="4" s="1"/>
  <c r="V24" i="4"/>
  <c r="V25" i="4" s="1"/>
  <c r="S27" i="4"/>
  <c r="S28" i="4" s="1"/>
  <c r="K27" i="4"/>
  <c r="K28" i="4" s="1"/>
  <c r="C27" i="4"/>
  <c r="C28" i="4" s="1"/>
  <c r="E27" i="4"/>
  <c r="E28" i="4" s="1"/>
  <c r="R27" i="4"/>
  <c r="R28" i="4" s="1"/>
  <c r="J27" i="4"/>
  <c r="J28" i="4" s="1"/>
  <c r="B27" i="4"/>
  <c r="U27" i="4"/>
  <c r="U28" i="4" s="1"/>
  <c r="Y27" i="4"/>
  <c r="Y28" i="4" s="1"/>
  <c r="Q27" i="4"/>
  <c r="Q28" i="4" s="1"/>
  <c r="I27" i="4"/>
  <c r="I28" i="4" s="1"/>
  <c r="M27" i="4"/>
  <c r="M28" i="4" s="1"/>
  <c r="X27" i="4"/>
  <c r="X28" i="4" s="1"/>
  <c r="P27" i="4"/>
  <c r="P28" i="4" s="1"/>
  <c r="H27" i="4"/>
  <c r="H28" i="4" s="1"/>
  <c r="W27" i="4"/>
  <c r="W28" i="4" s="1"/>
  <c r="O27" i="4"/>
  <c r="O28" i="4" s="1"/>
  <c r="G27" i="4"/>
  <c r="G28" i="4" s="1"/>
  <c r="V27" i="4"/>
  <c r="V28" i="4" s="1"/>
  <c r="N27" i="4"/>
  <c r="N28" i="4" s="1"/>
  <c r="F27" i="4"/>
  <c r="F28" i="4" s="1"/>
  <c r="T27" i="4"/>
  <c r="T28" i="4" s="1"/>
  <c r="L27" i="4"/>
  <c r="L28" i="4" s="1"/>
  <c r="D27" i="4"/>
  <c r="D28" i="4" s="1"/>
  <c r="W121" i="1"/>
  <c r="W150" i="1" s="1"/>
  <c r="O121" i="1"/>
  <c r="O150" i="1" s="1"/>
  <c r="G121" i="1"/>
  <c r="G150" i="1" s="1"/>
  <c r="V121" i="1"/>
  <c r="V150" i="1" s="1"/>
  <c r="N121" i="1"/>
  <c r="N150" i="1" s="1"/>
  <c r="F121" i="1"/>
  <c r="F150" i="1" s="1"/>
  <c r="T121" i="1"/>
  <c r="T150" i="1" s="1"/>
  <c r="L121" i="1"/>
  <c r="L150" i="1" s="1"/>
  <c r="D121" i="1"/>
  <c r="D150" i="1" s="1"/>
  <c r="S121" i="1"/>
  <c r="S150" i="1" s="1"/>
  <c r="K121" i="1"/>
  <c r="K150" i="1" s="1"/>
  <c r="C121" i="1"/>
  <c r="C150" i="1" s="1"/>
  <c r="Y121" i="1"/>
  <c r="Y150" i="1" s="1"/>
  <c r="Q121" i="1"/>
  <c r="Q150" i="1" s="1"/>
  <c r="I121" i="1"/>
  <c r="I150" i="1" s="1"/>
  <c r="R121" i="1"/>
  <c r="R150" i="1" s="1"/>
  <c r="P121" i="1"/>
  <c r="P150" i="1" s="1"/>
  <c r="B121" i="1"/>
  <c r="M121" i="1"/>
  <c r="M150" i="1" s="1"/>
  <c r="J121" i="1"/>
  <c r="J150" i="1" s="1"/>
  <c r="X121" i="1"/>
  <c r="X150" i="1" s="1"/>
  <c r="H121" i="1"/>
  <c r="H150" i="1" s="1"/>
  <c r="E121" i="1"/>
  <c r="E150" i="1" s="1"/>
  <c r="U121" i="1"/>
  <c r="U150" i="1" s="1"/>
  <c r="V124" i="1"/>
  <c r="V189" i="1" s="1"/>
  <c r="N124" i="1"/>
  <c r="N189" i="1" s="1"/>
  <c r="F124" i="1"/>
  <c r="F189" i="1" s="1"/>
  <c r="U124" i="1"/>
  <c r="U189" i="1" s="1"/>
  <c r="M124" i="1"/>
  <c r="M189" i="1" s="1"/>
  <c r="E124" i="1"/>
  <c r="E189" i="1" s="1"/>
  <c r="S124" i="1"/>
  <c r="S189" i="1" s="1"/>
  <c r="K124" i="1"/>
  <c r="K189" i="1" s="1"/>
  <c r="C124" i="1"/>
  <c r="C189" i="1" s="1"/>
  <c r="R124" i="1"/>
  <c r="R189" i="1" s="1"/>
  <c r="J124" i="1"/>
  <c r="J189" i="1" s="1"/>
  <c r="B124" i="1"/>
  <c r="X124" i="1"/>
  <c r="X189" i="1" s="1"/>
  <c r="P124" i="1"/>
  <c r="P189" i="1" s="1"/>
  <c r="H124" i="1"/>
  <c r="H189" i="1" s="1"/>
  <c r="O124" i="1"/>
  <c r="O189" i="1" s="1"/>
  <c r="L124" i="1"/>
  <c r="L189" i="1" s="1"/>
  <c r="I124" i="1"/>
  <c r="I189" i="1" s="1"/>
  <c r="T124" i="1"/>
  <c r="T189" i="1" s="1"/>
  <c r="G124" i="1"/>
  <c r="G189" i="1" s="1"/>
  <c r="Y124" i="1"/>
  <c r="Y189" i="1" s="1"/>
  <c r="D124" i="1"/>
  <c r="D189" i="1" s="1"/>
  <c r="W124" i="1"/>
  <c r="W189" i="1" s="1"/>
  <c r="Q124" i="1"/>
  <c r="Q189" i="1" s="1"/>
  <c r="J26" i="1"/>
  <c r="K26" i="1"/>
  <c r="I26" i="1"/>
  <c r="H26" i="1"/>
  <c r="F26" i="1"/>
  <c r="E26" i="1"/>
  <c r="G26" i="1"/>
  <c r="S30" i="10"/>
  <c r="S31" i="10" s="1"/>
  <c r="L30" i="10"/>
  <c r="L31" i="10" s="1"/>
  <c r="E30" i="10"/>
  <c r="E31" i="10" s="1"/>
  <c r="T30" i="10"/>
  <c r="T31" i="10" s="1"/>
  <c r="D30" i="10"/>
  <c r="D31" i="10" s="1"/>
  <c r="U30" i="10"/>
  <c r="U31" i="10" s="1"/>
  <c r="M30" i="10"/>
  <c r="M31" i="10" s="1"/>
  <c r="K30" i="10"/>
  <c r="K31" i="10" s="1"/>
  <c r="B30" i="10"/>
  <c r="I30" i="10"/>
  <c r="I31" i="10" s="1"/>
  <c r="J30" i="10"/>
  <c r="J31" i="10" s="1"/>
  <c r="G30" i="10"/>
  <c r="G31" i="10" s="1"/>
  <c r="H30" i="10"/>
  <c r="H31" i="10" s="1"/>
  <c r="Q30" i="10"/>
  <c r="Q31" i="10" s="1"/>
  <c r="R30" i="10"/>
  <c r="R31" i="10" s="1"/>
  <c r="V30" i="10"/>
  <c r="V31" i="10" s="1"/>
  <c r="F30" i="10"/>
  <c r="F31" i="10" s="1"/>
  <c r="O30" i="10"/>
  <c r="O31" i="10" s="1"/>
  <c r="P30" i="10"/>
  <c r="P31" i="10" s="1"/>
  <c r="Y30" i="10"/>
  <c r="Y31" i="10" s="1"/>
  <c r="W30" i="10"/>
  <c r="W31" i="10" s="1"/>
  <c r="C30" i="10"/>
  <c r="C31" i="10" s="1"/>
  <c r="N30" i="10"/>
  <c r="N31" i="10" s="1"/>
  <c r="X30" i="10"/>
  <c r="X31" i="10" s="1"/>
  <c r="Y36" i="10"/>
  <c r="Y37" i="10" s="1"/>
  <c r="B36" i="10"/>
  <c r="K36" i="10"/>
  <c r="K37" i="10" s="1"/>
  <c r="G36" i="10"/>
  <c r="G37" i="10" s="1"/>
  <c r="P36" i="10"/>
  <c r="P37" i="10" s="1"/>
  <c r="J36" i="10"/>
  <c r="J37" i="10" s="1"/>
  <c r="E36" i="10"/>
  <c r="E37" i="10" s="1"/>
  <c r="F36" i="10"/>
  <c r="F37" i="10" s="1"/>
  <c r="O36" i="10"/>
  <c r="O37" i="10" s="1"/>
  <c r="X36" i="10"/>
  <c r="X37" i="10" s="1"/>
  <c r="R36" i="10"/>
  <c r="R37" i="10" s="1"/>
  <c r="D36" i="10"/>
  <c r="D37" i="10" s="1"/>
  <c r="M36" i="10"/>
  <c r="M37" i="10" s="1"/>
  <c r="N36" i="10"/>
  <c r="N37" i="10" s="1"/>
  <c r="W36" i="10"/>
  <c r="W37" i="10" s="1"/>
  <c r="L36" i="10"/>
  <c r="L37" i="10" s="1"/>
  <c r="U36" i="10"/>
  <c r="U37" i="10" s="1"/>
  <c r="V36" i="10"/>
  <c r="V37" i="10" s="1"/>
  <c r="I36" i="10"/>
  <c r="I37" i="10" s="1"/>
  <c r="T36" i="10"/>
  <c r="T37" i="10" s="1"/>
  <c r="Q36" i="10"/>
  <c r="Q37" i="10" s="1"/>
  <c r="S36" i="10"/>
  <c r="S37" i="10" s="1"/>
  <c r="H36" i="10"/>
  <c r="H37" i="10" s="1"/>
  <c r="C36" i="10"/>
  <c r="C37" i="10" s="1"/>
  <c r="Y39" i="10"/>
  <c r="Y40" i="10" s="1"/>
  <c r="B39" i="10"/>
  <c r="R39" i="10"/>
  <c r="R40" i="10" s="1"/>
  <c r="N39" i="10"/>
  <c r="N40" i="10" s="1"/>
  <c r="X39" i="10"/>
  <c r="X40" i="10" s="1"/>
  <c r="I39" i="10"/>
  <c r="I40" i="10" s="1"/>
  <c r="V39" i="10"/>
  <c r="V40" i="10" s="1"/>
  <c r="Q39" i="10"/>
  <c r="Q40" i="10" s="1"/>
  <c r="G39" i="10"/>
  <c r="G40" i="10" s="1"/>
  <c r="C39" i="10"/>
  <c r="C40" i="10" s="1"/>
  <c r="M39" i="10"/>
  <c r="M40" i="10" s="1"/>
  <c r="D39" i="10"/>
  <c r="D40" i="10" s="1"/>
  <c r="O39" i="10"/>
  <c r="O40" i="10" s="1"/>
  <c r="J39" i="10"/>
  <c r="J40" i="10" s="1"/>
  <c r="L39" i="10"/>
  <c r="L40" i="10" s="1"/>
  <c r="W39" i="10"/>
  <c r="W40" i="10" s="1"/>
  <c r="E39" i="10"/>
  <c r="E40" i="10" s="1"/>
  <c r="K39" i="10"/>
  <c r="K40" i="10" s="1"/>
  <c r="H39" i="10"/>
  <c r="H40" i="10" s="1"/>
  <c r="T39" i="10"/>
  <c r="T40" i="10" s="1"/>
  <c r="U39" i="10"/>
  <c r="U40" i="10" s="1"/>
  <c r="F39" i="10"/>
  <c r="F40" i="10" s="1"/>
  <c r="P39" i="10"/>
  <c r="P40" i="10" s="1"/>
  <c r="S39" i="10"/>
  <c r="S40" i="10" s="1"/>
  <c r="W42" i="10"/>
  <c r="W43" i="10" s="1"/>
  <c r="Y42" i="10"/>
  <c r="Y43" i="10" s="1"/>
  <c r="Q42" i="10"/>
  <c r="Q43" i="10" s="1"/>
  <c r="I42" i="10"/>
  <c r="I43" i="10" s="1"/>
  <c r="X42" i="10"/>
  <c r="X43" i="10" s="1"/>
  <c r="L42" i="10"/>
  <c r="L43" i="10" s="1"/>
  <c r="J42" i="10"/>
  <c r="J43" i="10" s="1"/>
  <c r="T42" i="10"/>
  <c r="T43" i="10" s="1"/>
  <c r="H42" i="10"/>
  <c r="H43" i="10" s="1"/>
  <c r="F42" i="10"/>
  <c r="F43" i="10" s="1"/>
  <c r="O42" i="10"/>
  <c r="O43" i="10" s="1"/>
  <c r="E42" i="10"/>
  <c r="E43" i="10" s="1"/>
  <c r="N42" i="10"/>
  <c r="N43" i="10" s="1"/>
  <c r="U42" i="10"/>
  <c r="U43" i="10" s="1"/>
  <c r="C42" i="10"/>
  <c r="C43" i="10" s="1"/>
  <c r="D42" i="10"/>
  <c r="D43" i="10" s="1"/>
  <c r="M42" i="10"/>
  <c r="M43" i="10" s="1"/>
  <c r="V42" i="10"/>
  <c r="V43" i="10" s="1"/>
  <c r="G42" i="10"/>
  <c r="G43" i="10" s="1"/>
  <c r="S42" i="10"/>
  <c r="S43" i="10" s="1"/>
  <c r="B42" i="10"/>
  <c r="K42" i="10"/>
  <c r="K43" i="10" s="1"/>
  <c r="P42" i="10"/>
  <c r="P43" i="10" s="1"/>
  <c r="R42" i="10"/>
  <c r="R43" i="10" s="1"/>
  <c r="S24" i="10"/>
  <c r="S25" i="10" s="1"/>
  <c r="U24" i="10"/>
  <c r="U25" i="10" s="1"/>
  <c r="M24" i="10"/>
  <c r="M25" i="10" s="1"/>
  <c r="E24" i="10"/>
  <c r="E25" i="10" s="1"/>
  <c r="G24" i="10"/>
  <c r="G25" i="10" s="1"/>
  <c r="H24" i="10"/>
  <c r="H25" i="10" s="1"/>
  <c r="Q24" i="10"/>
  <c r="Q25" i="10" s="1"/>
  <c r="R24" i="10"/>
  <c r="R25" i="10" s="1"/>
  <c r="T24" i="10"/>
  <c r="T25" i="10" s="1"/>
  <c r="F24" i="10"/>
  <c r="F25" i="10" s="1"/>
  <c r="O24" i="10"/>
  <c r="O25" i="10" s="1"/>
  <c r="P24" i="10"/>
  <c r="P25" i="10" s="1"/>
  <c r="Y24" i="10"/>
  <c r="Y25" i="10" s="1"/>
  <c r="N24" i="10"/>
  <c r="N25" i="10" s="1"/>
  <c r="W24" i="10"/>
  <c r="W25" i="10" s="1"/>
  <c r="X24" i="10"/>
  <c r="X25" i="10" s="1"/>
  <c r="D24" i="10"/>
  <c r="D25" i="10" s="1"/>
  <c r="V24" i="10"/>
  <c r="V25" i="10" s="1"/>
  <c r="L24" i="10"/>
  <c r="L25" i="10" s="1"/>
  <c r="I24" i="10"/>
  <c r="I25" i="10" s="1"/>
  <c r="J24" i="10"/>
  <c r="J25" i="10" s="1"/>
  <c r="C24" i="10"/>
  <c r="C25" i="10" s="1"/>
  <c r="C273" i="10" s="1"/>
  <c r="C274" i="10" s="1"/>
  <c r="C275" i="10" s="1"/>
  <c r="K24" i="10"/>
  <c r="K25" i="10" s="1"/>
  <c r="R33" i="10"/>
  <c r="R34" i="10" s="1"/>
  <c r="L33" i="10"/>
  <c r="L34" i="10" s="1"/>
  <c r="D33" i="10"/>
  <c r="D34" i="10" s="1"/>
  <c r="T33" i="10"/>
  <c r="T34" i="10" s="1"/>
  <c r="M33" i="10"/>
  <c r="M34" i="10" s="1"/>
  <c r="V33" i="10"/>
  <c r="V34" i="10" s="1"/>
  <c r="W33" i="10"/>
  <c r="W34" i="10" s="1"/>
  <c r="U33" i="10"/>
  <c r="U34" i="10" s="1"/>
  <c r="B33" i="10"/>
  <c r="H33" i="10"/>
  <c r="H34" i="10" s="1"/>
  <c r="J33" i="10"/>
  <c r="J34" i="10" s="1"/>
  <c r="F33" i="10"/>
  <c r="F34" i="10" s="1"/>
  <c r="C33" i="10"/>
  <c r="C34" i="10" s="1"/>
  <c r="P33" i="10"/>
  <c r="P34" i="10" s="1"/>
  <c r="I33" i="10"/>
  <c r="I34" i="10" s="1"/>
  <c r="Y33" i="10"/>
  <c r="Y34" i="10" s="1"/>
  <c r="K33" i="10"/>
  <c r="K34" i="10" s="1"/>
  <c r="Q33" i="10"/>
  <c r="Q34" i="10" s="1"/>
  <c r="S33" i="10"/>
  <c r="S34" i="10" s="1"/>
  <c r="E33" i="10"/>
  <c r="E34" i="10" s="1"/>
  <c r="N33" i="10"/>
  <c r="N34" i="10" s="1"/>
  <c r="O33" i="10"/>
  <c r="O34" i="10" s="1"/>
  <c r="X33" i="10"/>
  <c r="X34" i="10" s="1"/>
  <c r="G33" i="10"/>
  <c r="G34" i="10" s="1"/>
  <c r="V27" i="10"/>
  <c r="V28" i="10" s="1"/>
  <c r="F27" i="10"/>
  <c r="F28" i="10" s="1"/>
  <c r="T27" i="10"/>
  <c r="T28" i="10" s="1"/>
  <c r="Y27" i="10"/>
  <c r="Y28" i="10" s="1"/>
  <c r="G27" i="10"/>
  <c r="G28" i="10" s="1"/>
  <c r="L27" i="10"/>
  <c r="L28" i="10" s="1"/>
  <c r="Q27" i="10"/>
  <c r="Q28" i="10" s="1"/>
  <c r="U27" i="10"/>
  <c r="U28" i="10" s="1"/>
  <c r="W27" i="10"/>
  <c r="W28" i="10" s="1"/>
  <c r="D27" i="10"/>
  <c r="D28" i="10" s="1"/>
  <c r="I27" i="10"/>
  <c r="I28" i="10" s="1"/>
  <c r="M27" i="10"/>
  <c r="M28" i="10" s="1"/>
  <c r="S27" i="10"/>
  <c r="S28" i="10" s="1"/>
  <c r="X27" i="10"/>
  <c r="X28" i="10" s="1"/>
  <c r="E27" i="10"/>
  <c r="E28" i="10" s="1"/>
  <c r="N27" i="10"/>
  <c r="N28" i="10" s="1"/>
  <c r="R27" i="10"/>
  <c r="R28" i="10" s="1"/>
  <c r="K27" i="10"/>
  <c r="K28" i="10" s="1"/>
  <c r="P27" i="10"/>
  <c r="P28" i="10" s="1"/>
  <c r="C27" i="10"/>
  <c r="C28" i="10" s="1"/>
  <c r="C277" i="10" s="1"/>
  <c r="C278" i="10" s="1"/>
  <c r="H27" i="10"/>
  <c r="H28" i="10" s="1"/>
  <c r="J27" i="10"/>
  <c r="J28" i="10" s="1"/>
  <c r="O27" i="10"/>
  <c r="O28" i="10" s="1"/>
  <c r="Y115" i="10"/>
  <c r="Y179" i="10" s="1"/>
  <c r="Q115" i="10"/>
  <c r="Q179" i="10" s="1"/>
  <c r="I115" i="10"/>
  <c r="I179" i="10" s="1"/>
  <c r="X115" i="10"/>
  <c r="X179" i="10" s="1"/>
  <c r="P115" i="10"/>
  <c r="P179" i="10" s="1"/>
  <c r="H115" i="10"/>
  <c r="H179" i="10" s="1"/>
  <c r="W115" i="10"/>
  <c r="W179" i="10" s="1"/>
  <c r="O115" i="10"/>
  <c r="O179" i="10" s="1"/>
  <c r="G115" i="10"/>
  <c r="G179" i="10" s="1"/>
  <c r="S115" i="10"/>
  <c r="S179" i="10" s="1"/>
  <c r="V115" i="10"/>
  <c r="V179" i="10" s="1"/>
  <c r="N115" i="10"/>
  <c r="N179" i="10" s="1"/>
  <c r="F115" i="10"/>
  <c r="F179" i="10" s="1"/>
  <c r="C115" i="10"/>
  <c r="C179" i="10" s="1"/>
  <c r="U115" i="10"/>
  <c r="U179" i="10" s="1"/>
  <c r="M115" i="10"/>
  <c r="M179" i="10" s="1"/>
  <c r="E115" i="10"/>
  <c r="E179" i="10" s="1"/>
  <c r="T115" i="10"/>
  <c r="T179" i="10" s="1"/>
  <c r="L115" i="10"/>
  <c r="L179" i="10" s="1"/>
  <c r="D115" i="10"/>
  <c r="D179" i="10" s="1"/>
  <c r="R115" i="10"/>
  <c r="R179" i="10" s="1"/>
  <c r="J115" i="10"/>
  <c r="J179" i="10" s="1"/>
  <c r="B115" i="10"/>
  <c r="K115" i="10"/>
  <c r="K179" i="10" s="1"/>
  <c r="B112" i="10"/>
  <c r="R112" i="10"/>
  <c r="R140" i="10" s="1"/>
  <c r="J112" i="10"/>
  <c r="J140" i="10" s="1"/>
  <c r="Y112" i="10"/>
  <c r="Y140" i="10" s="1"/>
  <c r="Q112" i="10"/>
  <c r="Q140" i="10" s="1"/>
  <c r="I112" i="10"/>
  <c r="I140" i="10" s="1"/>
  <c r="L112" i="10"/>
  <c r="L140" i="10" s="1"/>
  <c r="X112" i="10"/>
  <c r="X140" i="10" s="1"/>
  <c r="P112" i="10"/>
  <c r="P140" i="10" s="1"/>
  <c r="H112" i="10"/>
  <c r="H140" i="10" s="1"/>
  <c r="W112" i="10"/>
  <c r="W140" i="10" s="1"/>
  <c r="O112" i="10"/>
  <c r="O140" i="10" s="1"/>
  <c r="G112" i="10"/>
  <c r="G140" i="10" s="1"/>
  <c r="V112" i="10"/>
  <c r="V140" i="10" s="1"/>
  <c r="N112" i="10"/>
  <c r="N140" i="10" s="1"/>
  <c r="F112" i="10"/>
  <c r="F140" i="10" s="1"/>
  <c r="T112" i="10"/>
  <c r="T140" i="10" s="1"/>
  <c r="U112" i="10"/>
  <c r="U140" i="10" s="1"/>
  <c r="M112" i="10"/>
  <c r="M140" i="10" s="1"/>
  <c r="E112" i="10"/>
  <c r="E140" i="10" s="1"/>
  <c r="D112" i="10"/>
  <c r="D140" i="10" s="1"/>
  <c r="S112" i="10"/>
  <c r="S140" i="10" s="1"/>
  <c r="K112" i="10"/>
  <c r="K140" i="10" s="1"/>
  <c r="C112" i="10"/>
  <c r="C140" i="10" s="1"/>
  <c r="J20" i="5"/>
  <c r="I20" i="5"/>
  <c r="H20" i="5"/>
  <c r="K20" i="5"/>
  <c r="G20" i="5"/>
  <c r="F20" i="5"/>
  <c r="E20" i="5"/>
  <c r="F105" i="5"/>
  <c r="E105" i="5"/>
  <c r="H20" i="2"/>
  <c r="J20" i="2"/>
  <c r="E20" i="2"/>
  <c r="B24" i="2" s="1"/>
  <c r="B25" i="2" s="1"/>
  <c r="F20" i="2"/>
  <c r="B27" i="2" s="1"/>
  <c r="B28" i="2" s="1"/>
  <c r="G20" i="2"/>
  <c r="I20" i="2"/>
  <c r="R116" i="2"/>
  <c r="R184" i="2" s="1"/>
  <c r="J116" i="2"/>
  <c r="J184" i="2" s="1"/>
  <c r="B116" i="2"/>
  <c r="W116" i="2"/>
  <c r="W184" i="2" s="1"/>
  <c r="O116" i="2"/>
  <c r="O184" i="2" s="1"/>
  <c r="G116" i="2"/>
  <c r="G184" i="2" s="1"/>
  <c r="V116" i="2"/>
  <c r="V184" i="2" s="1"/>
  <c r="N116" i="2"/>
  <c r="N184" i="2" s="1"/>
  <c r="F116" i="2"/>
  <c r="F184" i="2" s="1"/>
  <c r="U116" i="2"/>
  <c r="U184" i="2" s="1"/>
  <c r="M116" i="2"/>
  <c r="M184" i="2" s="1"/>
  <c r="E116" i="2"/>
  <c r="E184" i="2" s="1"/>
  <c r="T116" i="2"/>
  <c r="T184" i="2" s="1"/>
  <c r="L116" i="2"/>
  <c r="L184" i="2" s="1"/>
  <c r="D116" i="2"/>
  <c r="D184" i="2" s="1"/>
  <c r="S116" i="2"/>
  <c r="S184" i="2" s="1"/>
  <c r="Q116" i="2"/>
  <c r="Q184" i="2" s="1"/>
  <c r="P116" i="2"/>
  <c r="P184" i="2" s="1"/>
  <c r="K116" i="2"/>
  <c r="K184" i="2" s="1"/>
  <c r="I116" i="2"/>
  <c r="I184" i="2" s="1"/>
  <c r="H116" i="2"/>
  <c r="H184" i="2" s="1"/>
  <c r="X116" i="2"/>
  <c r="X184" i="2" s="1"/>
  <c r="Y116" i="2"/>
  <c r="Y184" i="2" s="1"/>
  <c r="C116" i="2"/>
  <c r="C184" i="2" s="1"/>
  <c r="Y42" i="2"/>
  <c r="Y43" i="2" s="1"/>
  <c r="Q42" i="2"/>
  <c r="Q43" i="2" s="1"/>
  <c r="I42" i="2"/>
  <c r="I43" i="2" s="1"/>
  <c r="X42" i="2"/>
  <c r="X43" i="2" s="1"/>
  <c r="P42" i="2"/>
  <c r="P43" i="2" s="1"/>
  <c r="H42" i="2"/>
  <c r="H43" i="2" s="1"/>
  <c r="B42" i="2"/>
  <c r="W42" i="2"/>
  <c r="W43" i="2" s="1"/>
  <c r="O42" i="2"/>
  <c r="O43" i="2" s="1"/>
  <c r="G42" i="2"/>
  <c r="G43" i="2" s="1"/>
  <c r="R42" i="2"/>
  <c r="R43" i="2" s="1"/>
  <c r="V42" i="2"/>
  <c r="V43" i="2" s="1"/>
  <c r="N42" i="2"/>
  <c r="N43" i="2" s="1"/>
  <c r="F42" i="2"/>
  <c r="F43" i="2" s="1"/>
  <c r="U42" i="2"/>
  <c r="U43" i="2" s="1"/>
  <c r="M42" i="2"/>
  <c r="M43" i="2" s="1"/>
  <c r="E42" i="2"/>
  <c r="E43" i="2" s="1"/>
  <c r="T42" i="2"/>
  <c r="T43" i="2" s="1"/>
  <c r="L42" i="2"/>
  <c r="L43" i="2" s="1"/>
  <c r="D42" i="2"/>
  <c r="D43" i="2" s="1"/>
  <c r="J42" i="2"/>
  <c r="J43" i="2" s="1"/>
  <c r="S42" i="2"/>
  <c r="S43" i="2" s="1"/>
  <c r="K42" i="2"/>
  <c r="K43" i="2" s="1"/>
  <c r="C42" i="2"/>
  <c r="C43" i="2" s="1"/>
  <c r="W24" i="2"/>
  <c r="W25" i="2" s="1"/>
  <c r="O24" i="2"/>
  <c r="O25" i="2" s="1"/>
  <c r="G24" i="2"/>
  <c r="G25" i="2" s="1"/>
  <c r="V24" i="2"/>
  <c r="V25" i="2" s="1"/>
  <c r="N24" i="2"/>
  <c r="N25" i="2" s="1"/>
  <c r="F24" i="2"/>
  <c r="F25" i="2" s="1"/>
  <c r="U24" i="2"/>
  <c r="U25" i="2" s="1"/>
  <c r="M24" i="2"/>
  <c r="M25" i="2" s="1"/>
  <c r="E24" i="2"/>
  <c r="E25" i="2" s="1"/>
  <c r="T24" i="2"/>
  <c r="T25" i="2" s="1"/>
  <c r="L24" i="2"/>
  <c r="L25" i="2" s="1"/>
  <c r="D24" i="2"/>
  <c r="D25" i="2" s="1"/>
  <c r="S24" i="2"/>
  <c r="S25" i="2" s="1"/>
  <c r="K24" i="2"/>
  <c r="K25" i="2" s="1"/>
  <c r="C24" i="2"/>
  <c r="C25" i="2" s="1"/>
  <c r="R24" i="2"/>
  <c r="R25" i="2" s="1"/>
  <c r="J24" i="2"/>
  <c r="J25" i="2" s="1"/>
  <c r="Y24" i="2"/>
  <c r="Y25" i="2" s="1"/>
  <c r="Q24" i="2"/>
  <c r="Q25" i="2" s="1"/>
  <c r="I24" i="2"/>
  <c r="I25" i="2" s="1"/>
  <c r="P24" i="2"/>
  <c r="P25" i="2" s="1"/>
  <c r="H24" i="2"/>
  <c r="H25" i="2" s="1"/>
  <c r="X24" i="2"/>
  <c r="X25" i="2" s="1"/>
  <c r="T27" i="2"/>
  <c r="T28" i="2" s="1"/>
  <c r="Y27" i="2"/>
  <c r="Y28" i="2" s="1"/>
  <c r="G27" i="2"/>
  <c r="G28" i="2" s="1"/>
  <c r="U30" i="2"/>
  <c r="U31" i="2" s="1"/>
  <c r="M30" i="2"/>
  <c r="M31" i="2" s="1"/>
  <c r="E30" i="2"/>
  <c r="E31" i="2" s="1"/>
  <c r="T30" i="2"/>
  <c r="T31" i="2" s="1"/>
  <c r="L30" i="2"/>
  <c r="L31" i="2" s="1"/>
  <c r="D30" i="2"/>
  <c r="D31" i="2" s="1"/>
  <c r="S30" i="2"/>
  <c r="S31" i="2" s="1"/>
  <c r="K30" i="2"/>
  <c r="K31" i="2" s="1"/>
  <c r="C30" i="2"/>
  <c r="C31" i="2" s="1"/>
  <c r="R30" i="2"/>
  <c r="R31" i="2" s="1"/>
  <c r="J30" i="2"/>
  <c r="J31" i="2" s="1"/>
  <c r="B30" i="2"/>
  <c r="Y30" i="2"/>
  <c r="Y31" i="2" s="1"/>
  <c r="Q30" i="2"/>
  <c r="Q31" i="2" s="1"/>
  <c r="I30" i="2"/>
  <c r="I31" i="2" s="1"/>
  <c r="X30" i="2"/>
  <c r="X31" i="2" s="1"/>
  <c r="P30" i="2"/>
  <c r="P31" i="2" s="1"/>
  <c r="H30" i="2"/>
  <c r="H31" i="2" s="1"/>
  <c r="W30" i="2"/>
  <c r="W31" i="2" s="1"/>
  <c r="O30" i="2"/>
  <c r="O31" i="2" s="1"/>
  <c r="G30" i="2"/>
  <c r="G31" i="2" s="1"/>
  <c r="V30" i="2"/>
  <c r="V31" i="2" s="1"/>
  <c r="N30" i="2"/>
  <c r="N31" i="2" s="1"/>
  <c r="F30" i="2"/>
  <c r="F31" i="2" s="1"/>
  <c r="T33" i="2"/>
  <c r="T34" i="2" s="1"/>
  <c r="L33" i="2"/>
  <c r="L34" i="2" s="1"/>
  <c r="D33" i="2"/>
  <c r="D34" i="2" s="1"/>
  <c r="U33" i="2"/>
  <c r="U34" i="2" s="1"/>
  <c r="S33" i="2"/>
  <c r="S34" i="2" s="1"/>
  <c r="K33" i="2"/>
  <c r="K34" i="2" s="1"/>
  <c r="C33" i="2"/>
  <c r="C34" i="2" s="1"/>
  <c r="E33" i="2"/>
  <c r="E34" i="2" s="1"/>
  <c r="R33" i="2"/>
  <c r="R34" i="2" s="1"/>
  <c r="J33" i="2"/>
  <c r="J34" i="2" s="1"/>
  <c r="B33" i="2"/>
  <c r="M33" i="2"/>
  <c r="M34" i="2" s="1"/>
  <c r="Y33" i="2"/>
  <c r="Y34" i="2" s="1"/>
  <c r="Q33" i="2"/>
  <c r="Q34" i="2" s="1"/>
  <c r="I33" i="2"/>
  <c r="I34" i="2" s="1"/>
  <c r="X33" i="2"/>
  <c r="X34" i="2" s="1"/>
  <c r="P33" i="2"/>
  <c r="P34" i="2" s="1"/>
  <c r="H33" i="2"/>
  <c r="H34" i="2" s="1"/>
  <c r="W33" i="2"/>
  <c r="W34" i="2" s="1"/>
  <c r="O33" i="2"/>
  <c r="O34" i="2" s="1"/>
  <c r="G33" i="2"/>
  <c r="G34" i="2" s="1"/>
  <c r="V33" i="2"/>
  <c r="V34" i="2" s="1"/>
  <c r="N33" i="2"/>
  <c r="N34" i="2" s="1"/>
  <c r="F33" i="2"/>
  <c r="F34" i="2" s="1"/>
  <c r="S36" i="2"/>
  <c r="S37" i="2" s="1"/>
  <c r="K36" i="2"/>
  <c r="K37" i="2" s="1"/>
  <c r="C36" i="2"/>
  <c r="C37" i="2" s="1"/>
  <c r="T36" i="2"/>
  <c r="T37" i="2" s="1"/>
  <c r="R36" i="2"/>
  <c r="R37" i="2" s="1"/>
  <c r="J36" i="2"/>
  <c r="J37" i="2" s="1"/>
  <c r="B36" i="2"/>
  <c r="L36" i="2"/>
  <c r="L37" i="2" s="1"/>
  <c r="Y36" i="2"/>
  <c r="Y37" i="2" s="1"/>
  <c r="Q36" i="2"/>
  <c r="Q37" i="2" s="1"/>
  <c r="I36" i="2"/>
  <c r="I37" i="2" s="1"/>
  <c r="X36" i="2"/>
  <c r="X37" i="2" s="1"/>
  <c r="P36" i="2"/>
  <c r="P37" i="2" s="1"/>
  <c r="H36" i="2"/>
  <c r="H37" i="2" s="1"/>
  <c r="W36" i="2"/>
  <c r="W37" i="2" s="1"/>
  <c r="O36" i="2"/>
  <c r="O37" i="2" s="1"/>
  <c r="G36" i="2"/>
  <c r="G37" i="2" s="1"/>
  <c r="D36" i="2"/>
  <c r="D37" i="2" s="1"/>
  <c r="V36" i="2"/>
  <c r="V37" i="2" s="1"/>
  <c r="N36" i="2"/>
  <c r="N37" i="2" s="1"/>
  <c r="F36" i="2"/>
  <c r="F37" i="2" s="1"/>
  <c r="U36" i="2"/>
  <c r="U37" i="2" s="1"/>
  <c r="M36" i="2"/>
  <c r="M37" i="2" s="1"/>
  <c r="E36" i="2"/>
  <c r="E37" i="2" s="1"/>
  <c r="R39" i="2"/>
  <c r="R40" i="2" s="1"/>
  <c r="J39" i="2"/>
  <c r="J40" i="2" s="1"/>
  <c r="B39" i="2"/>
  <c r="S39" i="2"/>
  <c r="S40" i="2" s="1"/>
  <c r="Y39" i="2"/>
  <c r="Y40" i="2" s="1"/>
  <c r="Q39" i="2"/>
  <c r="Q40" i="2" s="1"/>
  <c r="I39" i="2"/>
  <c r="I40" i="2" s="1"/>
  <c r="C39" i="2"/>
  <c r="C40" i="2" s="1"/>
  <c r="X39" i="2"/>
  <c r="X40" i="2" s="1"/>
  <c r="P39" i="2"/>
  <c r="P40" i="2" s="1"/>
  <c r="H39" i="2"/>
  <c r="H40" i="2" s="1"/>
  <c r="W39" i="2"/>
  <c r="W40" i="2" s="1"/>
  <c r="O39" i="2"/>
  <c r="O40" i="2" s="1"/>
  <c r="G39" i="2"/>
  <c r="G40" i="2" s="1"/>
  <c r="V39" i="2"/>
  <c r="V40" i="2" s="1"/>
  <c r="N39" i="2"/>
  <c r="N40" i="2" s="1"/>
  <c r="F39" i="2"/>
  <c r="F40" i="2" s="1"/>
  <c r="U39" i="2"/>
  <c r="U40" i="2" s="1"/>
  <c r="M39" i="2"/>
  <c r="M40" i="2" s="1"/>
  <c r="E39" i="2"/>
  <c r="E40" i="2" s="1"/>
  <c r="T39" i="2"/>
  <c r="T40" i="2" s="1"/>
  <c r="L39" i="2"/>
  <c r="L40" i="2" s="1"/>
  <c r="D39" i="2"/>
  <c r="D40" i="2" s="1"/>
  <c r="K39" i="2"/>
  <c r="K40" i="2" s="1"/>
  <c r="S113" i="2"/>
  <c r="S145" i="2" s="1"/>
  <c r="X113" i="2"/>
  <c r="X145" i="2" s="1"/>
  <c r="P113" i="2"/>
  <c r="P145" i="2" s="1"/>
  <c r="H113" i="2"/>
  <c r="H145" i="2" s="1"/>
  <c r="W113" i="2"/>
  <c r="W145" i="2" s="1"/>
  <c r="O113" i="2"/>
  <c r="O145" i="2" s="1"/>
  <c r="G113" i="2"/>
  <c r="G145" i="2" s="1"/>
  <c r="V113" i="2"/>
  <c r="V145" i="2" s="1"/>
  <c r="N113" i="2"/>
  <c r="N145" i="2" s="1"/>
  <c r="F113" i="2"/>
  <c r="F145" i="2" s="1"/>
  <c r="U113" i="2"/>
  <c r="U145" i="2" s="1"/>
  <c r="M113" i="2"/>
  <c r="M145" i="2" s="1"/>
  <c r="E113" i="2"/>
  <c r="E145" i="2" s="1"/>
  <c r="Y113" i="2"/>
  <c r="Y145" i="2" s="1"/>
  <c r="D113" i="2"/>
  <c r="D145" i="2" s="1"/>
  <c r="I113" i="2"/>
  <c r="I145" i="2" s="1"/>
  <c r="T113" i="2"/>
  <c r="T145" i="2" s="1"/>
  <c r="C113" i="2"/>
  <c r="C145" i="2" s="1"/>
  <c r="R113" i="2"/>
  <c r="R145" i="2" s="1"/>
  <c r="B113" i="2"/>
  <c r="Q113" i="2"/>
  <c r="Q145" i="2" s="1"/>
  <c r="L113" i="2"/>
  <c r="L145" i="2" s="1"/>
  <c r="K113" i="2"/>
  <c r="K145" i="2" s="1"/>
  <c r="J113" i="2"/>
  <c r="J145" i="2" s="1"/>
  <c r="R36" i="11" l="1"/>
  <c r="R37" i="11" s="1"/>
  <c r="W36" i="11"/>
  <c r="W37" i="11" s="1"/>
  <c r="D42" i="11"/>
  <c r="D43" i="11" s="1"/>
  <c r="E42" i="11"/>
  <c r="E43" i="11" s="1"/>
  <c r="Y42" i="11"/>
  <c r="Y43" i="11" s="1"/>
  <c r="C33" i="11"/>
  <c r="C34" i="11" s="1"/>
  <c r="J33" i="11"/>
  <c r="J34" i="11" s="1"/>
  <c r="J289" i="11" s="1"/>
  <c r="J290" i="11" s="1"/>
  <c r="T33" i="11"/>
  <c r="T34" i="11" s="1"/>
  <c r="T289" i="11" s="1"/>
  <c r="T290" i="11" s="1"/>
  <c r="H39" i="11"/>
  <c r="H40" i="11" s="1"/>
  <c r="H310" i="11" s="1"/>
  <c r="H311" i="11" s="1"/>
  <c r="H312" i="11" s="1"/>
  <c r="X42" i="11"/>
  <c r="X43" i="11" s="1"/>
  <c r="T42" i="11"/>
  <c r="T43" i="11" s="1"/>
  <c r="P42" i="11"/>
  <c r="P43" i="11" s="1"/>
  <c r="Q42" i="11"/>
  <c r="Q43" i="11" s="1"/>
  <c r="Q259" i="11" s="1"/>
  <c r="Q260" i="11" s="1"/>
  <c r="G42" i="11"/>
  <c r="G43" i="11" s="1"/>
  <c r="U42" i="11"/>
  <c r="U43" i="11" s="1"/>
  <c r="U314" i="11" s="1"/>
  <c r="U315" i="11" s="1"/>
  <c r="U316" i="11" s="1"/>
  <c r="J42" i="11"/>
  <c r="J43" i="11" s="1"/>
  <c r="J259" i="11" s="1"/>
  <c r="J260" i="11" s="1"/>
  <c r="M42" i="11"/>
  <c r="M43" i="11" s="1"/>
  <c r="M314" i="11" s="1"/>
  <c r="M315" i="11" s="1"/>
  <c r="M316" i="11" s="1"/>
  <c r="H42" i="11"/>
  <c r="H43" i="11" s="1"/>
  <c r="F42" i="11"/>
  <c r="F43" i="11" s="1"/>
  <c r="R42" i="11"/>
  <c r="R43" i="11" s="1"/>
  <c r="L42" i="11"/>
  <c r="L43" i="11" s="1"/>
  <c r="L314" i="11" s="1"/>
  <c r="L315" i="11" s="1"/>
  <c r="L316" i="11" s="1"/>
  <c r="N42" i="11"/>
  <c r="N43" i="11" s="1"/>
  <c r="C42" i="11"/>
  <c r="C43" i="11" s="1"/>
  <c r="C259" i="11" s="1"/>
  <c r="C260" i="11" s="1"/>
  <c r="C27" i="11"/>
  <c r="C28" i="11" s="1"/>
  <c r="C276" i="11" s="1"/>
  <c r="C277" i="11" s="1"/>
  <c r="O42" i="11"/>
  <c r="O43" i="11" s="1"/>
  <c r="O259" i="11" s="1"/>
  <c r="O260" i="11" s="1"/>
  <c r="V42" i="11"/>
  <c r="V43" i="11" s="1"/>
  <c r="K42" i="11"/>
  <c r="K43" i="11" s="1"/>
  <c r="M24" i="11"/>
  <c r="M25" i="11" s="1"/>
  <c r="B42" i="11"/>
  <c r="B43" i="11" s="1"/>
  <c r="W42" i="11"/>
  <c r="W43" i="11" s="1"/>
  <c r="I42" i="11"/>
  <c r="I43" i="11" s="1"/>
  <c r="I259" i="11" s="1"/>
  <c r="I260" i="11" s="1"/>
  <c r="U24" i="11"/>
  <c r="U25" i="11" s="1"/>
  <c r="U273" i="11" s="1"/>
  <c r="U274" i="11" s="1"/>
  <c r="P24" i="11"/>
  <c r="P25" i="11" s="1"/>
  <c r="P273" i="11" s="1"/>
  <c r="P274" i="11" s="1"/>
  <c r="E27" i="11"/>
  <c r="E28" i="11" s="1"/>
  <c r="W27" i="11"/>
  <c r="W28" i="11" s="1"/>
  <c r="V27" i="11"/>
  <c r="V28" i="11" s="1"/>
  <c r="O24" i="11"/>
  <c r="O25" i="11" s="1"/>
  <c r="O273" i="11" s="1"/>
  <c r="O274" i="11" s="1"/>
  <c r="Q27" i="11"/>
  <c r="Q28" i="11" s="1"/>
  <c r="Q276" i="11" s="1"/>
  <c r="Q277" i="11" s="1"/>
  <c r="P27" i="11"/>
  <c r="P28" i="11" s="1"/>
  <c r="P276" i="11" s="1"/>
  <c r="P277" i="11" s="1"/>
  <c r="Q24" i="11"/>
  <c r="Q25" i="11" s="1"/>
  <c r="Q273" i="11" s="1"/>
  <c r="Q274" i="11" s="1"/>
  <c r="D27" i="11"/>
  <c r="D28" i="11" s="1"/>
  <c r="D276" i="11" s="1"/>
  <c r="D277" i="11" s="1"/>
  <c r="C24" i="11"/>
  <c r="C25" i="11" s="1"/>
  <c r="C223" i="11" s="1"/>
  <c r="C224" i="11" s="1"/>
  <c r="Y27" i="11"/>
  <c r="Y28" i="11" s="1"/>
  <c r="J24" i="11"/>
  <c r="J25" i="11" s="1"/>
  <c r="S27" i="11"/>
  <c r="S28" i="11" s="1"/>
  <c r="S276" i="11" s="1"/>
  <c r="S277" i="11" s="1"/>
  <c r="T24" i="11"/>
  <c r="T25" i="11" s="1"/>
  <c r="T273" i="11" s="1"/>
  <c r="T274" i="11" s="1"/>
  <c r="R27" i="11"/>
  <c r="R28" i="11" s="1"/>
  <c r="R276" i="11" s="1"/>
  <c r="R277" i="11" s="1"/>
  <c r="L27" i="11"/>
  <c r="L28" i="11" s="1"/>
  <c r="L226" i="11" s="1"/>
  <c r="L227" i="11" s="1"/>
  <c r="L232" i="11" s="1"/>
  <c r="O27" i="11"/>
  <c r="O28" i="11" s="1"/>
  <c r="O276" i="11" s="1"/>
  <c r="O277" i="11" s="1"/>
  <c r="E24" i="11"/>
  <c r="E25" i="11" s="1"/>
  <c r="E223" i="11" s="1"/>
  <c r="E224" i="11" s="1"/>
  <c r="L24" i="11"/>
  <c r="L25" i="11" s="1"/>
  <c r="I24" i="11"/>
  <c r="I25" i="11" s="1"/>
  <c r="T27" i="11"/>
  <c r="T28" i="11" s="1"/>
  <c r="T276" i="11" s="1"/>
  <c r="T277" i="11" s="1"/>
  <c r="K27" i="11"/>
  <c r="K28" i="11" s="1"/>
  <c r="K226" i="11" s="1"/>
  <c r="K227" i="11" s="1"/>
  <c r="K232" i="11" s="1"/>
  <c r="H27" i="11"/>
  <c r="H28" i="11" s="1"/>
  <c r="H276" i="11" s="1"/>
  <c r="H277" i="11" s="1"/>
  <c r="V24" i="11"/>
  <c r="V25" i="11" s="1"/>
  <c r="V223" i="11" s="1"/>
  <c r="V224" i="11" s="1"/>
  <c r="G24" i="11"/>
  <c r="G25" i="11" s="1"/>
  <c r="G273" i="11" s="1"/>
  <c r="G274" i="11" s="1"/>
  <c r="Y24" i="11"/>
  <c r="Y25" i="11" s="1"/>
  <c r="Y273" i="11" s="1"/>
  <c r="Y274" i="11" s="1"/>
  <c r="U27" i="11"/>
  <c r="U28" i="11" s="1"/>
  <c r="F27" i="11"/>
  <c r="F28" i="11" s="1"/>
  <c r="X27" i="11"/>
  <c r="X28" i="11" s="1"/>
  <c r="X276" i="11" s="1"/>
  <c r="X277" i="11" s="1"/>
  <c r="R24" i="11"/>
  <c r="R25" i="11" s="1"/>
  <c r="R273" i="11" s="1"/>
  <c r="R274" i="11" s="1"/>
  <c r="W24" i="11"/>
  <c r="W25" i="11" s="1"/>
  <c r="W273" i="11" s="1"/>
  <c r="W274" i="11" s="1"/>
  <c r="M27" i="11"/>
  <c r="M28" i="11" s="1"/>
  <c r="M276" i="11" s="1"/>
  <c r="M277" i="11" s="1"/>
  <c r="I27" i="11"/>
  <c r="I28" i="11" s="1"/>
  <c r="I276" i="11" s="1"/>
  <c r="I277" i="11" s="1"/>
  <c r="N27" i="11"/>
  <c r="N28" i="11" s="1"/>
  <c r="N226" i="11" s="1"/>
  <c r="N227" i="11" s="1"/>
  <c r="N232" i="11" s="1"/>
  <c r="N24" i="11"/>
  <c r="N25" i="11" s="1"/>
  <c r="K24" i="11"/>
  <c r="K25" i="11" s="1"/>
  <c r="H24" i="11"/>
  <c r="H25" i="11" s="1"/>
  <c r="H273" i="11" s="1"/>
  <c r="H274" i="11" s="1"/>
  <c r="B27" i="11"/>
  <c r="B28" i="11" s="1"/>
  <c r="J27" i="11"/>
  <c r="J28" i="11" s="1"/>
  <c r="J276" i="11" s="1"/>
  <c r="J277" i="11" s="1"/>
  <c r="S24" i="11"/>
  <c r="S25" i="11" s="1"/>
  <c r="S273" i="11" s="1"/>
  <c r="S274" i="11" s="1"/>
  <c r="D24" i="11"/>
  <c r="D25" i="11" s="1"/>
  <c r="D273" i="11" s="1"/>
  <c r="D274" i="11" s="1"/>
  <c r="V36" i="11"/>
  <c r="V37" i="11" s="1"/>
  <c r="V299" i="11" s="1"/>
  <c r="V300" i="11" s="1"/>
  <c r="P36" i="11"/>
  <c r="P37" i="11" s="1"/>
  <c r="E36" i="11"/>
  <c r="E37" i="11" s="1"/>
  <c r="B36" i="11"/>
  <c r="B37" i="11" s="1"/>
  <c r="H36" i="11"/>
  <c r="H37" i="11" s="1"/>
  <c r="H299" i="11" s="1"/>
  <c r="H300" i="11" s="1"/>
  <c r="F36" i="11"/>
  <c r="F37" i="11" s="1"/>
  <c r="F299" i="11" s="1"/>
  <c r="F300" i="11" s="1"/>
  <c r="X36" i="11"/>
  <c r="X37" i="11" s="1"/>
  <c r="X247" i="11" s="1"/>
  <c r="X248" i="11" s="1"/>
  <c r="M36" i="11"/>
  <c r="M37" i="11" s="1"/>
  <c r="M299" i="11" s="1"/>
  <c r="M300" i="11" s="1"/>
  <c r="Y36" i="11"/>
  <c r="Y37" i="11" s="1"/>
  <c r="Y247" i="11" s="1"/>
  <c r="Y248" i="11" s="1"/>
  <c r="C36" i="11"/>
  <c r="C37" i="11" s="1"/>
  <c r="U36" i="11"/>
  <c r="U37" i="11" s="1"/>
  <c r="T36" i="11"/>
  <c r="T37" i="11" s="1"/>
  <c r="T299" i="11" s="1"/>
  <c r="T300" i="11" s="1"/>
  <c r="J36" i="11"/>
  <c r="J37" i="11" s="1"/>
  <c r="J247" i="11" s="1"/>
  <c r="J248" i="11" s="1"/>
  <c r="G36" i="11"/>
  <c r="G37" i="11" s="1"/>
  <c r="G299" i="11" s="1"/>
  <c r="G300" i="11" s="1"/>
  <c r="K36" i="11"/>
  <c r="K37" i="11" s="1"/>
  <c r="K299" i="11" s="1"/>
  <c r="K300" i="11" s="1"/>
  <c r="N36" i="11"/>
  <c r="N37" i="11" s="1"/>
  <c r="N299" i="11" s="1"/>
  <c r="N300" i="11" s="1"/>
  <c r="I36" i="11"/>
  <c r="I37" i="11" s="1"/>
  <c r="I299" i="11" s="1"/>
  <c r="I300" i="11" s="1"/>
  <c r="S36" i="11"/>
  <c r="S37" i="11" s="1"/>
  <c r="Q36" i="11"/>
  <c r="Q37" i="11" s="1"/>
  <c r="O36" i="11"/>
  <c r="O37" i="11" s="1"/>
  <c r="O299" i="11" s="1"/>
  <c r="O300" i="11" s="1"/>
  <c r="H33" i="11"/>
  <c r="H34" i="11" s="1"/>
  <c r="H238" i="11" s="1"/>
  <c r="H239" i="11" s="1"/>
  <c r="H244" i="11" s="1"/>
  <c r="Q33" i="11"/>
  <c r="Q34" i="11" s="1"/>
  <c r="Q289" i="11" s="1"/>
  <c r="Q290" i="11" s="1"/>
  <c r="V39" i="11"/>
  <c r="V40" i="11" s="1"/>
  <c r="V250" i="11" s="1"/>
  <c r="V251" i="11" s="1"/>
  <c r="M33" i="11"/>
  <c r="M34" i="11" s="1"/>
  <c r="M238" i="11" s="1"/>
  <c r="M239" i="11" s="1"/>
  <c r="M244" i="11" s="1"/>
  <c r="B39" i="11"/>
  <c r="B40" i="11" s="1"/>
  <c r="P33" i="11"/>
  <c r="P34" i="11" s="1"/>
  <c r="F33" i="11"/>
  <c r="F34" i="11" s="1"/>
  <c r="F238" i="11" s="1"/>
  <c r="F239" i="11" s="1"/>
  <c r="B33" i="11"/>
  <c r="B34" i="11" s="1"/>
  <c r="U39" i="11"/>
  <c r="U40" i="11" s="1"/>
  <c r="U310" i="11" s="1"/>
  <c r="U311" i="11" s="1"/>
  <c r="U312" i="11" s="1"/>
  <c r="O33" i="11"/>
  <c r="O34" i="11" s="1"/>
  <c r="O289" i="11" s="1"/>
  <c r="O290" i="11" s="1"/>
  <c r="X33" i="11"/>
  <c r="X34" i="11" s="1"/>
  <c r="X289" i="11" s="1"/>
  <c r="X290" i="11" s="1"/>
  <c r="E33" i="11"/>
  <c r="E34" i="11" s="1"/>
  <c r="E289" i="11" s="1"/>
  <c r="E290" i="11" s="1"/>
  <c r="W39" i="11"/>
  <c r="W40" i="11" s="1"/>
  <c r="W310" i="11" s="1"/>
  <c r="W311" i="11" s="1"/>
  <c r="W312" i="11" s="1"/>
  <c r="R33" i="11"/>
  <c r="R34" i="11" s="1"/>
  <c r="I33" i="11"/>
  <c r="I34" i="11" s="1"/>
  <c r="I289" i="11" s="1"/>
  <c r="I290" i="11" s="1"/>
  <c r="U33" i="11"/>
  <c r="U34" i="11" s="1"/>
  <c r="U289" i="11" s="1"/>
  <c r="U290" i="11" s="1"/>
  <c r="K39" i="11"/>
  <c r="K40" i="11" s="1"/>
  <c r="K310" i="11" s="1"/>
  <c r="K311" i="11" s="1"/>
  <c r="K312" i="11" s="1"/>
  <c r="S33" i="11"/>
  <c r="S34" i="11" s="1"/>
  <c r="S289" i="11" s="1"/>
  <c r="S290" i="11" s="1"/>
  <c r="Y33" i="11"/>
  <c r="Y34" i="11" s="1"/>
  <c r="Y238" i="11" s="1"/>
  <c r="Y239" i="11" s="1"/>
  <c r="N33" i="11"/>
  <c r="N34" i="11" s="1"/>
  <c r="N289" i="11" s="1"/>
  <c r="N290" i="11" s="1"/>
  <c r="L39" i="11"/>
  <c r="L40" i="11" s="1"/>
  <c r="L310" i="11" s="1"/>
  <c r="L311" i="11" s="1"/>
  <c r="L312" i="11" s="1"/>
  <c r="G33" i="11"/>
  <c r="G34" i="11" s="1"/>
  <c r="D33" i="11"/>
  <c r="D34" i="11" s="1"/>
  <c r="D238" i="11" s="1"/>
  <c r="D239" i="11" s="1"/>
  <c r="V33" i="11"/>
  <c r="V34" i="11" s="1"/>
  <c r="V289" i="11" s="1"/>
  <c r="V290" i="11" s="1"/>
  <c r="M39" i="11"/>
  <c r="M40" i="11" s="1"/>
  <c r="M310" i="11" s="1"/>
  <c r="M311" i="11" s="1"/>
  <c r="M312" i="11" s="1"/>
  <c r="T39" i="11"/>
  <c r="T40" i="11" s="1"/>
  <c r="T310" i="11" s="1"/>
  <c r="T311" i="11" s="1"/>
  <c r="T312" i="11" s="1"/>
  <c r="K33" i="11"/>
  <c r="K34" i="11" s="1"/>
  <c r="K289" i="11" s="1"/>
  <c r="K290" i="11" s="1"/>
  <c r="W33" i="11"/>
  <c r="W34" i="11" s="1"/>
  <c r="W289" i="11" s="1"/>
  <c r="W290" i="11" s="1"/>
  <c r="F24" i="11"/>
  <c r="F25" i="11" s="1"/>
  <c r="F273" i="11" s="1"/>
  <c r="F274" i="11" s="1"/>
  <c r="B24" i="11"/>
  <c r="M173" i="9"/>
  <c r="M174" i="9" s="1"/>
  <c r="M175" i="9" s="1"/>
  <c r="M168" i="9"/>
  <c r="M169" i="9" s="1"/>
  <c r="M170" i="9" s="1"/>
  <c r="M163" i="9"/>
  <c r="M164" i="9" s="1"/>
  <c r="M165" i="9" s="1"/>
  <c r="M158" i="9"/>
  <c r="M159" i="9" s="1"/>
  <c r="M160" i="9" s="1"/>
  <c r="M153" i="9"/>
  <c r="M154" i="9" s="1"/>
  <c r="M155" i="9" s="1"/>
  <c r="M148" i="9"/>
  <c r="M149" i="9" s="1"/>
  <c r="M150" i="9" s="1"/>
  <c r="M143" i="9"/>
  <c r="M144" i="9" s="1"/>
  <c r="M145" i="9" s="1"/>
  <c r="W202" i="9"/>
  <c r="W203" i="9" s="1"/>
  <c r="W204" i="9" s="1"/>
  <c r="W187" i="9"/>
  <c r="W188" i="9" s="1"/>
  <c r="W189" i="9" s="1"/>
  <c r="W182" i="9"/>
  <c r="W183" i="9" s="1"/>
  <c r="W184" i="9" s="1"/>
  <c r="W197" i="9"/>
  <c r="W198" i="9" s="1"/>
  <c r="W199" i="9" s="1"/>
  <c r="W212" i="9"/>
  <c r="W213" i="9" s="1"/>
  <c r="W214" i="9" s="1"/>
  <c r="W192" i="9"/>
  <c r="W193" i="9" s="1"/>
  <c r="W194" i="9" s="1"/>
  <c r="W207" i="9"/>
  <c r="W208" i="9" s="1"/>
  <c r="W209" i="9" s="1"/>
  <c r="I168" i="9"/>
  <c r="I169" i="9" s="1"/>
  <c r="I170" i="9" s="1"/>
  <c r="I163" i="9"/>
  <c r="I164" i="9" s="1"/>
  <c r="I165" i="9" s="1"/>
  <c r="I173" i="9"/>
  <c r="I174" i="9" s="1"/>
  <c r="I175" i="9" s="1"/>
  <c r="I153" i="9"/>
  <c r="I154" i="9" s="1"/>
  <c r="I155" i="9" s="1"/>
  <c r="I143" i="9"/>
  <c r="I144" i="9" s="1"/>
  <c r="I145" i="9" s="1"/>
  <c r="I158" i="9"/>
  <c r="I159" i="9" s="1"/>
  <c r="I160" i="9" s="1"/>
  <c r="I148" i="9"/>
  <c r="I149" i="9" s="1"/>
  <c r="I150" i="9" s="1"/>
  <c r="B179" i="9"/>
  <c r="A113" i="9"/>
  <c r="U212" i="9"/>
  <c r="U213" i="9" s="1"/>
  <c r="U214" i="9" s="1"/>
  <c r="U207" i="9"/>
  <c r="U208" i="9" s="1"/>
  <c r="U209" i="9" s="1"/>
  <c r="U202" i="9"/>
  <c r="U203" i="9" s="1"/>
  <c r="U204" i="9" s="1"/>
  <c r="U197" i="9"/>
  <c r="U198" i="9" s="1"/>
  <c r="U199" i="9" s="1"/>
  <c r="U192" i="9"/>
  <c r="U193" i="9" s="1"/>
  <c r="U194" i="9" s="1"/>
  <c r="U187" i="9"/>
  <c r="U188" i="9" s="1"/>
  <c r="U189" i="9" s="1"/>
  <c r="U182" i="9"/>
  <c r="U183" i="9" s="1"/>
  <c r="U184" i="9" s="1"/>
  <c r="P212" i="9"/>
  <c r="P213" i="9" s="1"/>
  <c r="P214" i="9" s="1"/>
  <c r="P207" i="9"/>
  <c r="P208" i="9" s="1"/>
  <c r="P209" i="9" s="1"/>
  <c r="P202" i="9"/>
  <c r="P203" i="9" s="1"/>
  <c r="P204" i="9" s="1"/>
  <c r="P197" i="9"/>
  <c r="P198" i="9" s="1"/>
  <c r="P199" i="9" s="1"/>
  <c r="P192" i="9"/>
  <c r="P193" i="9" s="1"/>
  <c r="P194" i="9" s="1"/>
  <c r="P187" i="9"/>
  <c r="P188" i="9" s="1"/>
  <c r="P189" i="9" s="1"/>
  <c r="P182" i="9"/>
  <c r="P183" i="9" s="1"/>
  <c r="P184" i="9" s="1"/>
  <c r="T173" i="9"/>
  <c r="T174" i="9" s="1"/>
  <c r="T175" i="9" s="1"/>
  <c r="T168" i="9"/>
  <c r="T169" i="9" s="1"/>
  <c r="T170" i="9" s="1"/>
  <c r="T163" i="9"/>
  <c r="T164" i="9" s="1"/>
  <c r="T165" i="9" s="1"/>
  <c r="T158" i="9"/>
  <c r="T159" i="9" s="1"/>
  <c r="T160" i="9" s="1"/>
  <c r="T153" i="9"/>
  <c r="T154" i="9" s="1"/>
  <c r="T155" i="9" s="1"/>
  <c r="T148" i="9"/>
  <c r="T149" i="9" s="1"/>
  <c r="T150" i="9" s="1"/>
  <c r="T143" i="9"/>
  <c r="T144" i="9" s="1"/>
  <c r="T145" i="9" s="1"/>
  <c r="V173" i="9"/>
  <c r="V174" i="9" s="1"/>
  <c r="V175" i="9" s="1"/>
  <c r="V158" i="9"/>
  <c r="V159" i="9" s="1"/>
  <c r="V160" i="9" s="1"/>
  <c r="V153" i="9"/>
  <c r="V154" i="9" s="1"/>
  <c r="V155" i="9" s="1"/>
  <c r="V148" i="9"/>
  <c r="V149" i="9" s="1"/>
  <c r="V150" i="9" s="1"/>
  <c r="V143" i="9"/>
  <c r="V144" i="9" s="1"/>
  <c r="V145" i="9" s="1"/>
  <c r="V168" i="9"/>
  <c r="V169" i="9" s="1"/>
  <c r="V170" i="9" s="1"/>
  <c r="V163" i="9"/>
  <c r="V164" i="9" s="1"/>
  <c r="V165" i="9" s="1"/>
  <c r="Q163" i="9"/>
  <c r="Q164" i="9" s="1"/>
  <c r="Q165" i="9" s="1"/>
  <c r="Q173" i="9"/>
  <c r="Q174" i="9" s="1"/>
  <c r="Q175" i="9" s="1"/>
  <c r="Q158" i="9"/>
  <c r="Q159" i="9" s="1"/>
  <c r="Q160" i="9" s="1"/>
  <c r="Q168" i="9"/>
  <c r="Q169" i="9" s="1"/>
  <c r="Q170" i="9" s="1"/>
  <c r="Q148" i="9"/>
  <c r="Q149" i="9" s="1"/>
  <c r="Q150" i="9" s="1"/>
  <c r="Q143" i="9"/>
  <c r="Q144" i="9" s="1"/>
  <c r="Q145" i="9" s="1"/>
  <c r="Q153" i="9"/>
  <c r="Q154" i="9" s="1"/>
  <c r="Q155" i="9" s="1"/>
  <c r="O207" i="9"/>
  <c r="O208" i="9" s="1"/>
  <c r="O209" i="9" s="1"/>
  <c r="O192" i="9"/>
  <c r="O193" i="9" s="1"/>
  <c r="O194" i="9" s="1"/>
  <c r="O187" i="9"/>
  <c r="O188" i="9" s="1"/>
  <c r="O189" i="9" s="1"/>
  <c r="O182" i="9"/>
  <c r="O183" i="9" s="1"/>
  <c r="O184" i="9" s="1"/>
  <c r="O202" i="9"/>
  <c r="O203" i="9" s="1"/>
  <c r="O204" i="9" s="1"/>
  <c r="O197" i="9"/>
  <c r="O198" i="9" s="1"/>
  <c r="O199" i="9" s="1"/>
  <c r="O212" i="9"/>
  <c r="O213" i="9" s="1"/>
  <c r="O214" i="9" s="1"/>
  <c r="C173" i="9"/>
  <c r="C174" i="9" s="1"/>
  <c r="C175" i="9" s="1"/>
  <c r="C168" i="9"/>
  <c r="C169" i="9" s="1"/>
  <c r="C170" i="9" s="1"/>
  <c r="C163" i="9"/>
  <c r="C164" i="9" s="1"/>
  <c r="C165" i="9" s="1"/>
  <c r="C158" i="9"/>
  <c r="C159" i="9" s="1"/>
  <c r="C160" i="9" s="1"/>
  <c r="C153" i="9"/>
  <c r="C154" i="9" s="1"/>
  <c r="C155" i="9" s="1"/>
  <c r="C148" i="9"/>
  <c r="C149" i="9" s="1"/>
  <c r="C150" i="9" s="1"/>
  <c r="C143" i="9"/>
  <c r="C144" i="9" s="1"/>
  <c r="C145" i="9" s="1"/>
  <c r="H212" i="9"/>
  <c r="H213" i="9" s="1"/>
  <c r="H214" i="9" s="1"/>
  <c r="H207" i="9"/>
  <c r="H208" i="9" s="1"/>
  <c r="H209" i="9" s="1"/>
  <c r="H202" i="9"/>
  <c r="H203" i="9" s="1"/>
  <c r="H204" i="9" s="1"/>
  <c r="H197" i="9"/>
  <c r="H198" i="9" s="1"/>
  <c r="H199" i="9" s="1"/>
  <c r="H182" i="9"/>
  <c r="H183" i="9" s="1"/>
  <c r="H184" i="9" s="1"/>
  <c r="H192" i="9"/>
  <c r="H193" i="9" s="1"/>
  <c r="H194" i="9" s="1"/>
  <c r="H187" i="9"/>
  <c r="H188" i="9" s="1"/>
  <c r="H189" i="9" s="1"/>
  <c r="T212" i="9"/>
  <c r="T213" i="9" s="1"/>
  <c r="T214" i="9" s="1"/>
  <c r="T207" i="9"/>
  <c r="T208" i="9" s="1"/>
  <c r="T209" i="9" s="1"/>
  <c r="T202" i="9"/>
  <c r="T203" i="9" s="1"/>
  <c r="T204" i="9" s="1"/>
  <c r="T197" i="9"/>
  <c r="T198" i="9" s="1"/>
  <c r="T199" i="9" s="1"/>
  <c r="T192" i="9"/>
  <c r="T193" i="9" s="1"/>
  <c r="T194" i="9" s="1"/>
  <c r="T187" i="9"/>
  <c r="T188" i="9" s="1"/>
  <c r="T189" i="9" s="1"/>
  <c r="T182" i="9"/>
  <c r="T183" i="9" s="1"/>
  <c r="T184" i="9" s="1"/>
  <c r="F207" i="9"/>
  <c r="F208" i="9" s="1"/>
  <c r="F209" i="9" s="1"/>
  <c r="F202" i="9"/>
  <c r="F203" i="9" s="1"/>
  <c r="F204" i="9" s="1"/>
  <c r="F187" i="9"/>
  <c r="F188" i="9" s="1"/>
  <c r="F189" i="9" s="1"/>
  <c r="F197" i="9"/>
  <c r="F198" i="9" s="1"/>
  <c r="F199" i="9" s="1"/>
  <c r="F182" i="9"/>
  <c r="F183" i="9" s="1"/>
  <c r="F184" i="9" s="1"/>
  <c r="F192" i="9"/>
  <c r="F193" i="9" s="1"/>
  <c r="F194" i="9" s="1"/>
  <c r="F212" i="9"/>
  <c r="F213" i="9" s="1"/>
  <c r="F214" i="9" s="1"/>
  <c r="X212" i="9"/>
  <c r="X213" i="9" s="1"/>
  <c r="X214" i="9" s="1"/>
  <c r="X207" i="9"/>
  <c r="X208" i="9" s="1"/>
  <c r="X209" i="9" s="1"/>
  <c r="X202" i="9"/>
  <c r="X203" i="9" s="1"/>
  <c r="X204" i="9" s="1"/>
  <c r="X197" i="9"/>
  <c r="X198" i="9" s="1"/>
  <c r="X199" i="9" s="1"/>
  <c r="X192" i="9"/>
  <c r="X193" i="9" s="1"/>
  <c r="X194" i="9" s="1"/>
  <c r="X187" i="9"/>
  <c r="X188" i="9" s="1"/>
  <c r="X189" i="9" s="1"/>
  <c r="X182" i="9"/>
  <c r="X183" i="9" s="1"/>
  <c r="X184" i="9" s="1"/>
  <c r="D173" i="9"/>
  <c r="D174" i="9" s="1"/>
  <c r="D175" i="9" s="1"/>
  <c r="D168" i="9"/>
  <c r="D169" i="9" s="1"/>
  <c r="D170" i="9" s="1"/>
  <c r="D163" i="9"/>
  <c r="D164" i="9" s="1"/>
  <c r="D165" i="9" s="1"/>
  <c r="D158" i="9"/>
  <c r="D159" i="9" s="1"/>
  <c r="D160" i="9" s="1"/>
  <c r="D153" i="9"/>
  <c r="D154" i="9" s="1"/>
  <c r="D155" i="9" s="1"/>
  <c r="D148" i="9"/>
  <c r="D149" i="9" s="1"/>
  <c r="D150" i="9" s="1"/>
  <c r="D143" i="9"/>
  <c r="D144" i="9" s="1"/>
  <c r="D145" i="9" s="1"/>
  <c r="G173" i="9"/>
  <c r="G174" i="9" s="1"/>
  <c r="G175" i="9" s="1"/>
  <c r="G168" i="9"/>
  <c r="G169" i="9" s="1"/>
  <c r="G170" i="9" s="1"/>
  <c r="G163" i="9"/>
  <c r="G164" i="9" s="1"/>
  <c r="G165" i="9" s="1"/>
  <c r="G158" i="9"/>
  <c r="G159" i="9" s="1"/>
  <c r="G160" i="9" s="1"/>
  <c r="G153" i="9"/>
  <c r="G154" i="9" s="1"/>
  <c r="G155" i="9" s="1"/>
  <c r="G148" i="9"/>
  <c r="G149" i="9" s="1"/>
  <c r="G150" i="9" s="1"/>
  <c r="G143" i="9"/>
  <c r="G144" i="9" s="1"/>
  <c r="G145" i="9" s="1"/>
  <c r="Y158" i="9"/>
  <c r="Y159" i="9" s="1"/>
  <c r="Y160" i="9" s="1"/>
  <c r="Y168" i="9"/>
  <c r="Y169" i="9" s="1"/>
  <c r="Y170" i="9" s="1"/>
  <c r="Y163" i="9"/>
  <c r="Y164" i="9" s="1"/>
  <c r="Y165" i="9" s="1"/>
  <c r="Y173" i="9"/>
  <c r="Y174" i="9" s="1"/>
  <c r="Y175" i="9" s="1"/>
  <c r="Y143" i="9"/>
  <c r="Y144" i="9" s="1"/>
  <c r="Y145" i="9" s="1"/>
  <c r="Y153" i="9"/>
  <c r="Y154" i="9" s="1"/>
  <c r="Y155" i="9" s="1"/>
  <c r="Y148" i="9"/>
  <c r="Y149" i="9" s="1"/>
  <c r="Y150" i="9" s="1"/>
  <c r="R212" i="9"/>
  <c r="R213" i="9" s="1"/>
  <c r="R214" i="9" s="1"/>
  <c r="R207" i="9"/>
  <c r="R208" i="9" s="1"/>
  <c r="R209" i="9" s="1"/>
  <c r="R202" i="9"/>
  <c r="R203" i="9" s="1"/>
  <c r="R204" i="9" s="1"/>
  <c r="R197" i="9"/>
  <c r="R198" i="9" s="1"/>
  <c r="R199" i="9" s="1"/>
  <c r="R192" i="9"/>
  <c r="R193" i="9" s="1"/>
  <c r="R194" i="9" s="1"/>
  <c r="R187" i="9"/>
  <c r="R188" i="9" s="1"/>
  <c r="R189" i="9" s="1"/>
  <c r="R182" i="9"/>
  <c r="R183" i="9" s="1"/>
  <c r="R184" i="9" s="1"/>
  <c r="L173" i="9"/>
  <c r="L174" i="9" s="1"/>
  <c r="L175" i="9" s="1"/>
  <c r="L168" i="9"/>
  <c r="L169" i="9" s="1"/>
  <c r="L170" i="9" s="1"/>
  <c r="L163" i="9"/>
  <c r="L164" i="9" s="1"/>
  <c r="L165" i="9" s="1"/>
  <c r="L158" i="9"/>
  <c r="L159" i="9" s="1"/>
  <c r="L160" i="9" s="1"/>
  <c r="L153" i="9"/>
  <c r="L154" i="9" s="1"/>
  <c r="L155" i="9" s="1"/>
  <c r="L148" i="9"/>
  <c r="L149" i="9" s="1"/>
  <c r="L150" i="9" s="1"/>
  <c r="L143" i="9"/>
  <c r="L144" i="9" s="1"/>
  <c r="L145" i="9" s="1"/>
  <c r="F158" i="9"/>
  <c r="F159" i="9" s="1"/>
  <c r="F160" i="9" s="1"/>
  <c r="F163" i="9"/>
  <c r="F164" i="9" s="1"/>
  <c r="F165" i="9" s="1"/>
  <c r="F168" i="9"/>
  <c r="F169" i="9" s="1"/>
  <c r="F170" i="9" s="1"/>
  <c r="F153" i="9"/>
  <c r="F154" i="9" s="1"/>
  <c r="F155" i="9" s="1"/>
  <c r="F148" i="9"/>
  <c r="F149" i="9" s="1"/>
  <c r="F150" i="9" s="1"/>
  <c r="F143" i="9"/>
  <c r="F144" i="9" s="1"/>
  <c r="F145" i="9" s="1"/>
  <c r="F173" i="9"/>
  <c r="F174" i="9" s="1"/>
  <c r="F175" i="9" s="1"/>
  <c r="L212" i="9"/>
  <c r="L213" i="9" s="1"/>
  <c r="L214" i="9" s="1"/>
  <c r="L207" i="9"/>
  <c r="L208" i="9" s="1"/>
  <c r="L209" i="9" s="1"/>
  <c r="L202" i="9"/>
  <c r="L203" i="9" s="1"/>
  <c r="L204" i="9" s="1"/>
  <c r="L197" i="9"/>
  <c r="L198" i="9" s="1"/>
  <c r="L199" i="9" s="1"/>
  <c r="L192" i="9"/>
  <c r="L193" i="9" s="1"/>
  <c r="L194" i="9" s="1"/>
  <c r="L187" i="9"/>
  <c r="L188" i="9" s="1"/>
  <c r="L189" i="9" s="1"/>
  <c r="L182" i="9"/>
  <c r="L183" i="9" s="1"/>
  <c r="L184" i="9" s="1"/>
  <c r="U173" i="9"/>
  <c r="U174" i="9" s="1"/>
  <c r="U175" i="9" s="1"/>
  <c r="U168" i="9"/>
  <c r="U169" i="9" s="1"/>
  <c r="U170" i="9" s="1"/>
  <c r="U163" i="9"/>
  <c r="U164" i="9" s="1"/>
  <c r="U165" i="9" s="1"/>
  <c r="U158" i="9"/>
  <c r="U159" i="9" s="1"/>
  <c r="U160" i="9" s="1"/>
  <c r="U153" i="9"/>
  <c r="U154" i="9" s="1"/>
  <c r="U155" i="9" s="1"/>
  <c r="U148" i="9"/>
  <c r="U149" i="9" s="1"/>
  <c r="U150" i="9" s="1"/>
  <c r="U143" i="9"/>
  <c r="U144" i="9" s="1"/>
  <c r="U145" i="9" s="1"/>
  <c r="C212" i="9"/>
  <c r="C213" i="9" s="1"/>
  <c r="C214" i="9" s="1"/>
  <c r="C207" i="9"/>
  <c r="C208" i="9" s="1"/>
  <c r="C209" i="9" s="1"/>
  <c r="C202" i="9"/>
  <c r="C203" i="9" s="1"/>
  <c r="C204" i="9" s="1"/>
  <c r="C197" i="9"/>
  <c r="C198" i="9" s="1"/>
  <c r="C199" i="9" s="1"/>
  <c r="C192" i="9"/>
  <c r="C193" i="9" s="1"/>
  <c r="C194" i="9" s="1"/>
  <c r="C187" i="9"/>
  <c r="C188" i="9" s="1"/>
  <c r="C189" i="9" s="1"/>
  <c r="C182" i="9"/>
  <c r="C183" i="9" s="1"/>
  <c r="C184" i="9" s="1"/>
  <c r="N202" i="9"/>
  <c r="N203" i="9" s="1"/>
  <c r="N204" i="9" s="1"/>
  <c r="N197" i="9"/>
  <c r="N198" i="9" s="1"/>
  <c r="N199" i="9" s="1"/>
  <c r="N182" i="9"/>
  <c r="N183" i="9" s="1"/>
  <c r="N184" i="9" s="1"/>
  <c r="N192" i="9"/>
  <c r="N193" i="9" s="1"/>
  <c r="N194" i="9" s="1"/>
  <c r="N207" i="9"/>
  <c r="N208" i="9" s="1"/>
  <c r="N209" i="9" s="1"/>
  <c r="N187" i="9"/>
  <c r="N188" i="9" s="1"/>
  <c r="N189" i="9" s="1"/>
  <c r="N212" i="9"/>
  <c r="N213" i="9" s="1"/>
  <c r="N214" i="9" s="1"/>
  <c r="I212" i="9"/>
  <c r="I213" i="9" s="1"/>
  <c r="I214" i="9" s="1"/>
  <c r="I207" i="9"/>
  <c r="I208" i="9" s="1"/>
  <c r="I209" i="9" s="1"/>
  <c r="I202" i="9"/>
  <c r="I203" i="9" s="1"/>
  <c r="I204" i="9" s="1"/>
  <c r="I197" i="9"/>
  <c r="I198" i="9" s="1"/>
  <c r="I199" i="9" s="1"/>
  <c r="I182" i="9"/>
  <c r="I183" i="9" s="1"/>
  <c r="I184" i="9" s="1"/>
  <c r="I192" i="9"/>
  <c r="I193" i="9" s="1"/>
  <c r="I194" i="9" s="1"/>
  <c r="I187" i="9"/>
  <c r="I188" i="9" s="1"/>
  <c r="I189" i="9" s="1"/>
  <c r="S173" i="9"/>
  <c r="S174" i="9" s="1"/>
  <c r="S175" i="9" s="1"/>
  <c r="S168" i="9"/>
  <c r="S169" i="9" s="1"/>
  <c r="S170" i="9" s="1"/>
  <c r="S163" i="9"/>
  <c r="S164" i="9" s="1"/>
  <c r="S165" i="9" s="1"/>
  <c r="S158" i="9"/>
  <c r="S159" i="9" s="1"/>
  <c r="S160" i="9" s="1"/>
  <c r="S153" i="9"/>
  <c r="S154" i="9" s="1"/>
  <c r="S155" i="9" s="1"/>
  <c r="S143" i="9"/>
  <c r="S144" i="9" s="1"/>
  <c r="S145" i="9" s="1"/>
  <c r="S148" i="9"/>
  <c r="S149" i="9" s="1"/>
  <c r="S150" i="9" s="1"/>
  <c r="O173" i="9"/>
  <c r="O174" i="9" s="1"/>
  <c r="O175" i="9" s="1"/>
  <c r="O168" i="9"/>
  <c r="O169" i="9" s="1"/>
  <c r="O170" i="9" s="1"/>
  <c r="O163" i="9"/>
  <c r="O164" i="9" s="1"/>
  <c r="O165" i="9" s="1"/>
  <c r="O158" i="9"/>
  <c r="O159" i="9" s="1"/>
  <c r="O160" i="9" s="1"/>
  <c r="O153" i="9"/>
  <c r="O154" i="9" s="1"/>
  <c r="O155" i="9" s="1"/>
  <c r="O148" i="9"/>
  <c r="O149" i="9" s="1"/>
  <c r="O150" i="9" s="1"/>
  <c r="O143" i="9"/>
  <c r="O144" i="9" s="1"/>
  <c r="O145" i="9" s="1"/>
  <c r="A110" i="9"/>
  <c r="B140" i="9"/>
  <c r="P153" i="9"/>
  <c r="P154" i="9" s="1"/>
  <c r="P155" i="9" s="1"/>
  <c r="P148" i="9"/>
  <c r="P149" i="9" s="1"/>
  <c r="P150" i="9" s="1"/>
  <c r="P143" i="9"/>
  <c r="P144" i="9" s="1"/>
  <c r="P145" i="9" s="1"/>
  <c r="P163" i="9"/>
  <c r="P164" i="9" s="1"/>
  <c r="P165" i="9" s="1"/>
  <c r="P173" i="9"/>
  <c r="P174" i="9" s="1"/>
  <c r="P175" i="9" s="1"/>
  <c r="P158" i="9"/>
  <c r="P159" i="9" s="1"/>
  <c r="P160" i="9" s="1"/>
  <c r="P168" i="9"/>
  <c r="P169" i="9" s="1"/>
  <c r="P170" i="9" s="1"/>
  <c r="S212" i="9"/>
  <c r="S213" i="9" s="1"/>
  <c r="S214" i="9" s="1"/>
  <c r="S207" i="9"/>
  <c r="S208" i="9" s="1"/>
  <c r="S209" i="9" s="1"/>
  <c r="S202" i="9"/>
  <c r="S203" i="9" s="1"/>
  <c r="S204" i="9" s="1"/>
  <c r="S197" i="9"/>
  <c r="S198" i="9" s="1"/>
  <c r="S199" i="9" s="1"/>
  <c r="S192" i="9"/>
  <c r="S193" i="9" s="1"/>
  <c r="S194" i="9" s="1"/>
  <c r="S187" i="9"/>
  <c r="S188" i="9" s="1"/>
  <c r="S189" i="9" s="1"/>
  <c r="S182" i="9"/>
  <c r="S183" i="9" s="1"/>
  <c r="S184" i="9" s="1"/>
  <c r="X173" i="9"/>
  <c r="X174" i="9" s="1"/>
  <c r="X175" i="9" s="1"/>
  <c r="X153" i="9"/>
  <c r="X154" i="9" s="1"/>
  <c r="X155" i="9" s="1"/>
  <c r="X148" i="9"/>
  <c r="X149" i="9" s="1"/>
  <c r="X150" i="9" s="1"/>
  <c r="X143" i="9"/>
  <c r="X144" i="9" s="1"/>
  <c r="X145" i="9" s="1"/>
  <c r="X158" i="9"/>
  <c r="X159" i="9" s="1"/>
  <c r="X160" i="9" s="1"/>
  <c r="X168" i="9"/>
  <c r="X169" i="9" s="1"/>
  <c r="X170" i="9" s="1"/>
  <c r="X163" i="9"/>
  <c r="X164" i="9" s="1"/>
  <c r="X165" i="9" s="1"/>
  <c r="N158" i="9"/>
  <c r="N159" i="9" s="1"/>
  <c r="N160" i="9" s="1"/>
  <c r="N163" i="9"/>
  <c r="N164" i="9" s="1"/>
  <c r="N165" i="9" s="1"/>
  <c r="N153" i="9"/>
  <c r="N154" i="9" s="1"/>
  <c r="N155" i="9" s="1"/>
  <c r="N148" i="9"/>
  <c r="N149" i="9" s="1"/>
  <c r="N150" i="9" s="1"/>
  <c r="N143" i="9"/>
  <c r="N144" i="9" s="1"/>
  <c r="N145" i="9" s="1"/>
  <c r="N173" i="9"/>
  <c r="N174" i="9" s="1"/>
  <c r="N175" i="9" s="1"/>
  <c r="N168" i="9"/>
  <c r="N169" i="9" s="1"/>
  <c r="N170" i="9" s="1"/>
  <c r="D212" i="9"/>
  <c r="D213" i="9" s="1"/>
  <c r="D214" i="9" s="1"/>
  <c r="D207" i="9"/>
  <c r="D208" i="9" s="1"/>
  <c r="D209" i="9" s="1"/>
  <c r="D202" i="9"/>
  <c r="D203" i="9" s="1"/>
  <c r="D204" i="9" s="1"/>
  <c r="D197" i="9"/>
  <c r="D198" i="9" s="1"/>
  <c r="D199" i="9" s="1"/>
  <c r="D192" i="9"/>
  <c r="D193" i="9" s="1"/>
  <c r="D194" i="9" s="1"/>
  <c r="D187" i="9"/>
  <c r="D188" i="9" s="1"/>
  <c r="D189" i="9" s="1"/>
  <c r="D182" i="9"/>
  <c r="D183" i="9" s="1"/>
  <c r="D184" i="9" s="1"/>
  <c r="V197" i="9"/>
  <c r="V198" i="9" s="1"/>
  <c r="V199" i="9" s="1"/>
  <c r="V212" i="9"/>
  <c r="V213" i="9" s="1"/>
  <c r="V214" i="9" s="1"/>
  <c r="V192" i="9"/>
  <c r="V193" i="9" s="1"/>
  <c r="V194" i="9" s="1"/>
  <c r="V187" i="9"/>
  <c r="V188" i="9" s="1"/>
  <c r="V189" i="9" s="1"/>
  <c r="V182" i="9"/>
  <c r="V183" i="9" s="1"/>
  <c r="V184" i="9" s="1"/>
  <c r="V202" i="9"/>
  <c r="V203" i="9" s="1"/>
  <c r="V204" i="9" s="1"/>
  <c r="V207" i="9"/>
  <c r="V208" i="9" s="1"/>
  <c r="V209" i="9" s="1"/>
  <c r="Q212" i="9"/>
  <c r="Q213" i="9" s="1"/>
  <c r="Q214" i="9" s="1"/>
  <c r="Q207" i="9"/>
  <c r="Q208" i="9" s="1"/>
  <c r="Q209" i="9" s="1"/>
  <c r="Q202" i="9"/>
  <c r="Q203" i="9" s="1"/>
  <c r="Q204" i="9" s="1"/>
  <c r="Q197" i="9"/>
  <c r="Q198" i="9" s="1"/>
  <c r="Q199" i="9" s="1"/>
  <c r="Q192" i="9"/>
  <c r="Q193" i="9" s="1"/>
  <c r="Q194" i="9" s="1"/>
  <c r="Q187" i="9"/>
  <c r="Q188" i="9" s="1"/>
  <c r="Q189" i="9" s="1"/>
  <c r="Q182" i="9"/>
  <c r="Q183" i="9" s="1"/>
  <c r="Q184" i="9" s="1"/>
  <c r="E173" i="9"/>
  <c r="E174" i="9" s="1"/>
  <c r="E175" i="9" s="1"/>
  <c r="E168" i="9"/>
  <c r="E169" i="9" s="1"/>
  <c r="E170" i="9" s="1"/>
  <c r="E163" i="9"/>
  <c r="E164" i="9" s="1"/>
  <c r="E165" i="9" s="1"/>
  <c r="E158" i="9"/>
  <c r="E159" i="9" s="1"/>
  <c r="E160" i="9" s="1"/>
  <c r="E153" i="9"/>
  <c r="E154" i="9" s="1"/>
  <c r="E155" i="9" s="1"/>
  <c r="E148" i="9"/>
  <c r="E149" i="9" s="1"/>
  <c r="E150" i="9" s="1"/>
  <c r="E143" i="9"/>
  <c r="E144" i="9" s="1"/>
  <c r="E145" i="9" s="1"/>
  <c r="W173" i="9"/>
  <c r="W174" i="9" s="1"/>
  <c r="W175" i="9" s="1"/>
  <c r="W168" i="9"/>
  <c r="W169" i="9" s="1"/>
  <c r="W170" i="9" s="1"/>
  <c r="W163" i="9"/>
  <c r="W164" i="9" s="1"/>
  <c r="W165" i="9" s="1"/>
  <c r="W158" i="9"/>
  <c r="W159" i="9" s="1"/>
  <c r="W160" i="9" s="1"/>
  <c r="W153" i="9"/>
  <c r="W154" i="9" s="1"/>
  <c r="W155" i="9" s="1"/>
  <c r="W148" i="9"/>
  <c r="W149" i="9" s="1"/>
  <c r="W150" i="9" s="1"/>
  <c r="W143" i="9"/>
  <c r="W144" i="9" s="1"/>
  <c r="W145" i="9" s="1"/>
  <c r="J173" i="9"/>
  <c r="J174" i="9" s="1"/>
  <c r="J175" i="9" s="1"/>
  <c r="J168" i="9"/>
  <c r="J169" i="9" s="1"/>
  <c r="J170" i="9" s="1"/>
  <c r="J163" i="9"/>
  <c r="J164" i="9" s="1"/>
  <c r="J165" i="9" s="1"/>
  <c r="J158" i="9"/>
  <c r="J159" i="9" s="1"/>
  <c r="J160" i="9" s="1"/>
  <c r="J143" i="9"/>
  <c r="J144" i="9" s="1"/>
  <c r="J145" i="9" s="1"/>
  <c r="J148" i="9"/>
  <c r="J149" i="9" s="1"/>
  <c r="J150" i="9" s="1"/>
  <c r="J153" i="9"/>
  <c r="J154" i="9" s="1"/>
  <c r="J155" i="9" s="1"/>
  <c r="J212" i="9"/>
  <c r="J213" i="9" s="1"/>
  <c r="J214" i="9" s="1"/>
  <c r="J207" i="9"/>
  <c r="J208" i="9" s="1"/>
  <c r="J209" i="9" s="1"/>
  <c r="J202" i="9"/>
  <c r="J203" i="9" s="1"/>
  <c r="J204" i="9" s="1"/>
  <c r="J197" i="9"/>
  <c r="J198" i="9" s="1"/>
  <c r="J199" i="9" s="1"/>
  <c r="J192" i="9"/>
  <c r="J193" i="9" s="1"/>
  <c r="J194" i="9" s="1"/>
  <c r="J187" i="9"/>
  <c r="J188" i="9" s="1"/>
  <c r="J189" i="9" s="1"/>
  <c r="J182" i="9"/>
  <c r="J183" i="9" s="1"/>
  <c r="J184" i="9" s="1"/>
  <c r="E212" i="9"/>
  <c r="E213" i="9" s="1"/>
  <c r="E214" i="9" s="1"/>
  <c r="E207" i="9"/>
  <c r="E208" i="9" s="1"/>
  <c r="E209" i="9" s="1"/>
  <c r="E202" i="9"/>
  <c r="E203" i="9" s="1"/>
  <c r="E204" i="9" s="1"/>
  <c r="E197" i="9"/>
  <c r="E198" i="9" s="1"/>
  <c r="E199" i="9" s="1"/>
  <c r="E192" i="9"/>
  <c r="E193" i="9" s="1"/>
  <c r="E194" i="9" s="1"/>
  <c r="E187" i="9"/>
  <c r="E188" i="9" s="1"/>
  <c r="E189" i="9" s="1"/>
  <c r="E182" i="9"/>
  <c r="E183" i="9" s="1"/>
  <c r="E184" i="9" s="1"/>
  <c r="M212" i="9"/>
  <c r="M213" i="9" s="1"/>
  <c r="M214" i="9" s="1"/>
  <c r="M207" i="9"/>
  <c r="M208" i="9" s="1"/>
  <c r="M209" i="9" s="1"/>
  <c r="M202" i="9"/>
  <c r="M203" i="9" s="1"/>
  <c r="M204" i="9" s="1"/>
  <c r="M197" i="9"/>
  <c r="M198" i="9" s="1"/>
  <c r="M199" i="9" s="1"/>
  <c r="M192" i="9"/>
  <c r="M193" i="9" s="1"/>
  <c r="M194" i="9" s="1"/>
  <c r="M187" i="9"/>
  <c r="M188" i="9" s="1"/>
  <c r="M189" i="9" s="1"/>
  <c r="M182" i="9"/>
  <c r="M183" i="9" s="1"/>
  <c r="M184" i="9" s="1"/>
  <c r="K212" i="9"/>
  <c r="K213" i="9" s="1"/>
  <c r="K214" i="9" s="1"/>
  <c r="K207" i="9"/>
  <c r="K208" i="9" s="1"/>
  <c r="K209" i="9" s="1"/>
  <c r="K202" i="9"/>
  <c r="K203" i="9" s="1"/>
  <c r="K204" i="9" s="1"/>
  <c r="K197" i="9"/>
  <c r="K198" i="9" s="1"/>
  <c r="K199" i="9" s="1"/>
  <c r="K192" i="9"/>
  <c r="K193" i="9" s="1"/>
  <c r="K194" i="9" s="1"/>
  <c r="K187" i="9"/>
  <c r="K188" i="9" s="1"/>
  <c r="K189" i="9" s="1"/>
  <c r="K182" i="9"/>
  <c r="K183" i="9" s="1"/>
  <c r="K184" i="9" s="1"/>
  <c r="G212" i="9"/>
  <c r="G213" i="9" s="1"/>
  <c r="G214" i="9" s="1"/>
  <c r="G192" i="9"/>
  <c r="G193" i="9" s="1"/>
  <c r="G194" i="9" s="1"/>
  <c r="G187" i="9"/>
  <c r="G188" i="9" s="1"/>
  <c r="G189" i="9" s="1"/>
  <c r="G182" i="9"/>
  <c r="G183" i="9" s="1"/>
  <c r="G184" i="9" s="1"/>
  <c r="G207" i="9"/>
  <c r="G208" i="9" s="1"/>
  <c r="G209" i="9" s="1"/>
  <c r="G202" i="9"/>
  <c r="G203" i="9" s="1"/>
  <c r="G204" i="9" s="1"/>
  <c r="G197" i="9"/>
  <c r="G198" i="9" s="1"/>
  <c r="G199" i="9" s="1"/>
  <c r="Y212" i="9"/>
  <c r="Y213" i="9" s="1"/>
  <c r="Y214" i="9" s="1"/>
  <c r="Y207" i="9"/>
  <c r="Y208" i="9" s="1"/>
  <c r="Y209" i="9" s="1"/>
  <c r="Y202" i="9"/>
  <c r="Y203" i="9" s="1"/>
  <c r="Y204" i="9" s="1"/>
  <c r="Y197" i="9"/>
  <c r="Y198" i="9" s="1"/>
  <c r="Y199" i="9" s="1"/>
  <c r="Y192" i="9"/>
  <c r="Y193" i="9" s="1"/>
  <c r="Y194" i="9" s="1"/>
  <c r="Y187" i="9"/>
  <c r="Y188" i="9" s="1"/>
  <c r="Y189" i="9" s="1"/>
  <c r="Y182" i="9"/>
  <c r="Y183" i="9" s="1"/>
  <c r="Y184" i="9" s="1"/>
  <c r="K173" i="9"/>
  <c r="K174" i="9" s="1"/>
  <c r="K175" i="9" s="1"/>
  <c r="K168" i="9"/>
  <c r="K169" i="9" s="1"/>
  <c r="K170" i="9" s="1"/>
  <c r="K163" i="9"/>
  <c r="K164" i="9" s="1"/>
  <c r="K165" i="9" s="1"/>
  <c r="K158" i="9"/>
  <c r="K159" i="9" s="1"/>
  <c r="K160" i="9" s="1"/>
  <c r="K148" i="9"/>
  <c r="K149" i="9" s="1"/>
  <c r="K150" i="9" s="1"/>
  <c r="K143" i="9"/>
  <c r="K144" i="9" s="1"/>
  <c r="K145" i="9" s="1"/>
  <c r="K153" i="9"/>
  <c r="K154" i="9" s="1"/>
  <c r="K155" i="9" s="1"/>
  <c r="H153" i="9"/>
  <c r="H154" i="9" s="1"/>
  <c r="H155" i="9" s="1"/>
  <c r="H148" i="9"/>
  <c r="H149" i="9" s="1"/>
  <c r="H150" i="9" s="1"/>
  <c r="H143" i="9"/>
  <c r="H144" i="9" s="1"/>
  <c r="H145" i="9" s="1"/>
  <c r="H168" i="9"/>
  <c r="H169" i="9" s="1"/>
  <c r="H170" i="9" s="1"/>
  <c r="H163" i="9"/>
  <c r="H164" i="9" s="1"/>
  <c r="H165" i="9" s="1"/>
  <c r="H173" i="9"/>
  <c r="H174" i="9" s="1"/>
  <c r="H175" i="9" s="1"/>
  <c r="H158" i="9"/>
  <c r="H159" i="9" s="1"/>
  <c r="H160" i="9" s="1"/>
  <c r="R173" i="9"/>
  <c r="R174" i="9" s="1"/>
  <c r="R175" i="9" s="1"/>
  <c r="R168" i="9"/>
  <c r="R169" i="9" s="1"/>
  <c r="R170" i="9" s="1"/>
  <c r="R163" i="9"/>
  <c r="R164" i="9" s="1"/>
  <c r="R165" i="9" s="1"/>
  <c r="R158" i="9"/>
  <c r="R159" i="9" s="1"/>
  <c r="R160" i="9" s="1"/>
  <c r="R143" i="9"/>
  <c r="R144" i="9" s="1"/>
  <c r="R145" i="9" s="1"/>
  <c r="R153" i="9"/>
  <c r="R154" i="9" s="1"/>
  <c r="R155" i="9" s="1"/>
  <c r="R148" i="9"/>
  <c r="R149" i="9" s="1"/>
  <c r="R150" i="9" s="1"/>
  <c r="J113" i="8"/>
  <c r="J180" i="8" s="1"/>
  <c r="E113" i="8"/>
  <c r="E180" i="8" s="1"/>
  <c r="G113" i="8"/>
  <c r="G180" i="8" s="1"/>
  <c r="R113" i="8"/>
  <c r="R180" i="8" s="1"/>
  <c r="M113" i="8"/>
  <c r="M180" i="8" s="1"/>
  <c r="O113" i="8"/>
  <c r="O180" i="8" s="1"/>
  <c r="Q113" i="8"/>
  <c r="Q180" i="8" s="1"/>
  <c r="S113" i="8"/>
  <c r="S180" i="8" s="1"/>
  <c r="B25" i="8"/>
  <c r="C24" i="8"/>
  <c r="C25" i="8" s="1"/>
  <c r="D24" i="8"/>
  <c r="D25" i="8" s="1"/>
  <c r="E24" i="8"/>
  <c r="E25" i="8" s="1"/>
  <c r="F24" i="8"/>
  <c r="F25" i="8" s="1"/>
  <c r="G24" i="8"/>
  <c r="G25" i="8" s="1"/>
  <c r="H24" i="8"/>
  <c r="H25" i="8" s="1"/>
  <c r="B141" i="8"/>
  <c r="A111" i="8"/>
  <c r="B180" i="8"/>
  <c r="V33" i="8"/>
  <c r="V34" i="8" s="1"/>
  <c r="N33" i="8"/>
  <c r="N34" i="8" s="1"/>
  <c r="F33" i="8"/>
  <c r="F34" i="8" s="1"/>
  <c r="T33" i="8"/>
  <c r="T34" i="8" s="1"/>
  <c r="L33" i="8"/>
  <c r="L34" i="8" s="1"/>
  <c r="S33" i="8"/>
  <c r="S34" i="8" s="1"/>
  <c r="K33" i="8"/>
  <c r="K34" i="8" s="1"/>
  <c r="C33" i="8"/>
  <c r="C34" i="8" s="1"/>
  <c r="R33" i="8"/>
  <c r="R34" i="8" s="1"/>
  <c r="J33" i="8"/>
  <c r="J34" i="8" s="1"/>
  <c r="Y33" i="8"/>
  <c r="Y34" i="8" s="1"/>
  <c r="Q33" i="8"/>
  <c r="Q34" i="8" s="1"/>
  <c r="I33" i="8"/>
  <c r="I34" i="8" s="1"/>
  <c r="W33" i="8"/>
  <c r="W34" i="8" s="1"/>
  <c r="D33" i="8"/>
  <c r="D34" i="8" s="1"/>
  <c r="U33" i="8"/>
  <c r="U34" i="8" s="1"/>
  <c r="B33" i="8"/>
  <c r="P33" i="8"/>
  <c r="P34" i="8" s="1"/>
  <c r="O33" i="8"/>
  <c r="O34" i="8" s="1"/>
  <c r="M33" i="8"/>
  <c r="M34" i="8" s="1"/>
  <c r="E33" i="8"/>
  <c r="E34" i="8" s="1"/>
  <c r="H33" i="8"/>
  <c r="H34" i="8" s="1"/>
  <c r="G33" i="8"/>
  <c r="G34" i="8" s="1"/>
  <c r="X33" i="8"/>
  <c r="X34" i="8" s="1"/>
  <c r="U36" i="8"/>
  <c r="U37" i="8" s="1"/>
  <c r="M36" i="8"/>
  <c r="M37" i="8" s="1"/>
  <c r="E36" i="8"/>
  <c r="E37" i="8" s="1"/>
  <c r="T36" i="8"/>
  <c r="T37" i="8" s="1"/>
  <c r="L36" i="8"/>
  <c r="L37" i="8" s="1"/>
  <c r="S36" i="8"/>
  <c r="S37" i="8" s="1"/>
  <c r="K36" i="8"/>
  <c r="K37" i="8" s="1"/>
  <c r="C36" i="8"/>
  <c r="C37" i="8" s="1"/>
  <c r="R36" i="8"/>
  <c r="R37" i="8" s="1"/>
  <c r="J36" i="8"/>
  <c r="J37" i="8" s="1"/>
  <c r="B36" i="8"/>
  <c r="Y36" i="8"/>
  <c r="Y37" i="8" s="1"/>
  <c r="Q36" i="8"/>
  <c r="Q37" i="8" s="1"/>
  <c r="I36" i="8"/>
  <c r="I37" i="8" s="1"/>
  <c r="X36" i="8"/>
  <c r="X37" i="8" s="1"/>
  <c r="P36" i="8"/>
  <c r="P37" i="8" s="1"/>
  <c r="H36" i="8"/>
  <c r="H37" i="8" s="1"/>
  <c r="V36" i="8"/>
  <c r="V37" i="8" s="1"/>
  <c r="O36" i="8"/>
  <c r="O37" i="8" s="1"/>
  <c r="W36" i="8"/>
  <c r="W37" i="8" s="1"/>
  <c r="N36" i="8"/>
  <c r="N37" i="8" s="1"/>
  <c r="G36" i="8"/>
  <c r="G37" i="8" s="1"/>
  <c r="F36" i="8"/>
  <c r="F37" i="8" s="1"/>
  <c r="D36" i="8"/>
  <c r="D37" i="8" s="1"/>
  <c r="V39" i="8"/>
  <c r="V40" i="8" s="1"/>
  <c r="U39" i="8"/>
  <c r="U40" i="8" s="1"/>
  <c r="F39" i="8"/>
  <c r="F40" i="8" s="1"/>
  <c r="N39" i="8"/>
  <c r="N40" i="8" s="1"/>
  <c r="G39" i="8"/>
  <c r="G40" i="8" s="1"/>
  <c r="O39" i="8"/>
  <c r="O40" i="8" s="1"/>
  <c r="W39" i="8"/>
  <c r="W40" i="8" s="1"/>
  <c r="M39" i="8"/>
  <c r="M40" i="8" s="1"/>
  <c r="Y39" i="8"/>
  <c r="Y40" i="8" s="1"/>
  <c r="C39" i="8"/>
  <c r="C40" i="8" s="1"/>
  <c r="I39" i="8"/>
  <c r="I40" i="8" s="1"/>
  <c r="K39" i="8"/>
  <c r="K40" i="8" s="1"/>
  <c r="R39" i="8"/>
  <c r="R40" i="8" s="1"/>
  <c r="E39" i="8"/>
  <c r="E40" i="8" s="1"/>
  <c r="P39" i="8"/>
  <c r="P40" i="8" s="1"/>
  <c r="B39" i="8"/>
  <c r="X39" i="8"/>
  <c r="X40" i="8" s="1"/>
  <c r="H39" i="8"/>
  <c r="H40" i="8" s="1"/>
  <c r="D39" i="8"/>
  <c r="D40" i="8" s="1"/>
  <c r="S39" i="8"/>
  <c r="S40" i="8" s="1"/>
  <c r="J39" i="8"/>
  <c r="J40" i="8" s="1"/>
  <c r="T39" i="8"/>
  <c r="T40" i="8" s="1"/>
  <c r="Q39" i="8"/>
  <c r="Q40" i="8" s="1"/>
  <c r="L39" i="8"/>
  <c r="L40" i="8" s="1"/>
  <c r="S42" i="8"/>
  <c r="S43" i="8" s="1"/>
  <c r="K42" i="8"/>
  <c r="K43" i="8" s="1"/>
  <c r="C42" i="8"/>
  <c r="C43" i="8" s="1"/>
  <c r="R42" i="8"/>
  <c r="R43" i="8" s="1"/>
  <c r="J42" i="8"/>
  <c r="J43" i="8" s="1"/>
  <c r="B42" i="8"/>
  <c r="Y42" i="8"/>
  <c r="Y43" i="8" s="1"/>
  <c r="Q42" i="8"/>
  <c r="Q43" i="8" s="1"/>
  <c r="I42" i="8"/>
  <c r="I43" i="8" s="1"/>
  <c r="X42" i="8"/>
  <c r="X43" i="8" s="1"/>
  <c r="P42" i="8"/>
  <c r="P43" i="8" s="1"/>
  <c r="H42" i="8"/>
  <c r="H43" i="8" s="1"/>
  <c r="W42" i="8"/>
  <c r="W43" i="8" s="1"/>
  <c r="O42" i="8"/>
  <c r="O43" i="8" s="1"/>
  <c r="G42" i="8"/>
  <c r="G43" i="8" s="1"/>
  <c r="V42" i="8"/>
  <c r="V43" i="8" s="1"/>
  <c r="N42" i="8"/>
  <c r="N43" i="8" s="1"/>
  <c r="F42" i="8"/>
  <c r="F43" i="8" s="1"/>
  <c r="T42" i="8"/>
  <c r="T43" i="8" s="1"/>
  <c r="M42" i="8"/>
  <c r="M43" i="8" s="1"/>
  <c r="L42" i="8"/>
  <c r="L43" i="8" s="1"/>
  <c r="E42" i="8"/>
  <c r="E43" i="8" s="1"/>
  <c r="D42" i="8"/>
  <c r="D43" i="8" s="1"/>
  <c r="U42" i="8"/>
  <c r="U43" i="8" s="1"/>
  <c r="U24" i="8"/>
  <c r="U25" i="8" s="1"/>
  <c r="M24" i="8"/>
  <c r="M25" i="8" s="1"/>
  <c r="T25" i="8"/>
  <c r="L24" i="8"/>
  <c r="L25" i="8" s="1"/>
  <c r="S24" i="8"/>
  <c r="S25" i="8" s="1"/>
  <c r="K24" i="8"/>
  <c r="K25" i="8" s="1"/>
  <c r="R24" i="8"/>
  <c r="R25" i="8" s="1"/>
  <c r="J24" i="8"/>
  <c r="J25" i="8" s="1"/>
  <c r="N24" i="8"/>
  <c r="N25" i="8" s="1"/>
  <c r="Y24" i="8"/>
  <c r="Y25" i="8" s="1"/>
  <c r="Q24" i="8"/>
  <c r="Q25" i="8" s="1"/>
  <c r="I24" i="8"/>
  <c r="I25" i="8" s="1"/>
  <c r="V24" i="8"/>
  <c r="V25" i="8" s="1"/>
  <c r="X24" i="8"/>
  <c r="X25" i="8" s="1"/>
  <c r="P24" i="8"/>
  <c r="P25" i="8" s="1"/>
  <c r="W24" i="8"/>
  <c r="W25" i="8" s="1"/>
  <c r="O24" i="8"/>
  <c r="O25" i="8" s="1"/>
  <c r="T27" i="8"/>
  <c r="T28" i="8" s="1"/>
  <c r="L27" i="8"/>
  <c r="L28" i="8" s="1"/>
  <c r="D27" i="8"/>
  <c r="D28" i="8" s="1"/>
  <c r="S27" i="8"/>
  <c r="S28" i="8" s="1"/>
  <c r="K27" i="8"/>
  <c r="K28" i="8" s="1"/>
  <c r="C27" i="8"/>
  <c r="C28" i="8" s="1"/>
  <c r="R27" i="8"/>
  <c r="R28" i="8" s="1"/>
  <c r="J27" i="8"/>
  <c r="J28" i="8" s="1"/>
  <c r="B27" i="8"/>
  <c r="E27" i="8"/>
  <c r="E28" i="8" s="1"/>
  <c r="Y27" i="8"/>
  <c r="Y28" i="8" s="1"/>
  <c r="Q27" i="8"/>
  <c r="Q28" i="8" s="1"/>
  <c r="I27" i="8"/>
  <c r="I28" i="8" s="1"/>
  <c r="X27" i="8"/>
  <c r="X28" i="8" s="1"/>
  <c r="P27" i="8"/>
  <c r="P28" i="8" s="1"/>
  <c r="H27" i="8"/>
  <c r="H28" i="8" s="1"/>
  <c r="U27" i="8"/>
  <c r="U28" i="8" s="1"/>
  <c r="W27" i="8"/>
  <c r="W28" i="8" s="1"/>
  <c r="O27" i="8"/>
  <c r="O28" i="8" s="1"/>
  <c r="G27" i="8"/>
  <c r="G28" i="8" s="1"/>
  <c r="M27" i="8"/>
  <c r="M28" i="8" s="1"/>
  <c r="V27" i="8"/>
  <c r="V28" i="8" s="1"/>
  <c r="N27" i="8"/>
  <c r="N28" i="8" s="1"/>
  <c r="F27" i="8"/>
  <c r="F28" i="8" s="1"/>
  <c r="W30" i="8"/>
  <c r="W31" i="8" s="1"/>
  <c r="S30" i="8"/>
  <c r="S31" i="8" s="1"/>
  <c r="K30" i="8"/>
  <c r="K31" i="8" s="1"/>
  <c r="C30" i="8"/>
  <c r="C31" i="8" s="1"/>
  <c r="D30" i="8"/>
  <c r="D31" i="8" s="1"/>
  <c r="R30" i="8"/>
  <c r="R31" i="8" s="1"/>
  <c r="J30" i="8"/>
  <c r="J31" i="8" s="1"/>
  <c r="B30" i="8"/>
  <c r="Q30" i="8"/>
  <c r="Q31" i="8" s="1"/>
  <c r="I30" i="8"/>
  <c r="I31" i="8" s="1"/>
  <c r="Y30" i="8"/>
  <c r="Y31" i="8" s="1"/>
  <c r="P30" i="8"/>
  <c r="P31" i="8" s="1"/>
  <c r="H30" i="8"/>
  <c r="H31" i="8" s="1"/>
  <c r="L30" i="8"/>
  <c r="L31" i="8" s="1"/>
  <c r="X30" i="8"/>
  <c r="X31" i="8" s="1"/>
  <c r="O30" i="8"/>
  <c r="O31" i="8" s="1"/>
  <c r="G30" i="8"/>
  <c r="G31" i="8" s="1"/>
  <c r="T30" i="8"/>
  <c r="T31" i="8" s="1"/>
  <c r="V30" i="8"/>
  <c r="V31" i="8" s="1"/>
  <c r="N30" i="8"/>
  <c r="N31" i="8" s="1"/>
  <c r="F30" i="8"/>
  <c r="F31" i="8" s="1"/>
  <c r="U30" i="8"/>
  <c r="U31" i="8" s="1"/>
  <c r="M30" i="8"/>
  <c r="M31" i="8" s="1"/>
  <c r="E30" i="8"/>
  <c r="E31" i="8" s="1"/>
  <c r="L39" i="4"/>
  <c r="L40" i="4" s="1"/>
  <c r="X39" i="4"/>
  <c r="X40" i="4" s="1"/>
  <c r="Q39" i="4"/>
  <c r="Q40" i="4" s="1"/>
  <c r="H39" i="4"/>
  <c r="H40" i="4" s="1"/>
  <c r="I39" i="4"/>
  <c r="I40" i="4" s="1"/>
  <c r="D39" i="4"/>
  <c r="D40" i="4" s="1"/>
  <c r="P39" i="4"/>
  <c r="P40" i="4" s="1"/>
  <c r="Y39" i="4"/>
  <c r="Y40" i="4" s="1"/>
  <c r="B180" i="3"/>
  <c r="A112" i="3"/>
  <c r="B141" i="3"/>
  <c r="A109" i="3"/>
  <c r="O255" i="3"/>
  <c r="O256" i="3" s="1"/>
  <c r="O257" i="3" s="1"/>
  <c r="O213" i="3"/>
  <c r="O214" i="3" s="1"/>
  <c r="O215" i="3" s="1"/>
  <c r="O174" i="3"/>
  <c r="O175" i="3" s="1"/>
  <c r="O176" i="3" s="1"/>
  <c r="O294" i="3"/>
  <c r="O295" i="3" s="1"/>
  <c r="O296" i="3" s="1"/>
  <c r="U247" i="3"/>
  <c r="U248" i="3" s="1"/>
  <c r="U249" i="3" s="1"/>
  <c r="U164" i="3"/>
  <c r="U165" i="3" s="1"/>
  <c r="U166" i="3" s="1"/>
  <c r="U203" i="3"/>
  <c r="U204" i="3" s="1"/>
  <c r="U205" i="3" s="1"/>
  <c r="U286" i="3"/>
  <c r="U287" i="3" s="1"/>
  <c r="U288" i="3" s="1"/>
  <c r="J282" i="3"/>
  <c r="J283" i="3" s="1"/>
  <c r="J284" i="3" s="1"/>
  <c r="J243" i="3"/>
  <c r="J244" i="3" s="1"/>
  <c r="J245" i="3" s="1"/>
  <c r="J198" i="3"/>
  <c r="J199" i="3" s="1"/>
  <c r="J200" i="3" s="1"/>
  <c r="J159" i="3"/>
  <c r="J160" i="3" s="1"/>
  <c r="J161" i="3" s="1"/>
  <c r="J174" i="3"/>
  <c r="J175" i="3" s="1"/>
  <c r="J176" i="3" s="1"/>
  <c r="J255" i="3"/>
  <c r="J256" i="3" s="1"/>
  <c r="J257" i="3" s="1"/>
  <c r="J294" i="3"/>
  <c r="J295" i="3" s="1"/>
  <c r="J296" i="3" s="1"/>
  <c r="J213" i="3"/>
  <c r="J214" i="3" s="1"/>
  <c r="J215" i="3" s="1"/>
  <c r="F255" i="3"/>
  <c r="F256" i="3" s="1"/>
  <c r="F257" i="3" s="1"/>
  <c r="F213" i="3"/>
  <c r="F214" i="3" s="1"/>
  <c r="F215" i="3" s="1"/>
  <c r="F174" i="3"/>
  <c r="F175" i="3" s="1"/>
  <c r="F176" i="3" s="1"/>
  <c r="F294" i="3"/>
  <c r="F295" i="3" s="1"/>
  <c r="F296" i="3" s="1"/>
  <c r="V294" i="3"/>
  <c r="V295" i="3" s="1"/>
  <c r="V296" i="3" s="1"/>
  <c r="V213" i="3"/>
  <c r="V214" i="3" s="1"/>
  <c r="V215" i="3" s="1"/>
  <c r="V255" i="3"/>
  <c r="V256" i="3" s="1"/>
  <c r="V257" i="3" s="1"/>
  <c r="V174" i="3"/>
  <c r="V175" i="3" s="1"/>
  <c r="V176" i="3" s="1"/>
  <c r="E290" i="3"/>
  <c r="E291" i="3" s="1"/>
  <c r="E292" i="3" s="1"/>
  <c r="E169" i="3"/>
  <c r="E170" i="3" s="1"/>
  <c r="E171" i="3" s="1"/>
  <c r="E208" i="3"/>
  <c r="E209" i="3" s="1"/>
  <c r="E210" i="3" s="1"/>
  <c r="E251" i="3"/>
  <c r="E252" i="3" s="1"/>
  <c r="E253" i="3" s="1"/>
  <c r="Q208" i="3"/>
  <c r="Q209" i="3" s="1"/>
  <c r="Q210" i="3" s="1"/>
  <c r="Q251" i="3"/>
  <c r="Q252" i="3" s="1"/>
  <c r="Q253" i="3" s="1"/>
  <c r="Q290" i="3"/>
  <c r="Q291" i="3" s="1"/>
  <c r="Q292" i="3" s="1"/>
  <c r="Q169" i="3"/>
  <c r="Q170" i="3" s="1"/>
  <c r="Q171" i="3" s="1"/>
  <c r="K169" i="3"/>
  <c r="K170" i="3" s="1"/>
  <c r="K171" i="3" s="1"/>
  <c r="K290" i="3"/>
  <c r="K291" i="3" s="1"/>
  <c r="K292" i="3" s="1"/>
  <c r="K208" i="3"/>
  <c r="K209" i="3" s="1"/>
  <c r="K210" i="3" s="1"/>
  <c r="K251" i="3"/>
  <c r="K252" i="3" s="1"/>
  <c r="K253" i="3" s="1"/>
  <c r="P183" i="3"/>
  <c r="P184" i="3" s="1"/>
  <c r="P185" i="3" s="1"/>
  <c r="P270" i="3"/>
  <c r="P271" i="3" s="1"/>
  <c r="P272" i="3" s="1"/>
  <c r="P231" i="3"/>
  <c r="P232" i="3" s="1"/>
  <c r="P233" i="3" s="1"/>
  <c r="P144" i="3"/>
  <c r="P145" i="3" s="1"/>
  <c r="P146" i="3" s="1"/>
  <c r="L231" i="3"/>
  <c r="L232" i="3" s="1"/>
  <c r="L233" i="3" s="1"/>
  <c r="L183" i="3"/>
  <c r="L184" i="3" s="1"/>
  <c r="L185" i="3" s="1"/>
  <c r="L144" i="3"/>
  <c r="L145" i="3" s="1"/>
  <c r="L146" i="3" s="1"/>
  <c r="L270" i="3"/>
  <c r="L271" i="3" s="1"/>
  <c r="L272" i="3" s="1"/>
  <c r="K144" i="3"/>
  <c r="K145" i="3" s="1"/>
  <c r="K146" i="3" s="1"/>
  <c r="K183" i="3"/>
  <c r="K184" i="3" s="1"/>
  <c r="K185" i="3" s="1"/>
  <c r="K270" i="3"/>
  <c r="K271" i="3" s="1"/>
  <c r="K272" i="3" s="1"/>
  <c r="K231" i="3"/>
  <c r="K232" i="3" s="1"/>
  <c r="K233" i="3" s="1"/>
  <c r="P164" i="3"/>
  <c r="P165" i="3" s="1"/>
  <c r="P166" i="3" s="1"/>
  <c r="P286" i="3"/>
  <c r="P287" i="3" s="1"/>
  <c r="P288" i="3" s="1"/>
  <c r="P203" i="3"/>
  <c r="P204" i="3" s="1"/>
  <c r="P205" i="3" s="1"/>
  <c r="P247" i="3"/>
  <c r="P248" i="3" s="1"/>
  <c r="P249" i="3" s="1"/>
  <c r="E286" i="3"/>
  <c r="E287" i="3" s="1"/>
  <c r="E288" i="3" s="1"/>
  <c r="E247" i="3"/>
  <c r="E248" i="3" s="1"/>
  <c r="E249" i="3" s="1"/>
  <c r="E164" i="3"/>
  <c r="E165" i="3" s="1"/>
  <c r="E166" i="3" s="1"/>
  <c r="E203" i="3"/>
  <c r="E204" i="3" s="1"/>
  <c r="E205" i="3" s="1"/>
  <c r="C286" i="3"/>
  <c r="C287" i="3" s="1"/>
  <c r="C288" i="3" s="1"/>
  <c r="C203" i="3"/>
  <c r="C204" i="3" s="1"/>
  <c r="C205" i="3" s="1"/>
  <c r="C247" i="3"/>
  <c r="C248" i="3" s="1"/>
  <c r="C249" i="3" s="1"/>
  <c r="C164" i="3"/>
  <c r="C165" i="3" s="1"/>
  <c r="C166" i="3" s="1"/>
  <c r="I159" i="3"/>
  <c r="I160" i="3" s="1"/>
  <c r="I161" i="3" s="1"/>
  <c r="I282" i="3"/>
  <c r="I283" i="3" s="1"/>
  <c r="I284" i="3" s="1"/>
  <c r="I243" i="3"/>
  <c r="I244" i="3" s="1"/>
  <c r="I245" i="3" s="1"/>
  <c r="I198" i="3"/>
  <c r="I199" i="3" s="1"/>
  <c r="I200" i="3" s="1"/>
  <c r="L159" i="3"/>
  <c r="L160" i="3" s="1"/>
  <c r="L161" i="3" s="1"/>
  <c r="L282" i="3"/>
  <c r="L283" i="3" s="1"/>
  <c r="L284" i="3" s="1"/>
  <c r="L198" i="3"/>
  <c r="L199" i="3" s="1"/>
  <c r="L200" i="3" s="1"/>
  <c r="L243" i="3"/>
  <c r="L244" i="3" s="1"/>
  <c r="L245" i="3" s="1"/>
  <c r="N198" i="3"/>
  <c r="N199" i="3" s="1"/>
  <c r="N200" i="3" s="1"/>
  <c r="N243" i="3"/>
  <c r="N244" i="3" s="1"/>
  <c r="N245" i="3" s="1"/>
  <c r="N282" i="3"/>
  <c r="N283" i="3" s="1"/>
  <c r="N284" i="3" s="1"/>
  <c r="N159" i="3"/>
  <c r="N160" i="3" s="1"/>
  <c r="N161" i="3" s="1"/>
  <c r="N149" i="3"/>
  <c r="N150" i="3" s="1"/>
  <c r="N151" i="3" s="1"/>
  <c r="N188" i="3"/>
  <c r="N189" i="3" s="1"/>
  <c r="N190" i="3" s="1"/>
  <c r="N274" i="3"/>
  <c r="N275" i="3" s="1"/>
  <c r="N276" i="3" s="1"/>
  <c r="N235" i="3"/>
  <c r="N236" i="3" s="1"/>
  <c r="N237" i="3" s="1"/>
  <c r="E149" i="3"/>
  <c r="E150" i="3" s="1"/>
  <c r="E151" i="3" s="1"/>
  <c r="E235" i="3"/>
  <c r="E236" i="3" s="1"/>
  <c r="E237" i="3" s="1"/>
  <c r="E274" i="3"/>
  <c r="E275" i="3" s="1"/>
  <c r="E276" i="3" s="1"/>
  <c r="E188" i="3"/>
  <c r="E189" i="3" s="1"/>
  <c r="E190" i="3" s="1"/>
  <c r="A28" i="3"/>
  <c r="L239" i="3"/>
  <c r="L240" i="3" s="1"/>
  <c r="L241" i="3" s="1"/>
  <c r="L193" i="3"/>
  <c r="L194" i="3" s="1"/>
  <c r="L195" i="3" s="1"/>
  <c r="L154" i="3"/>
  <c r="L155" i="3" s="1"/>
  <c r="L156" i="3" s="1"/>
  <c r="L278" i="3"/>
  <c r="L279" i="3" s="1"/>
  <c r="L280" i="3" s="1"/>
  <c r="W278" i="3"/>
  <c r="W279" i="3" s="1"/>
  <c r="W280" i="3" s="1"/>
  <c r="W239" i="3"/>
  <c r="W240" i="3" s="1"/>
  <c r="W241" i="3" s="1"/>
  <c r="W154" i="3"/>
  <c r="W155" i="3" s="1"/>
  <c r="W156" i="3" s="1"/>
  <c r="W193" i="3"/>
  <c r="W194" i="3" s="1"/>
  <c r="W195" i="3" s="1"/>
  <c r="F193" i="3"/>
  <c r="F194" i="3" s="1"/>
  <c r="F195" i="3" s="1"/>
  <c r="F154" i="3"/>
  <c r="F155" i="3" s="1"/>
  <c r="F156" i="3" s="1"/>
  <c r="F239" i="3"/>
  <c r="F240" i="3" s="1"/>
  <c r="F241" i="3" s="1"/>
  <c r="F278" i="3"/>
  <c r="F279" i="3" s="1"/>
  <c r="F280" i="3" s="1"/>
  <c r="I255" i="3"/>
  <c r="I256" i="3" s="1"/>
  <c r="I257" i="3" s="1"/>
  <c r="I174" i="3"/>
  <c r="I175" i="3" s="1"/>
  <c r="I176" i="3" s="1"/>
  <c r="I294" i="3"/>
  <c r="I295" i="3" s="1"/>
  <c r="I296" i="3" s="1"/>
  <c r="I213" i="3"/>
  <c r="I214" i="3" s="1"/>
  <c r="I215" i="3" s="1"/>
  <c r="H251" i="3"/>
  <c r="H252" i="3" s="1"/>
  <c r="H253" i="3" s="1"/>
  <c r="H290" i="3"/>
  <c r="H291" i="3" s="1"/>
  <c r="H292" i="3" s="1"/>
  <c r="H208" i="3"/>
  <c r="H209" i="3" s="1"/>
  <c r="H210" i="3" s="1"/>
  <c r="H169" i="3"/>
  <c r="H170" i="3" s="1"/>
  <c r="H171" i="3" s="1"/>
  <c r="F286" i="3"/>
  <c r="F287" i="3" s="1"/>
  <c r="F288" i="3" s="1"/>
  <c r="F247" i="3"/>
  <c r="F248" i="3" s="1"/>
  <c r="F249" i="3" s="1"/>
  <c r="F203" i="3"/>
  <c r="F204" i="3" s="1"/>
  <c r="F205" i="3" s="1"/>
  <c r="F164" i="3"/>
  <c r="F165" i="3" s="1"/>
  <c r="F166" i="3" s="1"/>
  <c r="O198" i="3"/>
  <c r="O199" i="3" s="1"/>
  <c r="O200" i="3" s="1"/>
  <c r="O243" i="3"/>
  <c r="O244" i="3" s="1"/>
  <c r="O245" i="3" s="1"/>
  <c r="O159" i="3"/>
  <c r="O160" i="3" s="1"/>
  <c r="O161" i="3" s="1"/>
  <c r="O282" i="3"/>
  <c r="O283" i="3" s="1"/>
  <c r="O284" i="3" s="1"/>
  <c r="I278" i="3"/>
  <c r="I279" i="3" s="1"/>
  <c r="I280" i="3" s="1"/>
  <c r="I239" i="3"/>
  <c r="I240" i="3" s="1"/>
  <c r="I241" i="3" s="1"/>
  <c r="I193" i="3"/>
  <c r="I194" i="3" s="1"/>
  <c r="I195" i="3" s="1"/>
  <c r="I154" i="3"/>
  <c r="I155" i="3" s="1"/>
  <c r="I156" i="3" s="1"/>
  <c r="T294" i="3"/>
  <c r="T295" i="3" s="1"/>
  <c r="T296" i="3" s="1"/>
  <c r="T213" i="3"/>
  <c r="T214" i="3" s="1"/>
  <c r="T215" i="3" s="1"/>
  <c r="T174" i="3"/>
  <c r="T175" i="3" s="1"/>
  <c r="T176" i="3" s="1"/>
  <c r="T255" i="3"/>
  <c r="T256" i="3" s="1"/>
  <c r="T257" i="3" s="1"/>
  <c r="M213" i="3"/>
  <c r="M214" i="3" s="1"/>
  <c r="M215" i="3" s="1"/>
  <c r="M255" i="3"/>
  <c r="M256" i="3" s="1"/>
  <c r="M257" i="3" s="1"/>
  <c r="M294" i="3"/>
  <c r="M295" i="3" s="1"/>
  <c r="M296" i="3" s="1"/>
  <c r="M174" i="3"/>
  <c r="M175" i="3" s="1"/>
  <c r="M176" i="3" s="1"/>
  <c r="A43" i="3"/>
  <c r="B43" i="3"/>
  <c r="X169" i="3"/>
  <c r="X170" i="3" s="1"/>
  <c r="X171" i="3" s="1"/>
  <c r="X290" i="3"/>
  <c r="X291" i="3" s="1"/>
  <c r="X292" i="3" s="1"/>
  <c r="X251" i="3"/>
  <c r="X252" i="3" s="1"/>
  <c r="X253" i="3" s="1"/>
  <c r="X208" i="3"/>
  <c r="X209" i="3" s="1"/>
  <c r="X210" i="3" s="1"/>
  <c r="I251" i="3"/>
  <c r="I252" i="3" s="1"/>
  <c r="I253" i="3" s="1"/>
  <c r="I290" i="3"/>
  <c r="I291" i="3" s="1"/>
  <c r="I292" i="3" s="1"/>
  <c r="I208" i="3"/>
  <c r="I209" i="3" s="1"/>
  <c r="I210" i="3" s="1"/>
  <c r="I169" i="3"/>
  <c r="I170" i="3" s="1"/>
  <c r="I171" i="3" s="1"/>
  <c r="O169" i="3"/>
  <c r="O170" i="3" s="1"/>
  <c r="O171" i="3" s="1"/>
  <c r="O208" i="3"/>
  <c r="O209" i="3" s="1"/>
  <c r="O210" i="3" s="1"/>
  <c r="O290" i="3"/>
  <c r="O291" i="3" s="1"/>
  <c r="O292" i="3" s="1"/>
  <c r="O251" i="3"/>
  <c r="O252" i="3" s="1"/>
  <c r="O253" i="3" s="1"/>
  <c r="Y144" i="3"/>
  <c r="Y145" i="3" s="1"/>
  <c r="Y146" i="3" s="1"/>
  <c r="Y231" i="3"/>
  <c r="Y232" i="3" s="1"/>
  <c r="Y233" i="3" s="1"/>
  <c r="Y270" i="3"/>
  <c r="Y271" i="3" s="1"/>
  <c r="Y272" i="3" s="1"/>
  <c r="Y183" i="3"/>
  <c r="Y184" i="3" s="1"/>
  <c r="Y185" i="3" s="1"/>
  <c r="F270" i="3"/>
  <c r="F271" i="3" s="1"/>
  <c r="F272" i="3" s="1"/>
  <c r="F231" i="3"/>
  <c r="F232" i="3" s="1"/>
  <c r="F233" i="3" s="1"/>
  <c r="F144" i="3"/>
  <c r="F145" i="3" s="1"/>
  <c r="F146" i="3" s="1"/>
  <c r="F183" i="3"/>
  <c r="F184" i="3" s="1"/>
  <c r="F185" i="3" s="1"/>
  <c r="R144" i="3"/>
  <c r="R145" i="3" s="1"/>
  <c r="R146" i="3" s="1"/>
  <c r="R183" i="3"/>
  <c r="R184" i="3" s="1"/>
  <c r="R185" i="3" s="1"/>
  <c r="R270" i="3"/>
  <c r="R271" i="3" s="1"/>
  <c r="R272" i="3" s="1"/>
  <c r="R231" i="3"/>
  <c r="R232" i="3" s="1"/>
  <c r="R233" i="3" s="1"/>
  <c r="I203" i="3"/>
  <c r="I204" i="3" s="1"/>
  <c r="I205" i="3" s="1"/>
  <c r="I286" i="3"/>
  <c r="I287" i="3" s="1"/>
  <c r="I288" i="3" s="1"/>
  <c r="I247" i="3"/>
  <c r="I248" i="3" s="1"/>
  <c r="I249" i="3" s="1"/>
  <c r="I164" i="3"/>
  <c r="I165" i="3" s="1"/>
  <c r="I166" i="3" s="1"/>
  <c r="S203" i="3"/>
  <c r="S204" i="3" s="1"/>
  <c r="S205" i="3" s="1"/>
  <c r="S247" i="3"/>
  <c r="S248" i="3" s="1"/>
  <c r="S249" i="3" s="1"/>
  <c r="S164" i="3"/>
  <c r="S165" i="3" s="1"/>
  <c r="S166" i="3" s="1"/>
  <c r="S286" i="3"/>
  <c r="S287" i="3" s="1"/>
  <c r="S288" i="3" s="1"/>
  <c r="D286" i="3"/>
  <c r="D287" i="3" s="1"/>
  <c r="D288" i="3" s="1"/>
  <c r="D203" i="3"/>
  <c r="D204" i="3" s="1"/>
  <c r="D205" i="3" s="1"/>
  <c r="D247" i="3"/>
  <c r="D248" i="3" s="1"/>
  <c r="D249" i="3" s="1"/>
  <c r="D164" i="3"/>
  <c r="D165" i="3" s="1"/>
  <c r="D166" i="3" s="1"/>
  <c r="K282" i="3"/>
  <c r="K283" i="3" s="1"/>
  <c r="K284" i="3" s="1"/>
  <c r="K243" i="3"/>
  <c r="K244" i="3" s="1"/>
  <c r="K245" i="3" s="1"/>
  <c r="K198" i="3"/>
  <c r="K199" i="3" s="1"/>
  <c r="K200" i="3" s="1"/>
  <c r="K159" i="3"/>
  <c r="K160" i="3" s="1"/>
  <c r="K161" i="3" s="1"/>
  <c r="T159" i="3"/>
  <c r="T160" i="3" s="1"/>
  <c r="T161" i="3" s="1"/>
  <c r="T282" i="3"/>
  <c r="T283" i="3" s="1"/>
  <c r="T284" i="3" s="1"/>
  <c r="T198" i="3"/>
  <c r="T199" i="3" s="1"/>
  <c r="T200" i="3" s="1"/>
  <c r="T243" i="3"/>
  <c r="T244" i="3" s="1"/>
  <c r="T245" i="3" s="1"/>
  <c r="U159" i="3"/>
  <c r="U160" i="3" s="1"/>
  <c r="U161" i="3" s="1"/>
  <c r="U198" i="3"/>
  <c r="U199" i="3" s="1"/>
  <c r="U200" i="3" s="1"/>
  <c r="U243" i="3"/>
  <c r="U244" i="3" s="1"/>
  <c r="U245" i="3" s="1"/>
  <c r="U282" i="3"/>
  <c r="U283" i="3" s="1"/>
  <c r="U284" i="3" s="1"/>
  <c r="H235" i="3"/>
  <c r="H236" i="3" s="1"/>
  <c r="H237" i="3" s="1"/>
  <c r="H188" i="3"/>
  <c r="H189" i="3" s="1"/>
  <c r="H190" i="3" s="1"/>
  <c r="H149" i="3"/>
  <c r="H150" i="3" s="1"/>
  <c r="H151" i="3" s="1"/>
  <c r="H274" i="3"/>
  <c r="H275" i="3" s="1"/>
  <c r="H276" i="3" s="1"/>
  <c r="X274" i="3"/>
  <c r="X275" i="3" s="1"/>
  <c r="X276" i="3" s="1"/>
  <c r="X235" i="3"/>
  <c r="X236" i="3" s="1"/>
  <c r="X237" i="3" s="1"/>
  <c r="X188" i="3"/>
  <c r="X189" i="3" s="1"/>
  <c r="X190" i="3" s="1"/>
  <c r="X149" i="3"/>
  <c r="X150" i="3" s="1"/>
  <c r="X151" i="3" s="1"/>
  <c r="C188" i="3"/>
  <c r="C189" i="3" s="1"/>
  <c r="C190" i="3" s="1"/>
  <c r="C149" i="3"/>
  <c r="C150" i="3" s="1"/>
  <c r="C151" i="3" s="1"/>
  <c r="C235" i="3"/>
  <c r="C236" i="3" s="1"/>
  <c r="C237" i="3" s="1"/>
  <c r="C274" i="3"/>
  <c r="C275" i="3" s="1"/>
  <c r="C276" i="3" s="1"/>
  <c r="M239" i="3"/>
  <c r="M240" i="3" s="1"/>
  <c r="M241" i="3" s="1"/>
  <c r="M193" i="3"/>
  <c r="M194" i="3" s="1"/>
  <c r="M195" i="3" s="1"/>
  <c r="M154" i="3"/>
  <c r="M155" i="3" s="1"/>
  <c r="M156" i="3" s="1"/>
  <c r="M278" i="3"/>
  <c r="M279" i="3" s="1"/>
  <c r="M280" i="3" s="1"/>
  <c r="O278" i="3"/>
  <c r="O279" i="3" s="1"/>
  <c r="O280" i="3" s="1"/>
  <c r="O239" i="3"/>
  <c r="O240" i="3" s="1"/>
  <c r="O241" i="3" s="1"/>
  <c r="O154" i="3"/>
  <c r="O155" i="3" s="1"/>
  <c r="O156" i="3" s="1"/>
  <c r="O193" i="3"/>
  <c r="O194" i="3" s="1"/>
  <c r="O195" i="3" s="1"/>
  <c r="J278" i="3"/>
  <c r="J279" i="3" s="1"/>
  <c r="J280" i="3" s="1"/>
  <c r="J239" i="3"/>
  <c r="J240" i="3" s="1"/>
  <c r="J241" i="3" s="1"/>
  <c r="J193" i="3"/>
  <c r="J194" i="3" s="1"/>
  <c r="J195" i="3" s="1"/>
  <c r="J154" i="3"/>
  <c r="J155" i="3" s="1"/>
  <c r="J156" i="3" s="1"/>
  <c r="N251" i="3"/>
  <c r="N252" i="3" s="1"/>
  <c r="N253" i="3" s="1"/>
  <c r="N208" i="3"/>
  <c r="N209" i="3" s="1"/>
  <c r="N210" i="3" s="1"/>
  <c r="N169" i="3"/>
  <c r="N170" i="3" s="1"/>
  <c r="N171" i="3" s="1"/>
  <c r="N290" i="3"/>
  <c r="N291" i="3" s="1"/>
  <c r="N292" i="3" s="1"/>
  <c r="X278" i="3"/>
  <c r="X279" i="3" s="1"/>
  <c r="X280" i="3" s="1"/>
  <c r="X154" i="3"/>
  <c r="X155" i="3" s="1"/>
  <c r="X156" i="3" s="1"/>
  <c r="X239" i="3"/>
  <c r="X240" i="3" s="1"/>
  <c r="X241" i="3" s="1"/>
  <c r="X193" i="3"/>
  <c r="X194" i="3" s="1"/>
  <c r="X195" i="3" s="1"/>
  <c r="W294" i="3"/>
  <c r="W295" i="3" s="1"/>
  <c r="W296" i="3" s="1"/>
  <c r="W255" i="3"/>
  <c r="W256" i="3" s="1"/>
  <c r="W257" i="3" s="1"/>
  <c r="W174" i="3"/>
  <c r="W175" i="3" s="1"/>
  <c r="W176" i="3" s="1"/>
  <c r="W213" i="3"/>
  <c r="W214" i="3" s="1"/>
  <c r="W215" i="3" s="1"/>
  <c r="P255" i="3"/>
  <c r="P256" i="3" s="1"/>
  <c r="P257" i="3" s="1"/>
  <c r="P213" i="3"/>
  <c r="P214" i="3" s="1"/>
  <c r="P215" i="3" s="1"/>
  <c r="P174" i="3"/>
  <c r="P175" i="3" s="1"/>
  <c r="P176" i="3" s="1"/>
  <c r="P294" i="3"/>
  <c r="P295" i="3" s="1"/>
  <c r="P296" i="3" s="1"/>
  <c r="S255" i="3"/>
  <c r="S256" i="3" s="1"/>
  <c r="S257" i="3" s="1"/>
  <c r="S213" i="3"/>
  <c r="S214" i="3" s="1"/>
  <c r="S215" i="3" s="1"/>
  <c r="S174" i="3"/>
  <c r="S175" i="3" s="1"/>
  <c r="S176" i="3" s="1"/>
  <c r="S294" i="3"/>
  <c r="S295" i="3" s="1"/>
  <c r="S296" i="3" s="1"/>
  <c r="J169" i="3"/>
  <c r="J170" i="3" s="1"/>
  <c r="J171" i="3" s="1"/>
  <c r="J290" i="3"/>
  <c r="J291" i="3" s="1"/>
  <c r="J292" i="3" s="1"/>
  <c r="J251" i="3"/>
  <c r="J252" i="3" s="1"/>
  <c r="J253" i="3" s="1"/>
  <c r="J208" i="3"/>
  <c r="J209" i="3" s="1"/>
  <c r="J210" i="3" s="1"/>
  <c r="T290" i="3"/>
  <c r="T291" i="3" s="1"/>
  <c r="T292" i="3" s="1"/>
  <c r="T208" i="3"/>
  <c r="T209" i="3" s="1"/>
  <c r="T210" i="3" s="1"/>
  <c r="T169" i="3"/>
  <c r="T170" i="3" s="1"/>
  <c r="T171" i="3" s="1"/>
  <c r="T251" i="3"/>
  <c r="T252" i="3" s="1"/>
  <c r="T253" i="3" s="1"/>
  <c r="S251" i="3"/>
  <c r="S252" i="3" s="1"/>
  <c r="S253" i="3" s="1"/>
  <c r="S290" i="3"/>
  <c r="S291" i="3" s="1"/>
  <c r="S292" i="3" s="1"/>
  <c r="S208" i="3"/>
  <c r="S209" i="3" s="1"/>
  <c r="S210" i="3" s="1"/>
  <c r="S169" i="3"/>
  <c r="S170" i="3" s="1"/>
  <c r="S171" i="3" s="1"/>
  <c r="V270" i="3"/>
  <c r="V271" i="3" s="1"/>
  <c r="V272" i="3" s="1"/>
  <c r="V231" i="3"/>
  <c r="V232" i="3" s="1"/>
  <c r="V233" i="3" s="1"/>
  <c r="V183" i="3"/>
  <c r="V184" i="3" s="1"/>
  <c r="V185" i="3" s="1"/>
  <c r="V144" i="3"/>
  <c r="V145" i="3" s="1"/>
  <c r="V146" i="3" s="1"/>
  <c r="E231" i="3"/>
  <c r="E232" i="3" s="1"/>
  <c r="E233" i="3" s="1"/>
  <c r="E183" i="3"/>
  <c r="E184" i="3" s="1"/>
  <c r="E185" i="3" s="1"/>
  <c r="E144" i="3"/>
  <c r="E145" i="3" s="1"/>
  <c r="E146" i="3" s="1"/>
  <c r="E270" i="3"/>
  <c r="E271" i="3" s="1"/>
  <c r="E272" i="3" s="1"/>
  <c r="S270" i="3"/>
  <c r="S271" i="3" s="1"/>
  <c r="S272" i="3" s="1"/>
  <c r="S231" i="3"/>
  <c r="S232" i="3" s="1"/>
  <c r="S233" i="3" s="1"/>
  <c r="S183" i="3"/>
  <c r="S184" i="3" s="1"/>
  <c r="S185" i="3" s="1"/>
  <c r="S144" i="3"/>
  <c r="S145" i="3" s="1"/>
  <c r="S146" i="3" s="1"/>
  <c r="V247" i="3"/>
  <c r="V248" i="3" s="1"/>
  <c r="V249" i="3" s="1"/>
  <c r="V203" i="3"/>
  <c r="V204" i="3" s="1"/>
  <c r="V205" i="3" s="1"/>
  <c r="V164" i="3"/>
  <c r="V165" i="3" s="1"/>
  <c r="V166" i="3" s="1"/>
  <c r="V286" i="3"/>
  <c r="V287" i="3" s="1"/>
  <c r="V288" i="3" s="1"/>
  <c r="X203" i="3"/>
  <c r="X204" i="3" s="1"/>
  <c r="X205" i="3" s="1"/>
  <c r="X247" i="3"/>
  <c r="X248" i="3" s="1"/>
  <c r="X249" i="3" s="1"/>
  <c r="X286" i="3"/>
  <c r="X287" i="3" s="1"/>
  <c r="X288" i="3" s="1"/>
  <c r="X164" i="3"/>
  <c r="X165" i="3" s="1"/>
  <c r="X166" i="3" s="1"/>
  <c r="L286" i="3"/>
  <c r="L287" i="3" s="1"/>
  <c r="L288" i="3" s="1"/>
  <c r="L203" i="3"/>
  <c r="L204" i="3" s="1"/>
  <c r="L205" i="3" s="1"/>
  <c r="L247" i="3"/>
  <c r="L248" i="3" s="1"/>
  <c r="L249" i="3" s="1"/>
  <c r="L164" i="3"/>
  <c r="L165" i="3" s="1"/>
  <c r="L166" i="3" s="1"/>
  <c r="G243" i="3"/>
  <c r="G244" i="3" s="1"/>
  <c r="G245" i="3" s="1"/>
  <c r="G159" i="3"/>
  <c r="G160" i="3" s="1"/>
  <c r="G161" i="3" s="1"/>
  <c r="G198" i="3"/>
  <c r="G199" i="3" s="1"/>
  <c r="G200" i="3" s="1"/>
  <c r="G282" i="3"/>
  <c r="G283" i="3" s="1"/>
  <c r="G284" i="3" s="1"/>
  <c r="Y243" i="3"/>
  <c r="Y244" i="3" s="1"/>
  <c r="Y245" i="3" s="1"/>
  <c r="Y159" i="3"/>
  <c r="Y160" i="3" s="1"/>
  <c r="Y161" i="3" s="1"/>
  <c r="Y198" i="3"/>
  <c r="Y199" i="3" s="1"/>
  <c r="Y200" i="3" s="1"/>
  <c r="Y282" i="3"/>
  <c r="Y283" i="3" s="1"/>
  <c r="Y284" i="3" s="1"/>
  <c r="V198" i="3"/>
  <c r="V199" i="3" s="1"/>
  <c r="V200" i="3" s="1"/>
  <c r="V282" i="3"/>
  <c r="V283" i="3" s="1"/>
  <c r="V284" i="3" s="1"/>
  <c r="V243" i="3"/>
  <c r="V244" i="3" s="1"/>
  <c r="V245" i="3" s="1"/>
  <c r="V159" i="3"/>
  <c r="V160" i="3" s="1"/>
  <c r="V161" i="3" s="1"/>
  <c r="F274" i="3"/>
  <c r="F275" i="3" s="1"/>
  <c r="F276" i="3" s="1"/>
  <c r="F235" i="3"/>
  <c r="F236" i="3" s="1"/>
  <c r="F237" i="3" s="1"/>
  <c r="F188" i="3"/>
  <c r="F189" i="3" s="1"/>
  <c r="F190" i="3" s="1"/>
  <c r="F149" i="3"/>
  <c r="F150" i="3" s="1"/>
  <c r="F151" i="3" s="1"/>
  <c r="Y188" i="3"/>
  <c r="Y189" i="3" s="1"/>
  <c r="Y190" i="3" s="1"/>
  <c r="Y149" i="3"/>
  <c r="Y150" i="3" s="1"/>
  <c r="Y151" i="3" s="1"/>
  <c r="Y274" i="3"/>
  <c r="Y275" i="3" s="1"/>
  <c r="Y276" i="3" s="1"/>
  <c r="Y235" i="3"/>
  <c r="Y236" i="3" s="1"/>
  <c r="Y237" i="3" s="1"/>
  <c r="R149" i="3"/>
  <c r="R150" i="3" s="1"/>
  <c r="R151" i="3" s="1"/>
  <c r="R274" i="3"/>
  <c r="R275" i="3" s="1"/>
  <c r="R276" i="3" s="1"/>
  <c r="R235" i="3"/>
  <c r="R236" i="3" s="1"/>
  <c r="R237" i="3" s="1"/>
  <c r="R188" i="3"/>
  <c r="R189" i="3" s="1"/>
  <c r="R190" i="3" s="1"/>
  <c r="D239" i="3"/>
  <c r="D240" i="3" s="1"/>
  <c r="D241" i="3" s="1"/>
  <c r="D193" i="3"/>
  <c r="D194" i="3" s="1"/>
  <c r="D195" i="3" s="1"/>
  <c r="D154" i="3"/>
  <c r="D155" i="3" s="1"/>
  <c r="D156" i="3" s="1"/>
  <c r="D278" i="3"/>
  <c r="D279" i="3" s="1"/>
  <c r="D280" i="3" s="1"/>
  <c r="P278" i="3"/>
  <c r="P279" i="3" s="1"/>
  <c r="P280" i="3" s="1"/>
  <c r="P154" i="3"/>
  <c r="P155" i="3" s="1"/>
  <c r="P156" i="3" s="1"/>
  <c r="P239" i="3"/>
  <c r="P240" i="3" s="1"/>
  <c r="P241" i="3" s="1"/>
  <c r="P193" i="3"/>
  <c r="P194" i="3" s="1"/>
  <c r="P195" i="3" s="1"/>
  <c r="N193" i="3"/>
  <c r="N194" i="3" s="1"/>
  <c r="N195" i="3" s="1"/>
  <c r="N154" i="3"/>
  <c r="N155" i="3" s="1"/>
  <c r="N156" i="3" s="1"/>
  <c r="N239" i="3"/>
  <c r="N240" i="3" s="1"/>
  <c r="N241" i="3" s="1"/>
  <c r="N278" i="3"/>
  <c r="N279" i="3" s="1"/>
  <c r="N280" i="3" s="1"/>
  <c r="H270" i="3"/>
  <c r="H271" i="3" s="1"/>
  <c r="H272" i="3" s="1"/>
  <c r="H231" i="3"/>
  <c r="H232" i="3" s="1"/>
  <c r="H233" i="3" s="1"/>
  <c r="H183" i="3"/>
  <c r="H184" i="3" s="1"/>
  <c r="H185" i="3" s="1"/>
  <c r="H144" i="3"/>
  <c r="H145" i="3" s="1"/>
  <c r="H146" i="3" s="1"/>
  <c r="S278" i="3"/>
  <c r="S279" i="3" s="1"/>
  <c r="S280" i="3" s="1"/>
  <c r="S154" i="3"/>
  <c r="S155" i="3" s="1"/>
  <c r="S156" i="3" s="1"/>
  <c r="S239" i="3"/>
  <c r="S240" i="3" s="1"/>
  <c r="S241" i="3" s="1"/>
  <c r="S193" i="3"/>
  <c r="S194" i="3" s="1"/>
  <c r="S195" i="3" s="1"/>
  <c r="R174" i="3"/>
  <c r="R175" i="3" s="1"/>
  <c r="R176" i="3" s="1"/>
  <c r="R294" i="3"/>
  <c r="R295" i="3" s="1"/>
  <c r="R296" i="3" s="1"/>
  <c r="R255" i="3"/>
  <c r="R256" i="3" s="1"/>
  <c r="R257" i="3" s="1"/>
  <c r="R213" i="3"/>
  <c r="R214" i="3" s="1"/>
  <c r="R215" i="3" s="1"/>
  <c r="C294" i="3"/>
  <c r="C295" i="3" s="1"/>
  <c r="C296" i="3" s="1"/>
  <c r="C213" i="3"/>
  <c r="C214" i="3" s="1"/>
  <c r="C215" i="3" s="1"/>
  <c r="C174" i="3"/>
  <c r="C175" i="3" s="1"/>
  <c r="C176" i="3" s="1"/>
  <c r="C255" i="3"/>
  <c r="C256" i="3" s="1"/>
  <c r="C257" i="3" s="1"/>
  <c r="N294" i="3"/>
  <c r="N295" i="3" s="1"/>
  <c r="N296" i="3" s="1"/>
  <c r="N255" i="3"/>
  <c r="N256" i="3" s="1"/>
  <c r="N257" i="3" s="1"/>
  <c r="N213" i="3"/>
  <c r="N214" i="3" s="1"/>
  <c r="N215" i="3" s="1"/>
  <c r="N174" i="3"/>
  <c r="N175" i="3" s="1"/>
  <c r="N176" i="3" s="1"/>
  <c r="M251" i="3"/>
  <c r="M252" i="3" s="1"/>
  <c r="M253" i="3" s="1"/>
  <c r="M208" i="3"/>
  <c r="M209" i="3" s="1"/>
  <c r="M210" i="3" s="1"/>
  <c r="M290" i="3"/>
  <c r="M291" i="3" s="1"/>
  <c r="M292" i="3" s="1"/>
  <c r="M169" i="3"/>
  <c r="M170" i="3" s="1"/>
  <c r="M171" i="3" s="1"/>
  <c r="U251" i="3"/>
  <c r="U252" i="3" s="1"/>
  <c r="U253" i="3" s="1"/>
  <c r="U290" i="3"/>
  <c r="U291" i="3" s="1"/>
  <c r="U292" i="3" s="1"/>
  <c r="U208" i="3"/>
  <c r="U209" i="3" s="1"/>
  <c r="U210" i="3" s="1"/>
  <c r="U169" i="3"/>
  <c r="U170" i="3" s="1"/>
  <c r="U171" i="3" s="1"/>
  <c r="V169" i="3"/>
  <c r="V170" i="3" s="1"/>
  <c r="V171" i="3" s="1"/>
  <c r="V208" i="3"/>
  <c r="V209" i="3" s="1"/>
  <c r="V210" i="3" s="1"/>
  <c r="V290" i="3"/>
  <c r="V291" i="3" s="1"/>
  <c r="V292" i="3" s="1"/>
  <c r="V251" i="3"/>
  <c r="V252" i="3" s="1"/>
  <c r="V253" i="3" s="1"/>
  <c r="T144" i="3"/>
  <c r="T145" i="3" s="1"/>
  <c r="T146" i="3" s="1"/>
  <c r="T231" i="3"/>
  <c r="T232" i="3" s="1"/>
  <c r="T233" i="3" s="1"/>
  <c r="T270" i="3"/>
  <c r="T271" i="3" s="1"/>
  <c r="T272" i="3" s="1"/>
  <c r="T183" i="3"/>
  <c r="T184" i="3" s="1"/>
  <c r="T185" i="3" s="1"/>
  <c r="D231" i="3"/>
  <c r="D232" i="3" s="1"/>
  <c r="D233" i="3" s="1"/>
  <c r="D183" i="3"/>
  <c r="D184" i="3" s="1"/>
  <c r="D185" i="3" s="1"/>
  <c r="D144" i="3"/>
  <c r="D145" i="3" s="1"/>
  <c r="D146" i="3" s="1"/>
  <c r="D270" i="3"/>
  <c r="D271" i="3" s="1"/>
  <c r="D272" i="3" s="1"/>
  <c r="G183" i="3"/>
  <c r="G184" i="3" s="1"/>
  <c r="G185" i="3" s="1"/>
  <c r="G270" i="3"/>
  <c r="G271" i="3" s="1"/>
  <c r="G272" i="3" s="1"/>
  <c r="G231" i="3"/>
  <c r="G232" i="3" s="1"/>
  <c r="G233" i="3" s="1"/>
  <c r="G144" i="3"/>
  <c r="G145" i="3" s="1"/>
  <c r="G146" i="3" s="1"/>
  <c r="M247" i="3"/>
  <c r="M248" i="3" s="1"/>
  <c r="M249" i="3" s="1"/>
  <c r="M164" i="3"/>
  <c r="M165" i="3" s="1"/>
  <c r="M166" i="3" s="1"/>
  <c r="M203" i="3"/>
  <c r="M204" i="3" s="1"/>
  <c r="M205" i="3" s="1"/>
  <c r="M286" i="3"/>
  <c r="M287" i="3" s="1"/>
  <c r="M288" i="3" s="1"/>
  <c r="Y203" i="3"/>
  <c r="Y204" i="3" s="1"/>
  <c r="Y205" i="3" s="1"/>
  <c r="Y286" i="3"/>
  <c r="Y287" i="3" s="1"/>
  <c r="Y288" i="3" s="1"/>
  <c r="Y247" i="3"/>
  <c r="Y248" i="3" s="1"/>
  <c r="Y249" i="3" s="1"/>
  <c r="Y164" i="3"/>
  <c r="Y165" i="3" s="1"/>
  <c r="Y166" i="3" s="1"/>
  <c r="O286" i="3"/>
  <c r="O287" i="3" s="1"/>
  <c r="O288" i="3" s="1"/>
  <c r="O203" i="3"/>
  <c r="O204" i="3" s="1"/>
  <c r="O205" i="3" s="1"/>
  <c r="O247" i="3"/>
  <c r="O248" i="3" s="1"/>
  <c r="O249" i="3" s="1"/>
  <c r="O164" i="3"/>
  <c r="O165" i="3" s="1"/>
  <c r="O166" i="3" s="1"/>
  <c r="D282" i="3"/>
  <c r="D283" i="3" s="1"/>
  <c r="D284" i="3" s="1"/>
  <c r="D243" i="3"/>
  <c r="D244" i="3" s="1"/>
  <c r="D245" i="3" s="1"/>
  <c r="D198" i="3"/>
  <c r="D199" i="3" s="1"/>
  <c r="D200" i="3" s="1"/>
  <c r="D159" i="3"/>
  <c r="D160" i="3" s="1"/>
  <c r="D161" i="3" s="1"/>
  <c r="C159" i="3"/>
  <c r="C160" i="3" s="1"/>
  <c r="C161" i="3" s="1"/>
  <c r="C282" i="3"/>
  <c r="C283" i="3" s="1"/>
  <c r="C284" i="3" s="1"/>
  <c r="C243" i="3"/>
  <c r="C244" i="3" s="1"/>
  <c r="C245" i="3" s="1"/>
  <c r="C198" i="3"/>
  <c r="C199" i="3" s="1"/>
  <c r="C200" i="3" s="1"/>
  <c r="R282" i="3"/>
  <c r="R283" i="3" s="1"/>
  <c r="R284" i="3" s="1"/>
  <c r="R198" i="3"/>
  <c r="R199" i="3" s="1"/>
  <c r="R200" i="3" s="1"/>
  <c r="R243" i="3"/>
  <c r="R244" i="3" s="1"/>
  <c r="R245" i="3" s="1"/>
  <c r="R159" i="3"/>
  <c r="R160" i="3" s="1"/>
  <c r="R161" i="3" s="1"/>
  <c r="I274" i="3"/>
  <c r="I275" i="3" s="1"/>
  <c r="I276" i="3" s="1"/>
  <c r="I235" i="3"/>
  <c r="I236" i="3" s="1"/>
  <c r="I237" i="3" s="1"/>
  <c r="I188" i="3"/>
  <c r="I189" i="3" s="1"/>
  <c r="I190" i="3" s="1"/>
  <c r="I149" i="3"/>
  <c r="I150" i="3" s="1"/>
  <c r="I151" i="3" s="1"/>
  <c r="P274" i="3"/>
  <c r="P275" i="3" s="1"/>
  <c r="P276" i="3" s="1"/>
  <c r="P149" i="3"/>
  <c r="P150" i="3" s="1"/>
  <c r="P151" i="3" s="1"/>
  <c r="P235" i="3"/>
  <c r="P236" i="3" s="1"/>
  <c r="P237" i="3" s="1"/>
  <c r="P188" i="3"/>
  <c r="P189" i="3" s="1"/>
  <c r="P190" i="3" s="1"/>
  <c r="G274" i="3"/>
  <c r="G275" i="3" s="1"/>
  <c r="G276" i="3" s="1"/>
  <c r="G149" i="3"/>
  <c r="G150" i="3" s="1"/>
  <c r="G151" i="3" s="1"/>
  <c r="G235" i="3"/>
  <c r="G236" i="3" s="1"/>
  <c r="G237" i="3" s="1"/>
  <c r="G188" i="3"/>
  <c r="G189" i="3" s="1"/>
  <c r="G190" i="3" s="1"/>
  <c r="K154" i="3"/>
  <c r="K155" i="3" s="1"/>
  <c r="K156" i="3" s="1"/>
  <c r="K278" i="3"/>
  <c r="K279" i="3" s="1"/>
  <c r="K280" i="3" s="1"/>
  <c r="K239" i="3"/>
  <c r="K240" i="3" s="1"/>
  <c r="K241" i="3" s="1"/>
  <c r="K193" i="3"/>
  <c r="K194" i="3" s="1"/>
  <c r="K195" i="3" s="1"/>
  <c r="G278" i="3"/>
  <c r="G279" i="3" s="1"/>
  <c r="G280" i="3" s="1"/>
  <c r="G239" i="3"/>
  <c r="G240" i="3" s="1"/>
  <c r="G241" i="3" s="1"/>
  <c r="G154" i="3"/>
  <c r="G155" i="3" s="1"/>
  <c r="G156" i="3" s="1"/>
  <c r="G193" i="3"/>
  <c r="G194" i="3" s="1"/>
  <c r="G195" i="3" s="1"/>
  <c r="R278" i="3"/>
  <c r="R279" i="3" s="1"/>
  <c r="R280" i="3" s="1"/>
  <c r="R239" i="3"/>
  <c r="R240" i="3" s="1"/>
  <c r="R241" i="3" s="1"/>
  <c r="R193" i="3"/>
  <c r="R194" i="3" s="1"/>
  <c r="R195" i="3" s="1"/>
  <c r="R154" i="3"/>
  <c r="R155" i="3" s="1"/>
  <c r="R156" i="3" s="1"/>
  <c r="I231" i="3"/>
  <c r="I232" i="3" s="1"/>
  <c r="I233" i="3" s="1"/>
  <c r="I183" i="3"/>
  <c r="I184" i="3" s="1"/>
  <c r="I185" i="3" s="1"/>
  <c r="I144" i="3"/>
  <c r="I145" i="3" s="1"/>
  <c r="I146" i="3" s="1"/>
  <c r="I270" i="3"/>
  <c r="I271" i="3" s="1"/>
  <c r="I272" i="3" s="1"/>
  <c r="W274" i="3"/>
  <c r="W275" i="3" s="1"/>
  <c r="W276" i="3" s="1"/>
  <c r="W235" i="3"/>
  <c r="W236" i="3" s="1"/>
  <c r="W237" i="3" s="1"/>
  <c r="W149" i="3"/>
  <c r="W150" i="3" s="1"/>
  <c r="W151" i="3" s="1"/>
  <c r="W188" i="3"/>
  <c r="W189" i="3" s="1"/>
  <c r="W190" i="3" s="1"/>
  <c r="Q255" i="3"/>
  <c r="Q256" i="3" s="1"/>
  <c r="Q257" i="3" s="1"/>
  <c r="Q294" i="3"/>
  <c r="Q295" i="3" s="1"/>
  <c r="Q296" i="3" s="1"/>
  <c r="Q213" i="3"/>
  <c r="Q214" i="3" s="1"/>
  <c r="Q215" i="3" s="1"/>
  <c r="Q174" i="3"/>
  <c r="Q175" i="3" s="1"/>
  <c r="Q176" i="3" s="1"/>
  <c r="U213" i="3"/>
  <c r="U214" i="3" s="1"/>
  <c r="U215" i="3" s="1"/>
  <c r="U255" i="3"/>
  <c r="U256" i="3" s="1"/>
  <c r="U257" i="3" s="1"/>
  <c r="U294" i="3"/>
  <c r="U295" i="3" s="1"/>
  <c r="U296" i="3" s="1"/>
  <c r="U174" i="3"/>
  <c r="U175" i="3" s="1"/>
  <c r="U176" i="3" s="1"/>
  <c r="L255" i="3"/>
  <c r="L256" i="3" s="1"/>
  <c r="L257" i="3" s="1"/>
  <c r="L294" i="3"/>
  <c r="L295" i="3" s="1"/>
  <c r="L296" i="3" s="1"/>
  <c r="L213" i="3"/>
  <c r="L214" i="3" s="1"/>
  <c r="L215" i="3" s="1"/>
  <c r="L174" i="3"/>
  <c r="L175" i="3" s="1"/>
  <c r="L176" i="3" s="1"/>
  <c r="P251" i="3"/>
  <c r="P252" i="3" s="1"/>
  <c r="P253" i="3" s="1"/>
  <c r="P208" i="3"/>
  <c r="P209" i="3" s="1"/>
  <c r="P210" i="3" s="1"/>
  <c r="P169" i="3"/>
  <c r="P170" i="3" s="1"/>
  <c r="P171" i="3" s="1"/>
  <c r="P290" i="3"/>
  <c r="P291" i="3" s="1"/>
  <c r="P292" i="3" s="1"/>
  <c r="L251" i="3"/>
  <c r="L252" i="3" s="1"/>
  <c r="L253" i="3" s="1"/>
  <c r="L169" i="3"/>
  <c r="L170" i="3" s="1"/>
  <c r="L171" i="3" s="1"/>
  <c r="L290" i="3"/>
  <c r="L291" i="3" s="1"/>
  <c r="L292" i="3" s="1"/>
  <c r="L208" i="3"/>
  <c r="L209" i="3" s="1"/>
  <c r="L210" i="3" s="1"/>
  <c r="C208" i="3"/>
  <c r="C209" i="3" s="1"/>
  <c r="C210" i="3" s="1"/>
  <c r="C169" i="3"/>
  <c r="C170" i="3" s="1"/>
  <c r="C171" i="3" s="1"/>
  <c r="C290" i="3"/>
  <c r="C291" i="3" s="1"/>
  <c r="C292" i="3" s="1"/>
  <c r="C251" i="3"/>
  <c r="C252" i="3" s="1"/>
  <c r="C253" i="3" s="1"/>
  <c r="Q144" i="3"/>
  <c r="Q145" i="3" s="1"/>
  <c r="Q146" i="3" s="1"/>
  <c r="Q231" i="3"/>
  <c r="Q232" i="3" s="1"/>
  <c r="Q233" i="3" s="1"/>
  <c r="Q270" i="3"/>
  <c r="Q271" i="3" s="1"/>
  <c r="Q272" i="3" s="1"/>
  <c r="Q183" i="3"/>
  <c r="Q184" i="3" s="1"/>
  <c r="Q185" i="3" s="1"/>
  <c r="X183" i="3"/>
  <c r="X184" i="3" s="1"/>
  <c r="X185" i="3" s="1"/>
  <c r="X144" i="3"/>
  <c r="X145" i="3" s="1"/>
  <c r="X146" i="3" s="1"/>
  <c r="X270" i="3"/>
  <c r="X271" i="3" s="1"/>
  <c r="X272" i="3" s="1"/>
  <c r="X231" i="3"/>
  <c r="X232" i="3" s="1"/>
  <c r="X233" i="3" s="1"/>
  <c r="W183" i="3"/>
  <c r="W184" i="3" s="1"/>
  <c r="W185" i="3" s="1"/>
  <c r="W144" i="3"/>
  <c r="W145" i="3" s="1"/>
  <c r="W146" i="3" s="1"/>
  <c r="W270" i="3"/>
  <c r="W271" i="3" s="1"/>
  <c r="W272" i="3" s="1"/>
  <c r="W231" i="3"/>
  <c r="W232" i="3" s="1"/>
  <c r="W233" i="3" s="1"/>
  <c r="H164" i="3"/>
  <c r="H165" i="3" s="1"/>
  <c r="H166" i="3" s="1"/>
  <c r="H286" i="3"/>
  <c r="H287" i="3" s="1"/>
  <c r="H288" i="3" s="1"/>
  <c r="H203" i="3"/>
  <c r="H204" i="3" s="1"/>
  <c r="H205" i="3" s="1"/>
  <c r="H247" i="3"/>
  <c r="H248" i="3" s="1"/>
  <c r="H249" i="3" s="1"/>
  <c r="K203" i="3"/>
  <c r="K204" i="3" s="1"/>
  <c r="K205" i="3" s="1"/>
  <c r="K247" i="3"/>
  <c r="K248" i="3" s="1"/>
  <c r="K249" i="3" s="1"/>
  <c r="K164" i="3"/>
  <c r="K165" i="3" s="1"/>
  <c r="K166" i="3" s="1"/>
  <c r="K286" i="3"/>
  <c r="K287" i="3" s="1"/>
  <c r="K288" i="3" s="1"/>
  <c r="T247" i="3"/>
  <c r="T248" i="3" s="1"/>
  <c r="T249" i="3" s="1"/>
  <c r="T164" i="3"/>
  <c r="T165" i="3" s="1"/>
  <c r="T166" i="3" s="1"/>
  <c r="T203" i="3"/>
  <c r="T204" i="3" s="1"/>
  <c r="T205" i="3" s="1"/>
  <c r="T286" i="3"/>
  <c r="T287" i="3" s="1"/>
  <c r="T288" i="3" s="1"/>
  <c r="W159" i="3"/>
  <c r="W160" i="3" s="1"/>
  <c r="W161" i="3" s="1"/>
  <c r="W282" i="3"/>
  <c r="W283" i="3" s="1"/>
  <c r="W284" i="3" s="1"/>
  <c r="W243" i="3"/>
  <c r="W244" i="3" s="1"/>
  <c r="W245" i="3" s="1"/>
  <c r="W198" i="3"/>
  <c r="W199" i="3" s="1"/>
  <c r="W200" i="3" s="1"/>
  <c r="P243" i="3"/>
  <c r="P244" i="3" s="1"/>
  <c r="P245" i="3" s="1"/>
  <c r="P282" i="3"/>
  <c r="P283" i="3" s="1"/>
  <c r="P284" i="3" s="1"/>
  <c r="P198" i="3"/>
  <c r="P199" i="3" s="1"/>
  <c r="P200" i="3" s="1"/>
  <c r="P159" i="3"/>
  <c r="P160" i="3" s="1"/>
  <c r="P161" i="3" s="1"/>
  <c r="X243" i="3"/>
  <c r="X244" i="3" s="1"/>
  <c r="X245" i="3" s="1"/>
  <c r="X159" i="3"/>
  <c r="X160" i="3" s="1"/>
  <c r="X161" i="3" s="1"/>
  <c r="X282" i="3"/>
  <c r="X283" i="3" s="1"/>
  <c r="X284" i="3" s="1"/>
  <c r="X198" i="3"/>
  <c r="X199" i="3" s="1"/>
  <c r="X200" i="3" s="1"/>
  <c r="T149" i="3"/>
  <c r="T150" i="3" s="1"/>
  <c r="T151" i="3" s="1"/>
  <c r="T188" i="3"/>
  <c r="T189" i="3" s="1"/>
  <c r="T190" i="3" s="1"/>
  <c r="T274" i="3"/>
  <c r="T275" i="3" s="1"/>
  <c r="T276" i="3" s="1"/>
  <c r="T235" i="3"/>
  <c r="T236" i="3" s="1"/>
  <c r="T237" i="3" s="1"/>
  <c r="V274" i="3"/>
  <c r="V275" i="3" s="1"/>
  <c r="V276" i="3" s="1"/>
  <c r="V235" i="3"/>
  <c r="V236" i="3" s="1"/>
  <c r="V237" i="3" s="1"/>
  <c r="V188" i="3"/>
  <c r="V189" i="3" s="1"/>
  <c r="V190" i="3" s="1"/>
  <c r="V149" i="3"/>
  <c r="V150" i="3" s="1"/>
  <c r="V151" i="3" s="1"/>
  <c r="J274" i="3"/>
  <c r="J275" i="3" s="1"/>
  <c r="J276" i="3" s="1"/>
  <c r="J235" i="3"/>
  <c r="J236" i="3" s="1"/>
  <c r="J237" i="3" s="1"/>
  <c r="J188" i="3"/>
  <c r="J189" i="3" s="1"/>
  <c r="J190" i="3" s="1"/>
  <c r="J149" i="3"/>
  <c r="J150" i="3" s="1"/>
  <c r="J151" i="3" s="1"/>
  <c r="E239" i="3"/>
  <c r="E240" i="3" s="1"/>
  <c r="E241" i="3" s="1"/>
  <c r="E193" i="3"/>
  <c r="E194" i="3" s="1"/>
  <c r="E195" i="3" s="1"/>
  <c r="E154" i="3"/>
  <c r="E155" i="3" s="1"/>
  <c r="E156" i="3" s="1"/>
  <c r="E278" i="3"/>
  <c r="E279" i="3" s="1"/>
  <c r="E280" i="3" s="1"/>
  <c r="Y154" i="3"/>
  <c r="Y155" i="3" s="1"/>
  <c r="Y156" i="3" s="1"/>
  <c r="Y278" i="3"/>
  <c r="Y279" i="3" s="1"/>
  <c r="Y280" i="3" s="1"/>
  <c r="Y193" i="3"/>
  <c r="Y194" i="3" s="1"/>
  <c r="Y195" i="3" s="1"/>
  <c r="Y239" i="3"/>
  <c r="Y240" i="3" s="1"/>
  <c r="Y241" i="3" s="1"/>
  <c r="V193" i="3"/>
  <c r="V194" i="3" s="1"/>
  <c r="V195" i="3" s="1"/>
  <c r="V239" i="3"/>
  <c r="V240" i="3" s="1"/>
  <c r="V241" i="3" s="1"/>
  <c r="V154" i="3"/>
  <c r="V155" i="3" s="1"/>
  <c r="V156" i="3" s="1"/>
  <c r="V278" i="3"/>
  <c r="V279" i="3" s="1"/>
  <c r="V280" i="3" s="1"/>
  <c r="R169" i="3"/>
  <c r="R170" i="3" s="1"/>
  <c r="R171" i="3" s="1"/>
  <c r="R251" i="3"/>
  <c r="R252" i="3" s="1"/>
  <c r="R253" i="3" s="1"/>
  <c r="R290" i="3"/>
  <c r="R291" i="3" s="1"/>
  <c r="R292" i="3" s="1"/>
  <c r="R208" i="3"/>
  <c r="R209" i="3" s="1"/>
  <c r="R210" i="3" s="1"/>
  <c r="G286" i="3"/>
  <c r="G287" i="3" s="1"/>
  <c r="G288" i="3" s="1"/>
  <c r="G203" i="3"/>
  <c r="G204" i="3" s="1"/>
  <c r="G205" i="3" s="1"/>
  <c r="G247" i="3"/>
  <c r="G248" i="3" s="1"/>
  <c r="G249" i="3" s="1"/>
  <c r="G164" i="3"/>
  <c r="G165" i="3" s="1"/>
  <c r="G166" i="3" s="1"/>
  <c r="Q243" i="3"/>
  <c r="Q244" i="3" s="1"/>
  <c r="Q245" i="3" s="1"/>
  <c r="Q198" i="3"/>
  <c r="Q199" i="3" s="1"/>
  <c r="Q200" i="3" s="1"/>
  <c r="Q159" i="3"/>
  <c r="Q160" i="3" s="1"/>
  <c r="Q161" i="3" s="1"/>
  <c r="Q282" i="3"/>
  <c r="Q283" i="3" s="1"/>
  <c r="Q284" i="3" s="1"/>
  <c r="D274" i="3"/>
  <c r="D275" i="3" s="1"/>
  <c r="D276" i="3" s="1"/>
  <c r="D235" i="3"/>
  <c r="D236" i="3" s="1"/>
  <c r="D237" i="3" s="1"/>
  <c r="D188" i="3"/>
  <c r="D189" i="3" s="1"/>
  <c r="D190" i="3" s="1"/>
  <c r="D149" i="3"/>
  <c r="D150" i="3" s="1"/>
  <c r="D151" i="3" s="1"/>
  <c r="E213" i="3"/>
  <c r="E214" i="3" s="1"/>
  <c r="E215" i="3" s="1"/>
  <c r="E294" i="3"/>
  <c r="E295" i="3" s="1"/>
  <c r="E296" i="3" s="1"/>
  <c r="E255" i="3"/>
  <c r="E256" i="3" s="1"/>
  <c r="E257" i="3" s="1"/>
  <c r="E174" i="3"/>
  <c r="E175" i="3" s="1"/>
  <c r="E176" i="3" s="1"/>
  <c r="X255" i="3"/>
  <c r="X256" i="3" s="1"/>
  <c r="X257" i="3" s="1"/>
  <c r="X213" i="3"/>
  <c r="X214" i="3" s="1"/>
  <c r="X215" i="3" s="1"/>
  <c r="X174" i="3"/>
  <c r="X175" i="3" s="1"/>
  <c r="X176" i="3" s="1"/>
  <c r="X294" i="3"/>
  <c r="X295" i="3" s="1"/>
  <c r="X296" i="3" s="1"/>
  <c r="D255" i="3"/>
  <c r="D256" i="3" s="1"/>
  <c r="D257" i="3" s="1"/>
  <c r="D294" i="3"/>
  <c r="D295" i="3" s="1"/>
  <c r="D296" i="3" s="1"/>
  <c r="D213" i="3"/>
  <c r="D214" i="3" s="1"/>
  <c r="D215" i="3" s="1"/>
  <c r="D174" i="3"/>
  <c r="D175" i="3" s="1"/>
  <c r="D176" i="3" s="1"/>
  <c r="B40" i="3"/>
  <c r="A40" i="3"/>
  <c r="G251" i="3"/>
  <c r="G252" i="3" s="1"/>
  <c r="G253" i="3" s="1"/>
  <c r="G208" i="3"/>
  <c r="G209" i="3" s="1"/>
  <c r="G210" i="3" s="1"/>
  <c r="G169" i="3"/>
  <c r="G170" i="3" s="1"/>
  <c r="G171" i="3" s="1"/>
  <c r="G290" i="3"/>
  <c r="G291" i="3" s="1"/>
  <c r="G292" i="3" s="1"/>
  <c r="W290" i="3"/>
  <c r="W291" i="3" s="1"/>
  <c r="W292" i="3" s="1"/>
  <c r="W251" i="3"/>
  <c r="W252" i="3" s="1"/>
  <c r="W253" i="3" s="1"/>
  <c r="W208" i="3"/>
  <c r="W209" i="3" s="1"/>
  <c r="W210" i="3" s="1"/>
  <c r="W169" i="3"/>
  <c r="W170" i="3" s="1"/>
  <c r="W171" i="3" s="1"/>
  <c r="N231" i="3"/>
  <c r="N232" i="3" s="1"/>
  <c r="N233" i="3" s="1"/>
  <c r="N183" i="3"/>
  <c r="N184" i="3" s="1"/>
  <c r="N185" i="3" s="1"/>
  <c r="N144" i="3"/>
  <c r="N145" i="3" s="1"/>
  <c r="N146" i="3" s="1"/>
  <c r="N270" i="3"/>
  <c r="N271" i="3" s="1"/>
  <c r="N272" i="3" s="1"/>
  <c r="C144" i="3"/>
  <c r="C145" i="3" s="1"/>
  <c r="C146" i="3" s="1"/>
  <c r="C270" i="3"/>
  <c r="C271" i="3" s="1"/>
  <c r="C272" i="3" s="1"/>
  <c r="C231" i="3"/>
  <c r="C232" i="3" s="1"/>
  <c r="C233" i="3" s="1"/>
  <c r="C183" i="3"/>
  <c r="C184" i="3" s="1"/>
  <c r="C185" i="3" s="1"/>
  <c r="A25" i="3"/>
  <c r="A37" i="3"/>
  <c r="B37" i="3"/>
  <c r="J286" i="3"/>
  <c r="J287" i="3" s="1"/>
  <c r="J288" i="3" s="1"/>
  <c r="J203" i="3"/>
  <c r="J204" i="3" s="1"/>
  <c r="J205" i="3" s="1"/>
  <c r="J247" i="3"/>
  <c r="J248" i="3" s="1"/>
  <c r="J249" i="3" s="1"/>
  <c r="J164" i="3"/>
  <c r="J165" i="3" s="1"/>
  <c r="J166" i="3" s="1"/>
  <c r="W286" i="3"/>
  <c r="W287" i="3" s="1"/>
  <c r="W288" i="3" s="1"/>
  <c r="W203" i="3"/>
  <c r="W204" i="3" s="1"/>
  <c r="W205" i="3" s="1"/>
  <c r="W247" i="3"/>
  <c r="W248" i="3" s="1"/>
  <c r="W249" i="3" s="1"/>
  <c r="W164" i="3"/>
  <c r="W165" i="3" s="1"/>
  <c r="W166" i="3" s="1"/>
  <c r="S282" i="3"/>
  <c r="S283" i="3" s="1"/>
  <c r="S284" i="3" s="1"/>
  <c r="S243" i="3"/>
  <c r="S244" i="3" s="1"/>
  <c r="S245" i="3" s="1"/>
  <c r="S198" i="3"/>
  <c r="S199" i="3" s="1"/>
  <c r="S200" i="3" s="1"/>
  <c r="S159" i="3"/>
  <c r="S160" i="3" s="1"/>
  <c r="S161" i="3" s="1"/>
  <c r="F282" i="3"/>
  <c r="F283" i="3" s="1"/>
  <c r="F284" i="3" s="1"/>
  <c r="F243" i="3"/>
  <c r="F244" i="3" s="1"/>
  <c r="F245" i="3" s="1"/>
  <c r="F198" i="3"/>
  <c r="F199" i="3" s="1"/>
  <c r="F200" i="3" s="1"/>
  <c r="F159" i="3"/>
  <c r="F160" i="3" s="1"/>
  <c r="F161" i="3" s="1"/>
  <c r="E159" i="3"/>
  <c r="E160" i="3" s="1"/>
  <c r="E161" i="3" s="1"/>
  <c r="E198" i="3"/>
  <c r="E199" i="3" s="1"/>
  <c r="E200" i="3" s="1"/>
  <c r="E282" i="3"/>
  <c r="E283" i="3" s="1"/>
  <c r="E284" i="3" s="1"/>
  <c r="E243" i="3"/>
  <c r="E244" i="3" s="1"/>
  <c r="E245" i="3" s="1"/>
  <c r="M235" i="3"/>
  <c r="M236" i="3" s="1"/>
  <c r="M237" i="3" s="1"/>
  <c r="M188" i="3"/>
  <c r="M189" i="3" s="1"/>
  <c r="M190" i="3" s="1"/>
  <c r="M149" i="3"/>
  <c r="M150" i="3" s="1"/>
  <c r="M151" i="3" s="1"/>
  <c r="M274" i="3"/>
  <c r="M275" i="3" s="1"/>
  <c r="M276" i="3" s="1"/>
  <c r="O235" i="3"/>
  <c r="O236" i="3" s="1"/>
  <c r="O237" i="3" s="1"/>
  <c r="O149" i="3"/>
  <c r="O150" i="3" s="1"/>
  <c r="O151" i="3" s="1"/>
  <c r="O274" i="3"/>
  <c r="O275" i="3" s="1"/>
  <c r="O276" i="3" s="1"/>
  <c r="O188" i="3"/>
  <c r="O189" i="3" s="1"/>
  <c r="O190" i="3" s="1"/>
  <c r="K274" i="3"/>
  <c r="K275" i="3" s="1"/>
  <c r="K276" i="3" s="1"/>
  <c r="K235" i="3"/>
  <c r="K236" i="3" s="1"/>
  <c r="K237" i="3" s="1"/>
  <c r="K188" i="3"/>
  <c r="K189" i="3" s="1"/>
  <c r="K190" i="3" s="1"/>
  <c r="K149" i="3"/>
  <c r="K150" i="3" s="1"/>
  <c r="K151" i="3" s="1"/>
  <c r="H193" i="3"/>
  <c r="H194" i="3" s="1"/>
  <c r="H195" i="3" s="1"/>
  <c r="H154" i="3"/>
  <c r="H155" i="3" s="1"/>
  <c r="H156" i="3" s="1"/>
  <c r="H278" i="3"/>
  <c r="H279" i="3" s="1"/>
  <c r="H280" i="3" s="1"/>
  <c r="H239" i="3"/>
  <c r="H240" i="3" s="1"/>
  <c r="H241" i="3" s="1"/>
  <c r="A31" i="3"/>
  <c r="Y294" i="3"/>
  <c r="Y295" i="3" s="1"/>
  <c r="Y296" i="3" s="1"/>
  <c r="Y213" i="3"/>
  <c r="Y214" i="3" s="1"/>
  <c r="Y215" i="3" s="1"/>
  <c r="Y174" i="3"/>
  <c r="Y175" i="3" s="1"/>
  <c r="Y176" i="3" s="1"/>
  <c r="Y255" i="3"/>
  <c r="Y256" i="3" s="1"/>
  <c r="Y257" i="3" s="1"/>
  <c r="O270" i="3"/>
  <c r="O271" i="3" s="1"/>
  <c r="O272" i="3" s="1"/>
  <c r="O144" i="3"/>
  <c r="O145" i="3" s="1"/>
  <c r="O146" i="3" s="1"/>
  <c r="O231" i="3"/>
  <c r="O232" i="3" s="1"/>
  <c r="O233" i="3" s="1"/>
  <c r="O183" i="3"/>
  <c r="O184" i="3" s="1"/>
  <c r="O185" i="3" s="1"/>
  <c r="Q149" i="3"/>
  <c r="Q150" i="3" s="1"/>
  <c r="Q151" i="3" s="1"/>
  <c r="Q274" i="3"/>
  <c r="Q275" i="3" s="1"/>
  <c r="Q276" i="3" s="1"/>
  <c r="Q235" i="3"/>
  <c r="Q236" i="3" s="1"/>
  <c r="Q237" i="3" s="1"/>
  <c r="Q188" i="3"/>
  <c r="Q189" i="3" s="1"/>
  <c r="Q190" i="3" s="1"/>
  <c r="H294" i="3"/>
  <c r="H295" i="3" s="1"/>
  <c r="H296" i="3" s="1"/>
  <c r="H255" i="3"/>
  <c r="H256" i="3" s="1"/>
  <c r="H257" i="3" s="1"/>
  <c r="H213" i="3"/>
  <c r="H214" i="3" s="1"/>
  <c r="H215" i="3" s="1"/>
  <c r="H174" i="3"/>
  <c r="H175" i="3" s="1"/>
  <c r="H176" i="3" s="1"/>
  <c r="K255" i="3"/>
  <c r="K256" i="3" s="1"/>
  <c r="K257" i="3" s="1"/>
  <c r="K294" i="3"/>
  <c r="K295" i="3" s="1"/>
  <c r="K296" i="3" s="1"/>
  <c r="K213" i="3"/>
  <c r="K214" i="3" s="1"/>
  <c r="K215" i="3" s="1"/>
  <c r="K174" i="3"/>
  <c r="K175" i="3" s="1"/>
  <c r="K176" i="3" s="1"/>
  <c r="G213" i="3"/>
  <c r="G214" i="3" s="1"/>
  <c r="G215" i="3" s="1"/>
  <c r="G174" i="3"/>
  <c r="G175" i="3" s="1"/>
  <c r="G176" i="3" s="1"/>
  <c r="G294" i="3"/>
  <c r="G295" i="3" s="1"/>
  <c r="G296" i="3" s="1"/>
  <c r="G255" i="3"/>
  <c r="G256" i="3" s="1"/>
  <c r="G257" i="3" s="1"/>
  <c r="D251" i="3"/>
  <c r="D252" i="3" s="1"/>
  <c r="D253" i="3" s="1"/>
  <c r="D290" i="3"/>
  <c r="D291" i="3" s="1"/>
  <c r="D292" i="3" s="1"/>
  <c r="D208" i="3"/>
  <c r="D209" i="3" s="1"/>
  <c r="D210" i="3" s="1"/>
  <c r="D169" i="3"/>
  <c r="D170" i="3" s="1"/>
  <c r="D171" i="3" s="1"/>
  <c r="F208" i="3"/>
  <c r="F209" i="3" s="1"/>
  <c r="F210" i="3" s="1"/>
  <c r="F169" i="3"/>
  <c r="F170" i="3" s="1"/>
  <c r="F171" i="3" s="1"/>
  <c r="F251" i="3"/>
  <c r="F252" i="3" s="1"/>
  <c r="F253" i="3" s="1"/>
  <c r="F290" i="3"/>
  <c r="F291" i="3" s="1"/>
  <c r="F292" i="3" s="1"/>
  <c r="Y251" i="3"/>
  <c r="Y252" i="3" s="1"/>
  <c r="Y253" i="3" s="1"/>
  <c r="Y290" i="3"/>
  <c r="Y291" i="3" s="1"/>
  <c r="Y292" i="3" s="1"/>
  <c r="Y208" i="3"/>
  <c r="Y209" i="3" s="1"/>
  <c r="Y210" i="3" s="1"/>
  <c r="Y169" i="3"/>
  <c r="Y170" i="3" s="1"/>
  <c r="Y171" i="3" s="1"/>
  <c r="M231" i="3"/>
  <c r="M232" i="3" s="1"/>
  <c r="M233" i="3" s="1"/>
  <c r="M183" i="3"/>
  <c r="M184" i="3" s="1"/>
  <c r="M185" i="3" s="1"/>
  <c r="M144" i="3"/>
  <c r="M145" i="3" s="1"/>
  <c r="M146" i="3" s="1"/>
  <c r="M270" i="3"/>
  <c r="M271" i="3" s="1"/>
  <c r="M272" i="3" s="1"/>
  <c r="J270" i="3"/>
  <c r="J271" i="3" s="1"/>
  <c r="J272" i="3" s="1"/>
  <c r="J231" i="3"/>
  <c r="J232" i="3" s="1"/>
  <c r="J233" i="3" s="1"/>
  <c r="J183" i="3"/>
  <c r="J184" i="3" s="1"/>
  <c r="J185" i="3" s="1"/>
  <c r="J144" i="3"/>
  <c r="J145" i="3" s="1"/>
  <c r="J146" i="3" s="1"/>
  <c r="U270" i="3"/>
  <c r="U271" i="3" s="1"/>
  <c r="U272" i="3" s="1"/>
  <c r="U231" i="3"/>
  <c r="U232" i="3" s="1"/>
  <c r="U233" i="3" s="1"/>
  <c r="U183" i="3"/>
  <c r="U184" i="3" s="1"/>
  <c r="U185" i="3" s="1"/>
  <c r="U144" i="3"/>
  <c r="U145" i="3" s="1"/>
  <c r="U146" i="3" s="1"/>
  <c r="N286" i="3"/>
  <c r="N287" i="3" s="1"/>
  <c r="N288" i="3" s="1"/>
  <c r="N247" i="3"/>
  <c r="N248" i="3" s="1"/>
  <c r="N249" i="3" s="1"/>
  <c r="N203" i="3"/>
  <c r="N204" i="3" s="1"/>
  <c r="N205" i="3" s="1"/>
  <c r="N164" i="3"/>
  <c r="N165" i="3" s="1"/>
  <c r="N166" i="3" s="1"/>
  <c r="Q203" i="3"/>
  <c r="Q204" i="3" s="1"/>
  <c r="Q205" i="3" s="1"/>
  <c r="Q286" i="3"/>
  <c r="Q287" i="3" s="1"/>
  <c r="Q288" i="3" s="1"/>
  <c r="Q247" i="3"/>
  <c r="Q248" i="3" s="1"/>
  <c r="Q249" i="3" s="1"/>
  <c r="Q164" i="3"/>
  <c r="Q165" i="3" s="1"/>
  <c r="Q166" i="3" s="1"/>
  <c r="R286" i="3"/>
  <c r="R287" i="3" s="1"/>
  <c r="R288" i="3" s="1"/>
  <c r="R203" i="3"/>
  <c r="R204" i="3" s="1"/>
  <c r="R205" i="3" s="1"/>
  <c r="R247" i="3"/>
  <c r="R248" i="3" s="1"/>
  <c r="R249" i="3" s="1"/>
  <c r="R164" i="3"/>
  <c r="R165" i="3" s="1"/>
  <c r="R166" i="3" s="1"/>
  <c r="M282" i="3"/>
  <c r="M283" i="3" s="1"/>
  <c r="M284" i="3" s="1"/>
  <c r="M243" i="3"/>
  <c r="M244" i="3" s="1"/>
  <c r="M245" i="3" s="1"/>
  <c r="M159" i="3"/>
  <c r="M160" i="3" s="1"/>
  <c r="M161" i="3" s="1"/>
  <c r="M198" i="3"/>
  <c r="M199" i="3" s="1"/>
  <c r="M200" i="3" s="1"/>
  <c r="B34" i="3"/>
  <c r="A34" i="3"/>
  <c r="H243" i="3"/>
  <c r="H244" i="3" s="1"/>
  <c r="H245" i="3" s="1"/>
  <c r="H282" i="3"/>
  <c r="H283" i="3" s="1"/>
  <c r="H284" i="3" s="1"/>
  <c r="H198" i="3"/>
  <c r="H199" i="3" s="1"/>
  <c r="H200" i="3" s="1"/>
  <c r="H159" i="3"/>
  <c r="H160" i="3" s="1"/>
  <c r="H161" i="3" s="1"/>
  <c r="L274" i="3"/>
  <c r="L275" i="3" s="1"/>
  <c r="L276" i="3" s="1"/>
  <c r="L235" i="3"/>
  <c r="L236" i="3" s="1"/>
  <c r="L237" i="3" s="1"/>
  <c r="L188" i="3"/>
  <c r="L189" i="3" s="1"/>
  <c r="L190" i="3" s="1"/>
  <c r="L149" i="3"/>
  <c r="L150" i="3" s="1"/>
  <c r="L151" i="3" s="1"/>
  <c r="S274" i="3"/>
  <c r="S275" i="3" s="1"/>
  <c r="S276" i="3" s="1"/>
  <c r="S235" i="3"/>
  <c r="S236" i="3" s="1"/>
  <c r="S237" i="3" s="1"/>
  <c r="S188" i="3"/>
  <c r="S189" i="3" s="1"/>
  <c r="S190" i="3" s="1"/>
  <c r="S149" i="3"/>
  <c r="S150" i="3" s="1"/>
  <c r="S151" i="3" s="1"/>
  <c r="U235" i="3"/>
  <c r="U236" i="3" s="1"/>
  <c r="U237" i="3" s="1"/>
  <c r="U188" i="3"/>
  <c r="U189" i="3" s="1"/>
  <c r="U190" i="3" s="1"/>
  <c r="U149" i="3"/>
  <c r="U150" i="3" s="1"/>
  <c r="U151" i="3" s="1"/>
  <c r="U274" i="3"/>
  <c r="U275" i="3" s="1"/>
  <c r="U276" i="3" s="1"/>
  <c r="U278" i="3"/>
  <c r="U279" i="3" s="1"/>
  <c r="U280" i="3" s="1"/>
  <c r="U239" i="3"/>
  <c r="U240" i="3" s="1"/>
  <c r="U241" i="3" s="1"/>
  <c r="U154" i="3"/>
  <c r="U155" i="3" s="1"/>
  <c r="U156" i="3" s="1"/>
  <c r="U193" i="3"/>
  <c r="U194" i="3" s="1"/>
  <c r="U195" i="3" s="1"/>
  <c r="Q278" i="3"/>
  <c r="Q279" i="3" s="1"/>
  <c r="Q280" i="3" s="1"/>
  <c r="Q239" i="3"/>
  <c r="Q240" i="3" s="1"/>
  <c r="Q241" i="3" s="1"/>
  <c r="Q193" i="3"/>
  <c r="Q194" i="3" s="1"/>
  <c r="Q195" i="3" s="1"/>
  <c r="Q154" i="3"/>
  <c r="Q155" i="3" s="1"/>
  <c r="Q156" i="3" s="1"/>
  <c r="T193" i="3"/>
  <c r="T194" i="3" s="1"/>
  <c r="T195" i="3" s="1"/>
  <c r="T154" i="3"/>
  <c r="T155" i="3" s="1"/>
  <c r="T156" i="3" s="1"/>
  <c r="T239" i="3"/>
  <c r="T240" i="3" s="1"/>
  <c r="T241" i="3" s="1"/>
  <c r="T278" i="3"/>
  <c r="T279" i="3" s="1"/>
  <c r="T280" i="3" s="1"/>
  <c r="O27" i="2"/>
  <c r="O28" i="2" s="1"/>
  <c r="J27" i="2"/>
  <c r="J28" i="2" s="1"/>
  <c r="E27" i="2"/>
  <c r="E28" i="2" s="1"/>
  <c r="W27" i="2"/>
  <c r="W28" i="2" s="1"/>
  <c r="R27" i="2"/>
  <c r="R28" i="2" s="1"/>
  <c r="M27" i="2"/>
  <c r="M28" i="2" s="1"/>
  <c r="H27" i="2"/>
  <c r="H28" i="2" s="1"/>
  <c r="C27" i="2"/>
  <c r="C28" i="2" s="1"/>
  <c r="U27" i="2"/>
  <c r="U28" i="2" s="1"/>
  <c r="P27" i="2"/>
  <c r="P28" i="2" s="1"/>
  <c r="K27" i="2"/>
  <c r="K28" i="2" s="1"/>
  <c r="F27" i="2"/>
  <c r="F28" i="2" s="1"/>
  <c r="X27" i="2"/>
  <c r="X28" i="2" s="1"/>
  <c r="S27" i="2"/>
  <c r="S28" i="2" s="1"/>
  <c r="N27" i="2"/>
  <c r="N28" i="2" s="1"/>
  <c r="I27" i="2"/>
  <c r="I28" i="2" s="1"/>
  <c r="D27" i="2"/>
  <c r="D28" i="2" s="1"/>
  <c r="V27" i="2"/>
  <c r="V28" i="2" s="1"/>
  <c r="Q27" i="2"/>
  <c r="Q28" i="2" s="1"/>
  <c r="L27" i="2"/>
  <c r="L28" i="2" s="1"/>
  <c r="Q39" i="11"/>
  <c r="Q40" i="11" s="1"/>
  <c r="Q250" i="11" s="1"/>
  <c r="Q251" i="11" s="1"/>
  <c r="Q256" i="11" s="1"/>
  <c r="O39" i="11"/>
  <c r="O40" i="11" s="1"/>
  <c r="O310" i="11" s="1"/>
  <c r="O311" i="11" s="1"/>
  <c r="O312" i="11" s="1"/>
  <c r="D39" i="11"/>
  <c r="D40" i="11" s="1"/>
  <c r="D310" i="11" s="1"/>
  <c r="D311" i="11" s="1"/>
  <c r="D312" i="11" s="1"/>
  <c r="E39" i="11"/>
  <c r="E40" i="11" s="1"/>
  <c r="X39" i="11"/>
  <c r="X40" i="11" s="1"/>
  <c r="X250" i="11" s="1"/>
  <c r="X251" i="11" s="1"/>
  <c r="J39" i="11"/>
  <c r="J40" i="11" s="1"/>
  <c r="J250" i="11" s="1"/>
  <c r="J251" i="11" s="1"/>
  <c r="J256" i="11" s="1"/>
  <c r="Y39" i="11"/>
  <c r="Y40" i="11" s="1"/>
  <c r="Y310" i="11" s="1"/>
  <c r="Y311" i="11" s="1"/>
  <c r="Y312" i="11" s="1"/>
  <c r="F39" i="11"/>
  <c r="F40" i="11" s="1"/>
  <c r="F310" i="11" s="1"/>
  <c r="F311" i="11" s="1"/>
  <c r="F312" i="11" s="1"/>
  <c r="R39" i="11"/>
  <c r="R40" i="11" s="1"/>
  <c r="R250" i="11" s="1"/>
  <c r="R251" i="11" s="1"/>
  <c r="R256" i="11" s="1"/>
  <c r="I39" i="11"/>
  <c r="I40" i="11" s="1"/>
  <c r="I310" i="11" s="1"/>
  <c r="I311" i="11" s="1"/>
  <c r="I312" i="11" s="1"/>
  <c r="N39" i="11"/>
  <c r="N40" i="11" s="1"/>
  <c r="N310" i="11" s="1"/>
  <c r="N311" i="11" s="1"/>
  <c r="N312" i="11" s="1"/>
  <c r="C39" i="11"/>
  <c r="C40" i="11" s="1"/>
  <c r="C310" i="11" s="1"/>
  <c r="C311" i="11" s="1"/>
  <c r="C312" i="11" s="1"/>
  <c r="P39" i="11"/>
  <c r="P40" i="11" s="1"/>
  <c r="P250" i="11" s="1"/>
  <c r="P251" i="11" s="1"/>
  <c r="P256" i="11" s="1"/>
  <c r="G39" i="11"/>
  <c r="G40" i="11" s="1"/>
  <c r="G310" i="11" s="1"/>
  <c r="G311" i="11" s="1"/>
  <c r="G312" i="11" s="1"/>
  <c r="Q286" i="11"/>
  <c r="Q287" i="11" s="1"/>
  <c r="Q235" i="11"/>
  <c r="Q236" i="11" s="1"/>
  <c r="U286" i="11"/>
  <c r="U287" i="11" s="1"/>
  <c r="U235" i="11"/>
  <c r="U236" i="11" s="1"/>
  <c r="X259" i="11"/>
  <c r="X260" i="11" s="1"/>
  <c r="X314" i="11"/>
  <c r="X315" i="11" s="1"/>
  <c r="X316" i="11" s="1"/>
  <c r="C250" i="11"/>
  <c r="C251" i="11" s="1"/>
  <c r="N276" i="11"/>
  <c r="N277" i="11" s="1"/>
  <c r="L286" i="11"/>
  <c r="L287" i="11" s="1"/>
  <c r="L235" i="11"/>
  <c r="L236" i="11" s="1"/>
  <c r="I286" i="11"/>
  <c r="I287" i="11" s="1"/>
  <c r="I235" i="11"/>
  <c r="I236" i="11" s="1"/>
  <c r="M286" i="11"/>
  <c r="M287" i="11" s="1"/>
  <c r="M235" i="11"/>
  <c r="M236" i="11" s="1"/>
  <c r="N273" i="11"/>
  <c r="N274" i="11" s="1"/>
  <c r="N223" i="11"/>
  <c r="N224" i="11" s="1"/>
  <c r="J273" i="11"/>
  <c r="J274" i="11" s="1"/>
  <c r="J223" i="11"/>
  <c r="J224" i="11" s="1"/>
  <c r="L289" i="11"/>
  <c r="L290" i="11" s="1"/>
  <c r="L238" i="11"/>
  <c r="L239" i="11" s="1"/>
  <c r="L244" i="11" s="1"/>
  <c r="Y276" i="11"/>
  <c r="Y277" i="11" s="1"/>
  <c r="Y226" i="11"/>
  <c r="Y227" i="11" s="1"/>
  <c r="Y229" i="11" s="1"/>
  <c r="Y230" i="11" s="1"/>
  <c r="H259" i="11"/>
  <c r="H260" i="11" s="1"/>
  <c r="H314" i="11"/>
  <c r="H315" i="11" s="1"/>
  <c r="H316" i="11" s="1"/>
  <c r="F314" i="11"/>
  <c r="F315" i="11" s="1"/>
  <c r="F316" i="11" s="1"/>
  <c r="F259" i="11"/>
  <c r="F260" i="11" s="1"/>
  <c r="R314" i="11"/>
  <c r="R315" i="11" s="1"/>
  <c r="R316" i="11" s="1"/>
  <c r="R259" i="11"/>
  <c r="R260" i="11" s="1"/>
  <c r="S310" i="11"/>
  <c r="S311" i="11" s="1"/>
  <c r="S312" i="11" s="1"/>
  <c r="S250" i="11"/>
  <c r="S251" i="11" s="1"/>
  <c r="S256" i="11" s="1"/>
  <c r="Q299" i="11"/>
  <c r="Q300" i="11" s="1"/>
  <c r="Q247" i="11"/>
  <c r="Q248" i="11" s="1"/>
  <c r="D299" i="11"/>
  <c r="D300" i="11" s="1"/>
  <c r="D247" i="11"/>
  <c r="D248" i="11" s="1"/>
  <c r="G276" i="11"/>
  <c r="G277" i="11" s="1"/>
  <c r="G226" i="11"/>
  <c r="G227" i="11" s="1"/>
  <c r="G232" i="11" s="1"/>
  <c r="C286" i="11"/>
  <c r="C287" i="11" s="1"/>
  <c r="C235" i="11"/>
  <c r="C236" i="11" s="1"/>
  <c r="P286" i="11"/>
  <c r="P287" i="11" s="1"/>
  <c r="P235" i="11"/>
  <c r="P236" i="11" s="1"/>
  <c r="F286" i="11"/>
  <c r="F287" i="11" s="1"/>
  <c r="F235" i="11"/>
  <c r="F236" i="11" s="1"/>
  <c r="C273" i="11"/>
  <c r="C274" i="11" s="1"/>
  <c r="K273" i="11"/>
  <c r="K274" i="11" s="1"/>
  <c r="K223" i="11"/>
  <c r="K224" i="11" s="1"/>
  <c r="N259" i="11"/>
  <c r="N260" i="11" s="1"/>
  <c r="N314" i="11"/>
  <c r="N315" i="11" s="1"/>
  <c r="N316" i="11" s="1"/>
  <c r="R299" i="11"/>
  <c r="R300" i="11" s="1"/>
  <c r="R247" i="11"/>
  <c r="R248" i="11" s="1"/>
  <c r="W299" i="11"/>
  <c r="W300" i="11" s="1"/>
  <c r="W247" i="11"/>
  <c r="W248" i="11" s="1"/>
  <c r="L299" i="11"/>
  <c r="L300" i="11" s="1"/>
  <c r="L247" i="11"/>
  <c r="L248" i="11" s="1"/>
  <c r="S286" i="11"/>
  <c r="S287" i="11" s="1"/>
  <c r="S235" i="11"/>
  <c r="S236" i="11" s="1"/>
  <c r="K286" i="11"/>
  <c r="K287" i="11" s="1"/>
  <c r="K235" i="11"/>
  <c r="K236" i="11" s="1"/>
  <c r="N286" i="11"/>
  <c r="N287" i="11" s="1"/>
  <c r="N235" i="11"/>
  <c r="N236" i="11" s="1"/>
  <c r="M273" i="11"/>
  <c r="M274" i="11" s="1"/>
  <c r="M223" i="11"/>
  <c r="M224" i="11" s="1"/>
  <c r="P289" i="11"/>
  <c r="P290" i="11" s="1"/>
  <c r="P238" i="11"/>
  <c r="P239" i="11" s="1"/>
  <c r="P244" i="11" s="1"/>
  <c r="V259" i="11"/>
  <c r="V260" i="11" s="1"/>
  <c r="V314" i="11"/>
  <c r="V315" i="11" s="1"/>
  <c r="V316" i="11" s="1"/>
  <c r="K259" i="11"/>
  <c r="K260" i="11" s="1"/>
  <c r="K314" i="11"/>
  <c r="K315" i="11" s="1"/>
  <c r="K316" i="11" s="1"/>
  <c r="W276" i="11"/>
  <c r="W277" i="11" s="1"/>
  <c r="W226" i="11"/>
  <c r="W227" i="11" s="1"/>
  <c r="W229" i="11" s="1"/>
  <c r="W230" i="11" s="1"/>
  <c r="D286" i="11"/>
  <c r="D287" i="11" s="1"/>
  <c r="D235" i="11"/>
  <c r="D236" i="11" s="1"/>
  <c r="A31" i="11"/>
  <c r="B31" i="11"/>
  <c r="V286" i="11"/>
  <c r="V287" i="11" s="1"/>
  <c r="V235" i="11"/>
  <c r="V236" i="11" s="1"/>
  <c r="X273" i="11"/>
  <c r="X274" i="11" s="1"/>
  <c r="X223" i="11"/>
  <c r="X224" i="11" s="1"/>
  <c r="R289" i="11"/>
  <c r="R290" i="11" s="1"/>
  <c r="R238" i="11"/>
  <c r="R239" i="11" s="1"/>
  <c r="R244" i="11" s="1"/>
  <c r="S299" i="11"/>
  <c r="S300" i="11" s="1"/>
  <c r="S247" i="11"/>
  <c r="S248" i="11" s="1"/>
  <c r="Y286" i="11"/>
  <c r="Y287" i="11" s="1"/>
  <c r="Y235" i="11"/>
  <c r="Y236" i="11" s="1"/>
  <c r="B25" i="11"/>
  <c r="W259" i="11"/>
  <c r="W260" i="11" s="1"/>
  <c r="W314" i="11"/>
  <c r="W315" i="11" s="1"/>
  <c r="W316" i="11" s="1"/>
  <c r="S259" i="11"/>
  <c r="S260" i="11" s="1"/>
  <c r="S314" i="11"/>
  <c r="S315" i="11" s="1"/>
  <c r="S316" i="11" s="1"/>
  <c r="P299" i="11"/>
  <c r="P300" i="11" s="1"/>
  <c r="P247" i="11"/>
  <c r="P248" i="11" s="1"/>
  <c r="E299" i="11"/>
  <c r="E300" i="11" s="1"/>
  <c r="E247" i="11"/>
  <c r="E248" i="11" s="1"/>
  <c r="T286" i="11"/>
  <c r="T287" i="11" s="1"/>
  <c r="T235" i="11"/>
  <c r="T236" i="11" s="1"/>
  <c r="J286" i="11"/>
  <c r="J287" i="11" s="1"/>
  <c r="J235" i="11"/>
  <c r="J236" i="11" s="1"/>
  <c r="G286" i="11"/>
  <c r="G287" i="11" s="1"/>
  <c r="G235" i="11"/>
  <c r="G236" i="11" s="1"/>
  <c r="L273" i="11"/>
  <c r="L274" i="11" s="1"/>
  <c r="L223" i="11"/>
  <c r="L224" i="11" s="1"/>
  <c r="I273" i="11"/>
  <c r="I274" i="11" s="1"/>
  <c r="I223" i="11"/>
  <c r="I224" i="11" s="1"/>
  <c r="C289" i="11"/>
  <c r="C290" i="11" s="1"/>
  <c r="C238" i="11"/>
  <c r="C239" i="11" s="1"/>
  <c r="F289" i="11"/>
  <c r="F290" i="11" s="1"/>
  <c r="G259" i="11"/>
  <c r="G260" i="11" s="1"/>
  <c r="G314" i="11"/>
  <c r="G315" i="11" s="1"/>
  <c r="G316" i="11" s="1"/>
  <c r="V276" i="11"/>
  <c r="V277" i="11" s="1"/>
  <c r="V226" i="11"/>
  <c r="V227" i="11" s="1"/>
  <c r="V229" i="11" s="1"/>
  <c r="V230" i="11" s="1"/>
  <c r="T314" i="11"/>
  <c r="T315" i="11" s="1"/>
  <c r="T316" i="11" s="1"/>
  <c r="T259" i="11"/>
  <c r="T260" i="11" s="1"/>
  <c r="P259" i="11"/>
  <c r="P260" i="11" s="1"/>
  <c r="P314" i="11"/>
  <c r="P315" i="11" s="1"/>
  <c r="P316" i="11" s="1"/>
  <c r="E310" i="11"/>
  <c r="E311" i="11" s="1"/>
  <c r="E312" i="11" s="1"/>
  <c r="E250" i="11"/>
  <c r="E251" i="11" s="1"/>
  <c r="J310" i="11"/>
  <c r="J311" i="11" s="1"/>
  <c r="J312" i="11" s="1"/>
  <c r="T106" i="11"/>
  <c r="T134" i="11" s="1"/>
  <c r="L106" i="11"/>
  <c r="L134" i="11" s="1"/>
  <c r="L137" i="11" s="1"/>
  <c r="L138" i="11" s="1"/>
  <c r="L139" i="11" s="1"/>
  <c r="D106" i="11"/>
  <c r="D134" i="11" s="1"/>
  <c r="S106" i="11"/>
  <c r="S134" i="11" s="1"/>
  <c r="K106" i="11"/>
  <c r="K134" i="11" s="1"/>
  <c r="K137" i="11" s="1"/>
  <c r="K138" i="11" s="1"/>
  <c r="K139" i="11" s="1"/>
  <c r="C106" i="11"/>
  <c r="C134" i="11" s="1"/>
  <c r="R106" i="11"/>
  <c r="R134" i="11" s="1"/>
  <c r="J106" i="11"/>
  <c r="J134" i="11" s="1"/>
  <c r="J137" i="11" s="1"/>
  <c r="J138" i="11" s="1"/>
  <c r="J139" i="11" s="1"/>
  <c r="B106" i="11"/>
  <c r="W106" i="11"/>
  <c r="W134" i="11" s="1"/>
  <c r="O106" i="11"/>
  <c r="O134" i="11" s="1"/>
  <c r="G106" i="11"/>
  <c r="G134" i="11" s="1"/>
  <c r="V106" i="11"/>
  <c r="V134" i="11" s="1"/>
  <c r="N106" i="11"/>
  <c r="N134" i="11" s="1"/>
  <c r="N137" i="11" s="1"/>
  <c r="N138" i="11" s="1"/>
  <c r="N139" i="11" s="1"/>
  <c r="F106" i="11"/>
  <c r="F134" i="11" s="1"/>
  <c r="Q106" i="11"/>
  <c r="Q134" i="11" s="1"/>
  <c r="P106" i="11"/>
  <c r="P134" i="11" s="1"/>
  <c r="M106" i="11"/>
  <c r="M134" i="11" s="1"/>
  <c r="M137" i="11" s="1"/>
  <c r="M138" i="11" s="1"/>
  <c r="M139" i="11" s="1"/>
  <c r="X106" i="11"/>
  <c r="X134" i="11" s="1"/>
  <c r="X137" i="11" s="1"/>
  <c r="X138" i="11" s="1"/>
  <c r="X139" i="11" s="1"/>
  <c r="I106" i="11"/>
  <c r="I134" i="11" s="1"/>
  <c r="I137" i="11" s="1"/>
  <c r="I138" i="11" s="1"/>
  <c r="I139" i="11" s="1"/>
  <c r="H106" i="11"/>
  <c r="H134" i="11" s="1"/>
  <c r="Y106" i="11"/>
  <c r="Y134" i="11" s="1"/>
  <c r="E106" i="11"/>
  <c r="E134" i="11" s="1"/>
  <c r="U106" i="11"/>
  <c r="U134" i="11" s="1"/>
  <c r="E276" i="11"/>
  <c r="E277" i="11" s="1"/>
  <c r="E226" i="11"/>
  <c r="H286" i="11"/>
  <c r="H287" i="11" s="1"/>
  <c r="H235" i="11"/>
  <c r="H236" i="11" s="1"/>
  <c r="R286" i="11"/>
  <c r="R287" i="11" s="1"/>
  <c r="R235" i="11"/>
  <c r="R236" i="11" s="1"/>
  <c r="O286" i="11"/>
  <c r="O287" i="11" s="1"/>
  <c r="O235" i="11"/>
  <c r="O236" i="11" s="1"/>
  <c r="D314" i="11"/>
  <c r="D315" i="11" s="1"/>
  <c r="D316" i="11" s="1"/>
  <c r="D259" i="11"/>
  <c r="D260" i="11" s="1"/>
  <c r="E314" i="11"/>
  <c r="E315" i="11" s="1"/>
  <c r="E316" i="11" s="1"/>
  <c r="E259" i="11"/>
  <c r="E260" i="11" s="1"/>
  <c r="Y259" i="11"/>
  <c r="Y260" i="11" s="1"/>
  <c r="Y314" i="11"/>
  <c r="Y315" i="11" s="1"/>
  <c r="Y316" i="11" s="1"/>
  <c r="S109" i="11"/>
  <c r="S173" i="11" s="1"/>
  <c r="S201" i="11" s="1"/>
  <c r="S202" i="11" s="1"/>
  <c r="S203" i="11" s="1"/>
  <c r="K109" i="11"/>
  <c r="K173" i="11" s="1"/>
  <c r="C109" i="11"/>
  <c r="C173" i="11" s="1"/>
  <c r="C201" i="11" s="1"/>
  <c r="C202" i="11" s="1"/>
  <c r="C203" i="11" s="1"/>
  <c r="R109" i="11"/>
  <c r="R173" i="11" s="1"/>
  <c r="J109" i="11"/>
  <c r="J173" i="11" s="1"/>
  <c r="B109" i="11"/>
  <c r="Y109" i="11"/>
  <c r="Y173" i="11" s="1"/>
  <c r="Q109" i="11"/>
  <c r="Q173" i="11" s="1"/>
  <c r="I109" i="11"/>
  <c r="I173" i="11" s="1"/>
  <c r="V109" i="11"/>
  <c r="V173" i="11" s="1"/>
  <c r="N109" i="11"/>
  <c r="N173" i="11" s="1"/>
  <c r="F109" i="11"/>
  <c r="F173" i="11" s="1"/>
  <c r="F206" i="11" s="1"/>
  <c r="F207" i="11" s="1"/>
  <c r="F208" i="11" s="1"/>
  <c r="U109" i="11"/>
  <c r="U173" i="11" s="1"/>
  <c r="M109" i="11"/>
  <c r="M173" i="11" s="1"/>
  <c r="E109" i="11"/>
  <c r="E173" i="11" s="1"/>
  <c r="E196" i="11" s="1"/>
  <c r="E197" i="11" s="1"/>
  <c r="E198" i="11" s="1"/>
  <c r="O109" i="11"/>
  <c r="O173" i="11" s="1"/>
  <c r="L109" i="11"/>
  <c r="L173" i="11" s="1"/>
  <c r="L176" i="11" s="1"/>
  <c r="L177" i="11" s="1"/>
  <c r="L178" i="11" s="1"/>
  <c r="H109" i="11"/>
  <c r="H173" i="11" s="1"/>
  <c r="H201" i="11" s="1"/>
  <c r="H202" i="11" s="1"/>
  <c r="H203" i="11" s="1"/>
  <c r="G109" i="11"/>
  <c r="G173" i="11" s="1"/>
  <c r="G186" i="11" s="1"/>
  <c r="G187" i="11" s="1"/>
  <c r="G188" i="11" s="1"/>
  <c r="X109" i="11"/>
  <c r="X173" i="11" s="1"/>
  <c r="D109" i="11"/>
  <c r="D173" i="11" s="1"/>
  <c r="W109" i="11"/>
  <c r="W173" i="11" s="1"/>
  <c r="T109" i="11"/>
  <c r="T173" i="11" s="1"/>
  <c r="T196" i="11" s="1"/>
  <c r="T197" i="11" s="1"/>
  <c r="T198" i="11" s="1"/>
  <c r="P109" i="11"/>
  <c r="P173" i="11" s="1"/>
  <c r="P201" i="11" s="1"/>
  <c r="P202" i="11" s="1"/>
  <c r="P203" i="11" s="1"/>
  <c r="Y299" i="11"/>
  <c r="Y300" i="11" s="1"/>
  <c r="C299" i="11"/>
  <c r="C300" i="11" s="1"/>
  <c r="C247" i="11"/>
  <c r="C248" i="11" s="1"/>
  <c r="U299" i="11"/>
  <c r="U300" i="11" s="1"/>
  <c r="U247" i="11"/>
  <c r="U248" i="11" s="1"/>
  <c r="U276" i="11"/>
  <c r="U277" i="11" s="1"/>
  <c r="U226" i="11"/>
  <c r="U227" i="11" s="1"/>
  <c r="U229" i="11" s="1"/>
  <c r="U230" i="11" s="1"/>
  <c r="F276" i="11"/>
  <c r="F277" i="11" s="1"/>
  <c r="F226" i="11"/>
  <c r="F227" i="11" s="1"/>
  <c r="F229" i="11" s="1"/>
  <c r="F230" i="11" s="1"/>
  <c r="X286" i="11"/>
  <c r="X287" i="11" s="1"/>
  <c r="X235" i="11"/>
  <c r="X236" i="11" s="1"/>
  <c r="E286" i="11"/>
  <c r="E287" i="11" s="1"/>
  <c r="E235" i="11"/>
  <c r="E236" i="11" s="1"/>
  <c r="W286" i="11"/>
  <c r="W287" i="11" s="1"/>
  <c r="W235" i="11"/>
  <c r="W236" i="11" s="1"/>
  <c r="Y223" i="11"/>
  <c r="Y224" i="11" s="1"/>
  <c r="G289" i="11"/>
  <c r="G290" i="11" s="1"/>
  <c r="G238" i="11"/>
  <c r="G239" i="11" s="1"/>
  <c r="G244" i="11" s="1"/>
  <c r="D289" i="11"/>
  <c r="D290" i="11" s="1"/>
  <c r="R278" i="4"/>
  <c r="R279" i="4" s="1"/>
  <c r="R280" i="4" s="1"/>
  <c r="R236" i="4"/>
  <c r="R237" i="4" s="1"/>
  <c r="R238" i="4" s="1"/>
  <c r="D292" i="4"/>
  <c r="D293" i="4" s="1"/>
  <c r="D294" i="4" s="1"/>
  <c r="D250" i="4"/>
  <c r="D251" i="4" s="1"/>
  <c r="D252" i="4" s="1"/>
  <c r="T278" i="4"/>
  <c r="T279" i="4" s="1"/>
  <c r="T236" i="4"/>
  <c r="T237" i="4" s="1"/>
  <c r="P278" i="4"/>
  <c r="P279" i="4" s="1"/>
  <c r="P280" i="4" s="1"/>
  <c r="P236" i="4"/>
  <c r="P237" i="4" s="1"/>
  <c r="P238" i="4" s="1"/>
  <c r="J278" i="4"/>
  <c r="J279" i="4" s="1"/>
  <c r="J280" i="4" s="1"/>
  <c r="J236" i="4"/>
  <c r="J237" i="4" s="1"/>
  <c r="J238" i="4" s="1"/>
  <c r="W274" i="4"/>
  <c r="W275" i="4" s="1"/>
  <c r="W276" i="4" s="1"/>
  <c r="W232" i="4"/>
  <c r="W233" i="4" s="1"/>
  <c r="W234" i="4" s="1"/>
  <c r="J274" i="4"/>
  <c r="J275" i="4" s="1"/>
  <c r="J276" i="4" s="1"/>
  <c r="J232" i="4"/>
  <c r="J233" i="4" s="1"/>
  <c r="J234" i="4" s="1"/>
  <c r="L274" i="4"/>
  <c r="L275" i="4" s="1"/>
  <c r="L276" i="4" s="1"/>
  <c r="L232" i="4"/>
  <c r="L233" i="4" s="1"/>
  <c r="L234" i="4" s="1"/>
  <c r="R287" i="4"/>
  <c r="R288" i="4" s="1"/>
  <c r="R245" i="4"/>
  <c r="R246" i="4" s="1"/>
  <c r="S287" i="4"/>
  <c r="S288" i="4" s="1"/>
  <c r="S245" i="4"/>
  <c r="S246" i="4" s="1"/>
  <c r="P287" i="4"/>
  <c r="P288" i="4" s="1"/>
  <c r="P289" i="4" s="1"/>
  <c r="P245" i="4"/>
  <c r="P246" i="4" s="1"/>
  <c r="P247" i="4" s="1"/>
  <c r="Y259" i="4"/>
  <c r="Y260" i="4" s="1"/>
  <c r="Y261" i="4" s="1"/>
  <c r="Y301" i="4"/>
  <c r="Y302" i="4" s="1"/>
  <c r="Y303" i="4" s="1"/>
  <c r="K259" i="4"/>
  <c r="K260" i="4" s="1"/>
  <c r="K261" i="4" s="1"/>
  <c r="K301" i="4"/>
  <c r="K302" i="4" s="1"/>
  <c r="K303" i="4" s="1"/>
  <c r="J259" i="4"/>
  <c r="J260" i="4" s="1"/>
  <c r="J261" i="4" s="1"/>
  <c r="J301" i="4"/>
  <c r="J302" i="4" s="1"/>
  <c r="J303" i="4" s="1"/>
  <c r="G296" i="4"/>
  <c r="G297" i="4" s="1"/>
  <c r="G254" i="4"/>
  <c r="G255" i="4" s="1"/>
  <c r="U254" i="4"/>
  <c r="U255" i="4" s="1"/>
  <c r="U296" i="4"/>
  <c r="U297" i="4" s="1"/>
  <c r="K283" i="4"/>
  <c r="K284" i="4" s="1"/>
  <c r="K285" i="4" s="1"/>
  <c r="K241" i="4"/>
  <c r="K242" i="4" s="1"/>
  <c r="K243" i="4" s="1"/>
  <c r="L283" i="4"/>
  <c r="L284" i="4" s="1"/>
  <c r="L285" i="4" s="1"/>
  <c r="L241" i="4"/>
  <c r="L242" i="4" s="1"/>
  <c r="L243" i="4" s="1"/>
  <c r="Q283" i="4"/>
  <c r="Q284" i="4" s="1"/>
  <c r="Q285" i="4" s="1"/>
  <c r="Q241" i="4"/>
  <c r="Q242" i="4" s="1"/>
  <c r="Q243" i="4" s="1"/>
  <c r="S292" i="4"/>
  <c r="S293" i="4" s="1"/>
  <c r="S294" i="4" s="1"/>
  <c r="S250" i="4"/>
  <c r="S251" i="4" s="1"/>
  <c r="S252" i="4" s="1"/>
  <c r="A37" i="4"/>
  <c r="B37" i="4"/>
  <c r="P292" i="4"/>
  <c r="P293" i="4" s="1"/>
  <c r="P294" i="4" s="1"/>
  <c r="P250" i="4"/>
  <c r="P251" i="4" s="1"/>
  <c r="P252" i="4" s="1"/>
  <c r="T274" i="4"/>
  <c r="T275" i="4" s="1"/>
  <c r="T276" i="4" s="1"/>
  <c r="T232" i="4"/>
  <c r="T233" i="4" s="1"/>
  <c r="T234" i="4" s="1"/>
  <c r="R259" i="4"/>
  <c r="R260" i="4" s="1"/>
  <c r="R261" i="4" s="1"/>
  <c r="R301" i="4"/>
  <c r="R302" i="4" s="1"/>
  <c r="R303" i="4" s="1"/>
  <c r="X292" i="4"/>
  <c r="X293" i="4" s="1"/>
  <c r="X294" i="4" s="1"/>
  <c r="X250" i="4"/>
  <c r="X251" i="4" s="1"/>
  <c r="X252" i="4" s="1"/>
  <c r="N278" i="4"/>
  <c r="N279" i="4" s="1"/>
  <c r="N280" i="4" s="1"/>
  <c r="N236" i="4"/>
  <c r="N237" i="4" s="1"/>
  <c r="N238" i="4" s="1"/>
  <c r="M278" i="4"/>
  <c r="M279" i="4" s="1"/>
  <c r="M280" i="4" s="1"/>
  <c r="M236" i="4"/>
  <c r="M237" i="4" s="1"/>
  <c r="M238" i="4" s="1"/>
  <c r="E278" i="4"/>
  <c r="E279" i="4" s="1"/>
  <c r="E236" i="4"/>
  <c r="E237" i="4" s="1"/>
  <c r="V274" i="4"/>
  <c r="V275" i="4" s="1"/>
  <c r="V276" i="4" s="1"/>
  <c r="V232" i="4"/>
  <c r="V233" i="4" s="1"/>
  <c r="V234" i="4" s="1"/>
  <c r="P274" i="4"/>
  <c r="P275" i="4" s="1"/>
  <c r="P276" i="4" s="1"/>
  <c r="P232" i="4"/>
  <c r="P233" i="4" s="1"/>
  <c r="P234" i="4" s="1"/>
  <c r="N274" i="4"/>
  <c r="N275" i="4" s="1"/>
  <c r="N276" i="4" s="1"/>
  <c r="N232" i="4"/>
  <c r="N233" i="4" s="1"/>
  <c r="N234" i="4" s="1"/>
  <c r="D287" i="4"/>
  <c r="D288" i="4" s="1"/>
  <c r="D245" i="4"/>
  <c r="D246" i="4" s="1"/>
  <c r="N287" i="4"/>
  <c r="N288" i="4" s="1"/>
  <c r="N289" i="4" s="1"/>
  <c r="N245" i="4"/>
  <c r="N246" i="4" s="1"/>
  <c r="N247" i="4" s="1"/>
  <c r="K287" i="4"/>
  <c r="K288" i="4" s="1"/>
  <c r="K289" i="4" s="1"/>
  <c r="K245" i="4"/>
  <c r="K246" i="4" s="1"/>
  <c r="K247" i="4" s="1"/>
  <c r="C259" i="4"/>
  <c r="C260" i="4" s="1"/>
  <c r="C261" i="4" s="1"/>
  <c r="C301" i="4"/>
  <c r="C302" i="4" s="1"/>
  <c r="C303" i="4" s="1"/>
  <c r="Q259" i="4"/>
  <c r="Q260" i="4" s="1"/>
  <c r="Q261" i="4" s="1"/>
  <c r="Q301" i="4"/>
  <c r="Q302" i="4" s="1"/>
  <c r="Q303" i="4" s="1"/>
  <c r="L259" i="4"/>
  <c r="L260" i="4" s="1"/>
  <c r="L261" i="4" s="1"/>
  <c r="L301" i="4"/>
  <c r="L302" i="4" s="1"/>
  <c r="L303" i="4" s="1"/>
  <c r="R296" i="4"/>
  <c r="R297" i="4" s="1"/>
  <c r="R254" i="4"/>
  <c r="R255" i="4" s="1"/>
  <c r="M296" i="4"/>
  <c r="M297" i="4" s="1"/>
  <c r="M254" i="4"/>
  <c r="M255" i="4" s="1"/>
  <c r="E283" i="4"/>
  <c r="E284" i="4" s="1"/>
  <c r="E285" i="4" s="1"/>
  <c r="E241" i="4"/>
  <c r="E242" i="4" s="1"/>
  <c r="E243" i="4" s="1"/>
  <c r="O283" i="4"/>
  <c r="O284" i="4" s="1"/>
  <c r="O285" i="4" s="1"/>
  <c r="O241" i="4"/>
  <c r="O242" i="4" s="1"/>
  <c r="O243" i="4" s="1"/>
  <c r="D283" i="4"/>
  <c r="D284" i="4" s="1"/>
  <c r="D285" i="4" s="1"/>
  <c r="D241" i="4"/>
  <c r="D242" i="4" s="1"/>
  <c r="D243" i="4" s="1"/>
  <c r="I292" i="4"/>
  <c r="I293" i="4" s="1"/>
  <c r="I294" i="4" s="1"/>
  <c r="I250" i="4"/>
  <c r="I251" i="4" s="1"/>
  <c r="I252" i="4" s="1"/>
  <c r="L292" i="4"/>
  <c r="L293" i="4" s="1"/>
  <c r="L294" i="4" s="1"/>
  <c r="L250" i="4"/>
  <c r="L251" i="4" s="1"/>
  <c r="L252" i="4" s="1"/>
  <c r="N292" i="4"/>
  <c r="N293" i="4" s="1"/>
  <c r="N294" i="4" s="1"/>
  <c r="N250" i="4"/>
  <c r="N251" i="4" s="1"/>
  <c r="N252" i="4" s="1"/>
  <c r="S111" i="4"/>
  <c r="S142" i="4" s="1"/>
  <c r="S160" i="4" s="1"/>
  <c r="S161" i="4" s="1"/>
  <c r="S162" i="4" s="1"/>
  <c r="K111" i="4"/>
  <c r="K142" i="4" s="1"/>
  <c r="K160" i="4" s="1"/>
  <c r="K161" i="4" s="1"/>
  <c r="K162" i="4" s="1"/>
  <c r="C111" i="4"/>
  <c r="C142" i="4" s="1"/>
  <c r="C175" i="4" s="1"/>
  <c r="C176" i="4" s="1"/>
  <c r="C177" i="4" s="1"/>
  <c r="Y111" i="4"/>
  <c r="Y142" i="4" s="1"/>
  <c r="Q111" i="4"/>
  <c r="Q142" i="4" s="1"/>
  <c r="Q170" i="4" s="1"/>
  <c r="Q171" i="4" s="1"/>
  <c r="Q172" i="4" s="1"/>
  <c r="I111" i="4"/>
  <c r="I142" i="4" s="1"/>
  <c r="I170" i="4" s="1"/>
  <c r="I171" i="4" s="1"/>
  <c r="I172" i="4" s="1"/>
  <c r="W111" i="4"/>
  <c r="W142" i="4" s="1"/>
  <c r="W145" i="4" s="1"/>
  <c r="W146" i="4" s="1"/>
  <c r="W147" i="4" s="1"/>
  <c r="O111" i="4"/>
  <c r="O142" i="4" s="1"/>
  <c r="O155" i="4" s="1"/>
  <c r="O156" i="4" s="1"/>
  <c r="O157" i="4" s="1"/>
  <c r="G111" i="4"/>
  <c r="G142" i="4" s="1"/>
  <c r="G170" i="4" s="1"/>
  <c r="G171" i="4" s="1"/>
  <c r="G172" i="4" s="1"/>
  <c r="T111" i="4"/>
  <c r="T142" i="4" s="1"/>
  <c r="T145" i="4" s="1"/>
  <c r="T146" i="4" s="1"/>
  <c r="T147" i="4" s="1"/>
  <c r="L111" i="4"/>
  <c r="L142" i="4" s="1"/>
  <c r="L170" i="4" s="1"/>
  <c r="L171" i="4" s="1"/>
  <c r="L172" i="4" s="1"/>
  <c r="D111" i="4"/>
  <c r="D142" i="4" s="1"/>
  <c r="D170" i="4" s="1"/>
  <c r="D171" i="4" s="1"/>
  <c r="D172" i="4" s="1"/>
  <c r="X111" i="4"/>
  <c r="X142" i="4" s="1"/>
  <c r="X170" i="4" s="1"/>
  <c r="X171" i="4" s="1"/>
  <c r="X172" i="4" s="1"/>
  <c r="H111" i="4"/>
  <c r="H142" i="4" s="1"/>
  <c r="H170" i="4" s="1"/>
  <c r="H171" i="4" s="1"/>
  <c r="H172" i="4" s="1"/>
  <c r="V111" i="4"/>
  <c r="V142" i="4" s="1"/>
  <c r="V150" i="4" s="1"/>
  <c r="V151" i="4" s="1"/>
  <c r="V152" i="4" s="1"/>
  <c r="F111" i="4"/>
  <c r="F142" i="4" s="1"/>
  <c r="U111" i="4"/>
  <c r="U142" i="4" s="1"/>
  <c r="U170" i="4" s="1"/>
  <c r="U171" i="4" s="1"/>
  <c r="U172" i="4" s="1"/>
  <c r="E111" i="4"/>
  <c r="E142" i="4" s="1"/>
  <c r="E150" i="4" s="1"/>
  <c r="E151" i="4" s="1"/>
  <c r="E152" i="4" s="1"/>
  <c r="R111" i="4"/>
  <c r="R142" i="4" s="1"/>
  <c r="R150" i="4" s="1"/>
  <c r="R151" i="4" s="1"/>
  <c r="R152" i="4" s="1"/>
  <c r="B111" i="4"/>
  <c r="M111" i="4"/>
  <c r="M142" i="4" s="1"/>
  <c r="M150" i="4" s="1"/>
  <c r="M151" i="4" s="1"/>
  <c r="M152" i="4" s="1"/>
  <c r="P111" i="4"/>
  <c r="P142" i="4" s="1"/>
  <c r="P170" i="4" s="1"/>
  <c r="P171" i="4" s="1"/>
  <c r="P172" i="4" s="1"/>
  <c r="N111" i="4"/>
  <c r="N142" i="4" s="1"/>
  <c r="N150" i="4" s="1"/>
  <c r="N151" i="4" s="1"/>
  <c r="N152" i="4" s="1"/>
  <c r="J111" i="4"/>
  <c r="J142" i="4" s="1"/>
  <c r="J175" i="4" s="1"/>
  <c r="J176" i="4" s="1"/>
  <c r="J177" i="4" s="1"/>
  <c r="U259" i="4"/>
  <c r="U260" i="4" s="1"/>
  <c r="U261" i="4" s="1"/>
  <c r="U301" i="4"/>
  <c r="U302" i="4" s="1"/>
  <c r="U303" i="4" s="1"/>
  <c r="V278" i="4"/>
  <c r="V279" i="4" s="1"/>
  <c r="V236" i="4"/>
  <c r="V237" i="4" s="1"/>
  <c r="V189" i="4"/>
  <c r="V190" i="4" s="1"/>
  <c r="V191" i="4" s="1"/>
  <c r="I278" i="4"/>
  <c r="I279" i="4" s="1"/>
  <c r="I280" i="4" s="1"/>
  <c r="I236" i="4"/>
  <c r="I237" i="4" s="1"/>
  <c r="I238" i="4" s="1"/>
  <c r="I150" i="4"/>
  <c r="I151" i="4" s="1"/>
  <c r="I152" i="4" s="1"/>
  <c r="C278" i="4"/>
  <c r="C279" i="4" s="1"/>
  <c r="C236" i="4"/>
  <c r="C237" i="4" s="1"/>
  <c r="C150" i="4"/>
  <c r="C151" i="4" s="1"/>
  <c r="C152" i="4" s="1"/>
  <c r="E274" i="4"/>
  <c r="E275" i="4" s="1"/>
  <c r="E276" i="4" s="1"/>
  <c r="E232" i="4"/>
  <c r="E233" i="4" s="1"/>
  <c r="E234" i="4" s="1"/>
  <c r="X274" i="4"/>
  <c r="X275" i="4" s="1"/>
  <c r="X276" i="4" s="1"/>
  <c r="X232" i="4"/>
  <c r="X233" i="4" s="1"/>
  <c r="X234" i="4" s="1"/>
  <c r="C274" i="4"/>
  <c r="C275" i="4" s="1"/>
  <c r="C276" i="4" s="1"/>
  <c r="C232" i="4"/>
  <c r="C233" i="4" s="1"/>
  <c r="C234" i="4" s="1"/>
  <c r="C145" i="4"/>
  <c r="C146" i="4" s="1"/>
  <c r="C147" i="4" s="1"/>
  <c r="L287" i="4"/>
  <c r="L288" i="4" s="1"/>
  <c r="L289" i="4" s="1"/>
  <c r="L245" i="4"/>
  <c r="L246" i="4" s="1"/>
  <c r="L247" i="4" s="1"/>
  <c r="L160" i="4"/>
  <c r="L161" i="4" s="1"/>
  <c r="L162" i="4" s="1"/>
  <c r="V287" i="4"/>
  <c r="V288" i="4" s="1"/>
  <c r="V245" i="4"/>
  <c r="V246" i="4" s="1"/>
  <c r="I287" i="4"/>
  <c r="I288" i="4" s="1"/>
  <c r="I289" i="4" s="1"/>
  <c r="I245" i="4"/>
  <c r="I246" i="4" s="1"/>
  <c r="I247" i="4" s="1"/>
  <c r="I160" i="4"/>
  <c r="I161" i="4" s="1"/>
  <c r="I162" i="4" s="1"/>
  <c r="M259" i="4"/>
  <c r="M260" i="4" s="1"/>
  <c r="M261" i="4" s="1"/>
  <c r="M301" i="4"/>
  <c r="M302" i="4" s="1"/>
  <c r="M303" i="4" s="1"/>
  <c r="O301" i="4"/>
  <c r="O302" i="4" s="1"/>
  <c r="O303" i="4" s="1"/>
  <c r="O259" i="4"/>
  <c r="O260" i="4" s="1"/>
  <c r="O261" i="4" s="1"/>
  <c r="O214" i="4"/>
  <c r="O215" i="4" s="1"/>
  <c r="O216" i="4" s="1"/>
  <c r="O175" i="4"/>
  <c r="O176" i="4" s="1"/>
  <c r="O177" i="4" s="1"/>
  <c r="W301" i="4"/>
  <c r="W302" i="4" s="1"/>
  <c r="W303" i="4" s="1"/>
  <c r="W259" i="4"/>
  <c r="W260" i="4" s="1"/>
  <c r="W261" i="4" s="1"/>
  <c r="W296" i="4"/>
  <c r="W297" i="4" s="1"/>
  <c r="W254" i="4"/>
  <c r="W255" i="4" s="1"/>
  <c r="K296" i="4"/>
  <c r="K297" i="4" s="1"/>
  <c r="K254" i="4"/>
  <c r="K255" i="4" s="1"/>
  <c r="K170" i="4"/>
  <c r="K171" i="4" s="1"/>
  <c r="K172" i="4" s="1"/>
  <c r="M283" i="4"/>
  <c r="M284" i="4" s="1"/>
  <c r="M285" i="4" s="1"/>
  <c r="M241" i="4"/>
  <c r="M242" i="4" s="1"/>
  <c r="M243" i="4" s="1"/>
  <c r="W283" i="4"/>
  <c r="W284" i="4" s="1"/>
  <c r="W285" i="4" s="1"/>
  <c r="W241" i="4"/>
  <c r="W242" i="4" s="1"/>
  <c r="W243" i="4" s="1"/>
  <c r="W155" i="4"/>
  <c r="W156" i="4" s="1"/>
  <c r="W157" i="4" s="1"/>
  <c r="A31" i="4"/>
  <c r="B31" i="4"/>
  <c r="Q250" i="4"/>
  <c r="Q251" i="4" s="1"/>
  <c r="Q252" i="4" s="1"/>
  <c r="Q292" i="4"/>
  <c r="Q293" i="4" s="1"/>
  <c r="Q294" i="4" s="1"/>
  <c r="T292" i="4"/>
  <c r="T293" i="4" s="1"/>
  <c r="T294" i="4" s="1"/>
  <c r="T250" i="4"/>
  <c r="T251" i="4" s="1"/>
  <c r="T252" i="4" s="1"/>
  <c r="T165" i="4"/>
  <c r="T166" i="4" s="1"/>
  <c r="T167" i="4" s="1"/>
  <c r="V292" i="4"/>
  <c r="V293" i="4" s="1"/>
  <c r="V294" i="4" s="1"/>
  <c r="V250" i="4"/>
  <c r="V251" i="4" s="1"/>
  <c r="V252" i="4" s="1"/>
  <c r="R114" i="4"/>
  <c r="R181" i="4" s="1"/>
  <c r="R189" i="4" s="1"/>
  <c r="R190" i="4" s="1"/>
  <c r="R191" i="4" s="1"/>
  <c r="J114" i="4"/>
  <c r="J181" i="4" s="1"/>
  <c r="J209" i="4" s="1"/>
  <c r="J210" i="4" s="1"/>
  <c r="J211" i="4" s="1"/>
  <c r="B114" i="4"/>
  <c r="X114" i="4"/>
  <c r="X181" i="4" s="1"/>
  <c r="X209" i="4" s="1"/>
  <c r="X210" i="4" s="1"/>
  <c r="X211" i="4" s="1"/>
  <c r="P114" i="4"/>
  <c r="P181" i="4" s="1"/>
  <c r="P209" i="4" s="1"/>
  <c r="P210" i="4" s="1"/>
  <c r="P211" i="4" s="1"/>
  <c r="H114" i="4"/>
  <c r="H181" i="4" s="1"/>
  <c r="H209" i="4" s="1"/>
  <c r="H210" i="4" s="1"/>
  <c r="H211" i="4" s="1"/>
  <c r="V114" i="4"/>
  <c r="V181" i="4" s="1"/>
  <c r="V184" i="4" s="1"/>
  <c r="V185" i="4" s="1"/>
  <c r="V186" i="4" s="1"/>
  <c r="N114" i="4"/>
  <c r="N181" i="4" s="1"/>
  <c r="N184" i="4" s="1"/>
  <c r="N185" i="4" s="1"/>
  <c r="N186" i="4" s="1"/>
  <c r="F114" i="4"/>
  <c r="F181" i="4" s="1"/>
  <c r="F189" i="4" s="1"/>
  <c r="F190" i="4" s="1"/>
  <c r="F191" i="4" s="1"/>
  <c r="U114" i="4"/>
  <c r="U181" i="4" s="1"/>
  <c r="U209" i="4" s="1"/>
  <c r="U210" i="4" s="1"/>
  <c r="U211" i="4" s="1"/>
  <c r="M114" i="4"/>
  <c r="M181" i="4" s="1"/>
  <c r="M189" i="4" s="1"/>
  <c r="M190" i="4" s="1"/>
  <c r="M191" i="4" s="1"/>
  <c r="S114" i="4"/>
  <c r="S181" i="4" s="1"/>
  <c r="S199" i="4" s="1"/>
  <c r="S200" i="4" s="1"/>
  <c r="S201" i="4" s="1"/>
  <c r="K114" i="4"/>
  <c r="K181" i="4" s="1"/>
  <c r="K189" i="4" s="1"/>
  <c r="K190" i="4" s="1"/>
  <c r="K191" i="4" s="1"/>
  <c r="C114" i="4"/>
  <c r="C181" i="4" s="1"/>
  <c r="C214" i="4" s="1"/>
  <c r="C215" i="4" s="1"/>
  <c r="C216" i="4" s="1"/>
  <c r="Q114" i="4"/>
  <c r="Q181" i="4" s="1"/>
  <c r="Q209" i="4" s="1"/>
  <c r="Q210" i="4" s="1"/>
  <c r="Q211" i="4" s="1"/>
  <c r="W114" i="4"/>
  <c r="W181" i="4" s="1"/>
  <c r="W214" i="4" s="1"/>
  <c r="W215" i="4" s="1"/>
  <c r="W216" i="4" s="1"/>
  <c r="O114" i="4"/>
  <c r="O181" i="4" s="1"/>
  <c r="O194" i="4" s="1"/>
  <c r="O195" i="4" s="1"/>
  <c r="O196" i="4" s="1"/>
  <c r="L114" i="4"/>
  <c r="L181" i="4" s="1"/>
  <c r="L209" i="4" s="1"/>
  <c r="L210" i="4" s="1"/>
  <c r="L211" i="4" s="1"/>
  <c r="I114" i="4"/>
  <c r="I181" i="4" s="1"/>
  <c r="I209" i="4" s="1"/>
  <c r="I210" i="4" s="1"/>
  <c r="I211" i="4" s="1"/>
  <c r="G114" i="4"/>
  <c r="G181" i="4" s="1"/>
  <c r="G189" i="4" s="1"/>
  <c r="G190" i="4" s="1"/>
  <c r="G191" i="4" s="1"/>
  <c r="Y114" i="4"/>
  <c r="Y181" i="4" s="1"/>
  <c r="E114" i="4"/>
  <c r="E181" i="4" s="1"/>
  <c r="E184" i="4" s="1"/>
  <c r="E185" i="4" s="1"/>
  <c r="E186" i="4" s="1"/>
  <c r="D114" i="4"/>
  <c r="D181" i="4" s="1"/>
  <c r="D209" i="4" s="1"/>
  <c r="D210" i="4" s="1"/>
  <c r="D211" i="4" s="1"/>
  <c r="T114" i="4"/>
  <c r="T181" i="4" s="1"/>
  <c r="T184" i="4" s="1"/>
  <c r="T185" i="4" s="1"/>
  <c r="T186" i="4" s="1"/>
  <c r="F278" i="4"/>
  <c r="F279" i="4" s="1"/>
  <c r="F236" i="4"/>
  <c r="F237" i="4" s="1"/>
  <c r="F150" i="4"/>
  <c r="F151" i="4" s="1"/>
  <c r="F152" i="4" s="1"/>
  <c r="H274" i="4"/>
  <c r="H275" i="4" s="1"/>
  <c r="H276" i="4" s="1"/>
  <c r="H184" i="4"/>
  <c r="H185" i="4" s="1"/>
  <c r="H186" i="4" s="1"/>
  <c r="H232" i="4"/>
  <c r="H233" i="4" s="1"/>
  <c r="H234" i="4" s="1"/>
  <c r="H145" i="4"/>
  <c r="H146" i="4" s="1"/>
  <c r="H147" i="4" s="1"/>
  <c r="F287" i="4"/>
  <c r="F288" i="4" s="1"/>
  <c r="F245" i="4"/>
  <c r="F246" i="4" s="1"/>
  <c r="F160" i="4"/>
  <c r="F161" i="4" s="1"/>
  <c r="F162" i="4" s="1"/>
  <c r="J296" i="4"/>
  <c r="J297" i="4" s="1"/>
  <c r="J254" i="4"/>
  <c r="J255" i="4" s="1"/>
  <c r="J170" i="4"/>
  <c r="J171" i="4" s="1"/>
  <c r="J172" i="4" s="1"/>
  <c r="Y283" i="4"/>
  <c r="Y284" i="4" s="1"/>
  <c r="Y285" i="4" s="1"/>
  <c r="Y241" i="4"/>
  <c r="Y242" i="4" s="1"/>
  <c r="Y243" i="4" s="1"/>
  <c r="Y155" i="4"/>
  <c r="Y156" i="4" s="1"/>
  <c r="Y157" i="4" s="1"/>
  <c r="G278" i="4"/>
  <c r="G279" i="4" s="1"/>
  <c r="G236" i="4"/>
  <c r="G237" i="4" s="1"/>
  <c r="G150" i="4"/>
  <c r="G151" i="4" s="1"/>
  <c r="G152" i="4" s="1"/>
  <c r="Q278" i="4"/>
  <c r="Q279" i="4" s="1"/>
  <c r="Q280" i="4" s="1"/>
  <c r="Q236" i="4"/>
  <c r="Q237" i="4" s="1"/>
  <c r="Q238" i="4" s="1"/>
  <c r="Q189" i="4"/>
  <c r="Q190" i="4" s="1"/>
  <c r="Q191" i="4" s="1"/>
  <c r="K278" i="4"/>
  <c r="K279" i="4" s="1"/>
  <c r="K280" i="4" s="1"/>
  <c r="K236" i="4"/>
  <c r="K237" i="4" s="1"/>
  <c r="K238" i="4" s="1"/>
  <c r="K150" i="4"/>
  <c r="K151" i="4" s="1"/>
  <c r="K152" i="4" s="1"/>
  <c r="M274" i="4"/>
  <c r="M275" i="4" s="1"/>
  <c r="M276" i="4" s="1"/>
  <c r="M232" i="4"/>
  <c r="M233" i="4" s="1"/>
  <c r="M234" i="4" s="1"/>
  <c r="M184" i="4"/>
  <c r="M185" i="4" s="1"/>
  <c r="M186" i="4" s="1"/>
  <c r="I274" i="4"/>
  <c r="I275" i="4" s="1"/>
  <c r="I276" i="4" s="1"/>
  <c r="I232" i="4"/>
  <c r="I233" i="4" s="1"/>
  <c r="I234" i="4" s="1"/>
  <c r="I145" i="4"/>
  <c r="I146" i="4" s="1"/>
  <c r="I147" i="4" s="1"/>
  <c r="K274" i="4"/>
  <c r="K275" i="4" s="1"/>
  <c r="K276" i="4" s="1"/>
  <c r="K232" i="4"/>
  <c r="K233" i="4" s="1"/>
  <c r="K234" i="4" s="1"/>
  <c r="K145" i="4"/>
  <c r="K146" i="4" s="1"/>
  <c r="K147" i="4" s="1"/>
  <c r="T287" i="4"/>
  <c r="T288" i="4" s="1"/>
  <c r="T245" i="4"/>
  <c r="T246" i="4" s="1"/>
  <c r="T160" i="4"/>
  <c r="T161" i="4" s="1"/>
  <c r="T162" i="4" s="1"/>
  <c r="G287" i="4"/>
  <c r="G288" i="4" s="1"/>
  <c r="G245" i="4"/>
  <c r="G246" i="4" s="1"/>
  <c r="G199" i="4"/>
  <c r="G200" i="4" s="1"/>
  <c r="G201" i="4" s="1"/>
  <c r="G160" i="4"/>
  <c r="G161" i="4" s="1"/>
  <c r="G162" i="4" s="1"/>
  <c r="Q287" i="4"/>
  <c r="Q288" i="4" s="1"/>
  <c r="Q289" i="4" s="1"/>
  <c r="Q245" i="4"/>
  <c r="Q246" i="4" s="1"/>
  <c r="Q247" i="4" s="1"/>
  <c r="Q199" i="4"/>
  <c r="Q200" i="4" s="1"/>
  <c r="Q201" i="4" s="1"/>
  <c r="X301" i="4"/>
  <c r="X302" i="4" s="1"/>
  <c r="X303" i="4" s="1"/>
  <c r="X259" i="4"/>
  <c r="X260" i="4" s="1"/>
  <c r="X261" i="4" s="1"/>
  <c r="X214" i="4"/>
  <c r="X215" i="4" s="1"/>
  <c r="X216" i="4" s="1"/>
  <c r="H301" i="4"/>
  <c r="H302" i="4" s="1"/>
  <c r="H303" i="4" s="1"/>
  <c r="H259" i="4"/>
  <c r="H260" i="4" s="1"/>
  <c r="H261" i="4" s="1"/>
  <c r="H175" i="4"/>
  <c r="H176" i="4" s="1"/>
  <c r="H177" i="4" s="1"/>
  <c r="F301" i="4"/>
  <c r="F302" i="4" s="1"/>
  <c r="F303" i="4" s="1"/>
  <c r="F259" i="4"/>
  <c r="F260" i="4" s="1"/>
  <c r="F261" i="4" s="1"/>
  <c r="F214" i="4"/>
  <c r="F215" i="4" s="1"/>
  <c r="F216" i="4" s="1"/>
  <c r="F175" i="4"/>
  <c r="F176" i="4" s="1"/>
  <c r="F177" i="4" s="1"/>
  <c r="C296" i="4"/>
  <c r="C297" i="4" s="1"/>
  <c r="C254" i="4"/>
  <c r="C255" i="4" s="1"/>
  <c r="C170" i="4"/>
  <c r="C171" i="4" s="1"/>
  <c r="C172" i="4" s="1"/>
  <c r="T296" i="4"/>
  <c r="T297" i="4" s="1"/>
  <c r="T254" i="4"/>
  <c r="T255" i="4" s="1"/>
  <c r="T170" i="4"/>
  <c r="T171" i="4" s="1"/>
  <c r="T172" i="4" s="1"/>
  <c r="T209" i="4"/>
  <c r="T210" i="4" s="1"/>
  <c r="T211" i="4" s="1"/>
  <c r="U283" i="4"/>
  <c r="U284" i="4" s="1"/>
  <c r="U285" i="4" s="1"/>
  <c r="U241" i="4"/>
  <c r="U242" i="4" s="1"/>
  <c r="U243" i="4" s="1"/>
  <c r="U194" i="4"/>
  <c r="U195" i="4" s="1"/>
  <c r="U196" i="4" s="1"/>
  <c r="U155" i="4"/>
  <c r="U156" i="4" s="1"/>
  <c r="U157" i="4" s="1"/>
  <c r="H283" i="4"/>
  <c r="H284" i="4" s="1"/>
  <c r="H285" i="4" s="1"/>
  <c r="H194" i="4"/>
  <c r="H195" i="4" s="1"/>
  <c r="H196" i="4" s="1"/>
  <c r="H241" i="4"/>
  <c r="H242" i="4" s="1"/>
  <c r="H243" i="4" s="1"/>
  <c r="H155" i="4"/>
  <c r="H156" i="4" s="1"/>
  <c r="H157" i="4" s="1"/>
  <c r="J283" i="4"/>
  <c r="J284" i="4" s="1"/>
  <c r="J285" i="4" s="1"/>
  <c r="J241" i="4"/>
  <c r="J242" i="4" s="1"/>
  <c r="J243" i="4" s="1"/>
  <c r="J194" i="4"/>
  <c r="J195" i="4" s="1"/>
  <c r="J196" i="4" s="1"/>
  <c r="J155" i="4"/>
  <c r="J156" i="4" s="1"/>
  <c r="J157" i="4" s="1"/>
  <c r="Y250" i="4"/>
  <c r="Y251" i="4" s="1"/>
  <c r="Y252" i="4" s="1"/>
  <c r="Y292" i="4"/>
  <c r="Y293" i="4" s="1"/>
  <c r="Y294" i="4" s="1"/>
  <c r="Y204" i="4"/>
  <c r="Y205" i="4" s="1"/>
  <c r="Y206" i="4" s="1"/>
  <c r="Y165" i="4"/>
  <c r="Y166" i="4" s="1"/>
  <c r="Y167" i="4" s="1"/>
  <c r="J292" i="4"/>
  <c r="J293" i="4" s="1"/>
  <c r="J294" i="4" s="1"/>
  <c r="J250" i="4"/>
  <c r="J251" i="4" s="1"/>
  <c r="J252" i="4" s="1"/>
  <c r="J165" i="4"/>
  <c r="J166" i="4" s="1"/>
  <c r="J167" i="4" s="1"/>
  <c r="J204" i="4"/>
  <c r="J205" i="4" s="1"/>
  <c r="J206" i="4" s="1"/>
  <c r="G292" i="4"/>
  <c r="G293" i="4" s="1"/>
  <c r="G294" i="4" s="1"/>
  <c r="G250" i="4"/>
  <c r="G251" i="4" s="1"/>
  <c r="G252" i="4" s="1"/>
  <c r="G204" i="4"/>
  <c r="G205" i="4" s="1"/>
  <c r="G206" i="4" s="1"/>
  <c r="G165" i="4"/>
  <c r="G166" i="4" s="1"/>
  <c r="G167" i="4" s="1"/>
  <c r="X278" i="4"/>
  <c r="X279" i="4" s="1"/>
  <c r="X236" i="4"/>
  <c r="X237" i="4" s="1"/>
  <c r="X189" i="4"/>
  <c r="X190" i="4" s="1"/>
  <c r="X191" i="4" s="1"/>
  <c r="X287" i="4"/>
  <c r="X288" i="4" s="1"/>
  <c r="X199" i="4"/>
  <c r="X200" i="4" s="1"/>
  <c r="X201" i="4" s="1"/>
  <c r="X245" i="4"/>
  <c r="X246" i="4" s="1"/>
  <c r="O278" i="4"/>
  <c r="O279" i="4" s="1"/>
  <c r="O280" i="4" s="1"/>
  <c r="O236" i="4"/>
  <c r="O237" i="4" s="1"/>
  <c r="O238" i="4" s="1"/>
  <c r="O189" i="4"/>
  <c r="O190" i="4" s="1"/>
  <c r="O191" i="4" s="1"/>
  <c r="O150" i="4"/>
  <c r="O151" i="4" s="1"/>
  <c r="O152" i="4" s="1"/>
  <c r="Y278" i="4"/>
  <c r="Y279" i="4" s="1"/>
  <c r="Y236" i="4"/>
  <c r="Y237" i="4" s="1"/>
  <c r="Y150" i="4"/>
  <c r="Y151" i="4" s="1"/>
  <c r="Y152" i="4" s="1"/>
  <c r="S278" i="4"/>
  <c r="S279" i="4" s="1"/>
  <c r="S236" i="4"/>
  <c r="S237" i="4" s="1"/>
  <c r="S189" i="4"/>
  <c r="S190" i="4" s="1"/>
  <c r="S191" i="4" s="1"/>
  <c r="S150" i="4"/>
  <c r="S151" i="4" s="1"/>
  <c r="S152" i="4" s="1"/>
  <c r="U274" i="4"/>
  <c r="U275" i="4" s="1"/>
  <c r="U276" i="4" s="1"/>
  <c r="U232" i="4"/>
  <c r="U233" i="4" s="1"/>
  <c r="U234" i="4" s="1"/>
  <c r="U184" i="4"/>
  <c r="U185" i="4" s="1"/>
  <c r="U186" i="4" s="1"/>
  <c r="U145" i="4"/>
  <c r="U146" i="4" s="1"/>
  <c r="U147" i="4" s="1"/>
  <c r="Q274" i="4"/>
  <c r="Q275" i="4" s="1"/>
  <c r="Q276" i="4" s="1"/>
  <c r="Q232" i="4"/>
  <c r="Q233" i="4" s="1"/>
  <c r="Q234" i="4" s="1"/>
  <c r="Q184" i="4"/>
  <c r="Q185" i="4" s="1"/>
  <c r="Q186" i="4" s="1"/>
  <c r="S274" i="4"/>
  <c r="S275" i="4" s="1"/>
  <c r="S276" i="4" s="1"/>
  <c r="S232" i="4"/>
  <c r="S233" i="4" s="1"/>
  <c r="S234" i="4" s="1"/>
  <c r="S184" i="4"/>
  <c r="S185" i="4" s="1"/>
  <c r="S186" i="4" s="1"/>
  <c r="S145" i="4"/>
  <c r="S146" i="4" s="1"/>
  <c r="S147" i="4" s="1"/>
  <c r="E287" i="4"/>
  <c r="E288" i="4" s="1"/>
  <c r="E245" i="4"/>
  <c r="E246" i="4" s="1"/>
  <c r="E160" i="4"/>
  <c r="E161" i="4" s="1"/>
  <c r="E162" i="4" s="1"/>
  <c r="O287" i="4"/>
  <c r="O288" i="4" s="1"/>
  <c r="O289" i="4" s="1"/>
  <c r="O245" i="4"/>
  <c r="O246" i="4" s="1"/>
  <c r="O247" i="4" s="1"/>
  <c r="O199" i="4"/>
  <c r="O200" i="4" s="1"/>
  <c r="O201" i="4" s="1"/>
  <c r="O160" i="4"/>
  <c r="O161" i="4" s="1"/>
  <c r="O162" i="4" s="1"/>
  <c r="Y245" i="4"/>
  <c r="Y246" i="4" s="1"/>
  <c r="Y287" i="4"/>
  <c r="Y288" i="4" s="1"/>
  <c r="Y160" i="4"/>
  <c r="Y161" i="4" s="1"/>
  <c r="Y162" i="4" s="1"/>
  <c r="D259" i="4"/>
  <c r="D260" i="4" s="1"/>
  <c r="D261" i="4" s="1"/>
  <c r="D301" i="4"/>
  <c r="D302" i="4" s="1"/>
  <c r="D303" i="4" s="1"/>
  <c r="D214" i="4"/>
  <c r="D215" i="4" s="1"/>
  <c r="D216" i="4" s="1"/>
  <c r="D175" i="4"/>
  <c r="D176" i="4" s="1"/>
  <c r="D177" i="4" s="1"/>
  <c r="S259" i="4"/>
  <c r="S260" i="4" s="1"/>
  <c r="S261" i="4" s="1"/>
  <c r="S301" i="4"/>
  <c r="S302" i="4" s="1"/>
  <c r="S303" i="4" s="1"/>
  <c r="S214" i="4"/>
  <c r="S215" i="4" s="1"/>
  <c r="S216" i="4" s="1"/>
  <c r="S175" i="4"/>
  <c r="S176" i="4" s="1"/>
  <c r="S177" i="4" s="1"/>
  <c r="N301" i="4"/>
  <c r="N302" i="4" s="1"/>
  <c r="N303" i="4" s="1"/>
  <c r="N259" i="4"/>
  <c r="N260" i="4" s="1"/>
  <c r="N261" i="4" s="1"/>
  <c r="N214" i="4"/>
  <c r="N215" i="4" s="1"/>
  <c r="N216" i="4" s="1"/>
  <c r="E296" i="4"/>
  <c r="E297" i="4" s="1"/>
  <c r="E254" i="4"/>
  <c r="E255" i="4" s="1"/>
  <c r="E170" i="4"/>
  <c r="E171" i="4" s="1"/>
  <c r="E172" i="4" s="1"/>
  <c r="B40" i="4"/>
  <c r="A40" i="4"/>
  <c r="F283" i="4"/>
  <c r="F284" i="4" s="1"/>
  <c r="F285" i="4" s="1"/>
  <c r="F241" i="4"/>
  <c r="F242" i="4" s="1"/>
  <c r="F243" i="4" s="1"/>
  <c r="F194" i="4"/>
  <c r="F195" i="4" s="1"/>
  <c r="F196" i="4" s="1"/>
  <c r="F155" i="4"/>
  <c r="F156" i="4" s="1"/>
  <c r="F157" i="4" s="1"/>
  <c r="P283" i="4"/>
  <c r="P284" i="4" s="1"/>
  <c r="P285" i="4" s="1"/>
  <c r="P241" i="4"/>
  <c r="P242" i="4" s="1"/>
  <c r="P243" i="4" s="1"/>
  <c r="P155" i="4"/>
  <c r="P156" i="4" s="1"/>
  <c r="P157" i="4" s="1"/>
  <c r="R283" i="4"/>
  <c r="R284" i="4" s="1"/>
  <c r="R285" i="4" s="1"/>
  <c r="R241" i="4"/>
  <c r="R242" i="4" s="1"/>
  <c r="R243" i="4" s="1"/>
  <c r="R194" i="4"/>
  <c r="R195" i="4" s="1"/>
  <c r="R196" i="4" s="1"/>
  <c r="R155" i="4"/>
  <c r="R156" i="4" s="1"/>
  <c r="R157" i="4" s="1"/>
  <c r="R292" i="4"/>
  <c r="R293" i="4" s="1"/>
  <c r="R294" i="4" s="1"/>
  <c r="R250" i="4"/>
  <c r="R251" i="4" s="1"/>
  <c r="R252" i="4" s="1"/>
  <c r="R204" i="4"/>
  <c r="R205" i="4" s="1"/>
  <c r="R206" i="4" s="1"/>
  <c r="R165" i="4"/>
  <c r="R166" i="4" s="1"/>
  <c r="R167" i="4" s="1"/>
  <c r="E292" i="4"/>
  <c r="E293" i="4" s="1"/>
  <c r="E294" i="4" s="1"/>
  <c r="E250" i="4"/>
  <c r="E251" i="4" s="1"/>
  <c r="E252" i="4" s="1"/>
  <c r="E165" i="4"/>
  <c r="E166" i="4" s="1"/>
  <c r="E167" i="4" s="1"/>
  <c r="O292" i="4"/>
  <c r="O293" i="4" s="1"/>
  <c r="O294" i="4" s="1"/>
  <c r="O250" i="4"/>
  <c r="O251" i="4" s="1"/>
  <c r="O252" i="4" s="1"/>
  <c r="O204" i="4"/>
  <c r="O205" i="4" s="1"/>
  <c r="O206" i="4" s="1"/>
  <c r="O165" i="4"/>
  <c r="O166" i="4" s="1"/>
  <c r="O167" i="4" s="1"/>
  <c r="R274" i="4"/>
  <c r="R275" i="4" s="1"/>
  <c r="R276" i="4" s="1"/>
  <c r="R232" i="4"/>
  <c r="R233" i="4" s="1"/>
  <c r="R234" i="4" s="1"/>
  <c r="R184" i="4"/>
  <c r="R185" i="4" s="1"/>
  <c r="R186" i="4" s="1"/>
  <c r="R145" i="4"/>
  <c r="R146" i="4" s="1"/>
  <c r="R147" i="4" s="1"/>
  <c r="G301" i="4"/>
  <c r="G302" i="4" s="1"/>
  <c r="G303" i="4" s="1"/>
  <c r="G259" i="4"/>
  <c r="G260" i="4" s="1"/>
  <c r="G261" i="4" s="1"/>
  <c r="G214" i="4"/>
  <c r="G215" i="4" s="1"/>
  <c r="G216" i="4" s="1"/>
  <c r="G175" i="4"/>
  <c r="G176" i="4" s="1"/>
  <c r="G177" i="4" s="1"/>
  <c r="S283" i="4"/>
  <c r="S284" i="4" s="1"/>
  <c r="S285" i="4" s="1"/>
  <c r="S241" i="4"/>
  <c r="S242" i="4" s="1"/>
  <c r="S243" i="4" s="1"/>
  <c r="S194" i="4"/>
  <c r="S195" i="4" s="1"/>
  <c r="S196" i="4" s="1"/>
  <c r="S155" i="4"/>
  <c r="S156" i="4" s="1"/>
  <c r="S157" i="4" s="1"/>
  <c r="G283" i="4"/>
  <c r="G284" i="4" s="1"/>
  <c r="G285" i="4" s="1"/>
  <c r="G241" i="4"/>
  <c r="G242" i="4" s="1"/>
  <c r="G243" i="4" s="1"/>
  <c r="G194" i="4"/>
  <c r="G195" i="4" s="1"/>
  <c r="G196" i="4" s="1"/>
  <c r="G155" i="4"/>
  <c r="G156" i="4" s="1"/>
  <c r="G157" i="4" s="1"/>
  <c r="D278" i="4"/>
  <c r="D279" i="4" s="1"/>
  <c r="D236" i="4"/>
  <c r="D237" i="4" s="1"/>
  <c r="D189" i="4"/>
  <c r="D190" i="4" s="1"/>
  <c r="D191" i="4" s="1"/>
  <c r="D150" i="4"/>
  <c r="D151" i="4" s="1"/>
  <c r="D152" i="4" s="1"/>
  <c r="W278" i="4"/>
  <c r="W279" i="4" s="1"/>
  <c r="W236" i="4"/>
  <c r="W237" i="4" s="1"/>
  <c r="W189" i="4"/>
  <c r="W190" i="4" s="1"/>
  <c r="W191" i="4" s="1"/>
  <c r="U278" i="4"/>
  <c r="U279" i="4" s="1"/>
  <c r="U236" i="4"/>
  <c r="U237" i="4" s="1"/>
  <c r="U189" i="4"/>
  <c r="U190" i="4" s="1"/>
  <c r="U191" i="4" s="1"/>
  <c r="U150" i="4"/>
  <c r="U151" i="4" s="1"/>
  <c r="U152" i="4" s="1"/>
  <c r="G274" i="4"/>
  <c r="G275" i="4" s="1"/>
  <c r="G276" i="4" s="1"/>
  <c r="G232" i="4"/>
  <c r="G233" i="4" s="1"/>
  <c r="G234" i="4" s="1"/>
  <c r="G184" i="4"/>
  <c r="G185" i="4" s="1"/>
  <c r="G186" i="4" s="1"/>
  <c r="G145" i="4"/>
  <c r="G146" i="4" s="1"/>
  <c r="G147" i="4" s="1"/>
  <c r="Y274" i="4"/>
  <c r="Y275" i="4" s="1"/>
  <c r="Y276" i="4" s="1"/>
  <c r="Y232" i="4"/>
  <c r="Y233" i="4" s="1"/>
  <c r="Y234" i="4" s="1"/>
  <c r="Y145" i="4"/>
  <c r="Y146" i="4" s="1"/>
  <c r="Y147" i="4" s="1"/>
  <c r="F274" i="4"/>
  <c r="F275" i="4" s="1"/>
  <c r="F276" i="4" s="1"/>
  <c r="F232" i="4"/>
  <c r="F233" i="4" s="1"/>
  <c r="F234" i="4" s="1"/>
  <c r="F184" i="4"/>
  <c r="F185" i="4" s="1"/>
  <c r="F186" i="4" s="1"/>
  <c r="F145" i="4"/>
  <c r="F146" i="4" s="1"/>
  <c r="F147" i="4" s="1"/>
  <c r="A34" i="4"/>
  <c r="B34" i="4"/>
  <c r="M287" i="4"/>
  <c r="M288" i="4" s="1"/>
  <c r="M289" i="4" s="1"/>
  <c r="M245" i="4"/>
  <c r="M246" i="4" s="1"/>
  <c r="M247" i="4" s="1"/>
  <c r="M199" i="4"/>
  <c r="M200" i="4" s="1"/>
  <c r="M201" i="4" s="1"/>
  <c r="W287" i="4"/>
  <c r="W288" i="4" s="1"/>
  <c r="W245" i="4"/>
  <c r="W246" i="4" s="1"/>
  <c r="W199" i="4"/>
  <c r="W200" i="4" s="1"/>
  <c r="W201" i="4" s="1"/>
  <c r="E259" i="4"/>
  <c r="E260" i="4" s="1"/>
  <c r="E261" i="4" s="1"/>
  <c r="E301" i="4"/>
  <c r="E302" i="4" s="1"/>
  <c r="E303" i="4" s="1"/>
  <c r="E175" i="4"/>
  <c r="E176" i="4" s="1"/>
  <c r="E177" i="4" s="1"/>
  <c r="I259" i="4"/>
  <c r="I260" i="4" s="1"/>
  <c r="I261" i="4" s="1"/>
  <c r="I301" i="4"/>
  <c r="I302" i="4" s="1"/>
  <c r="I303" i="4" s="1"/>
  <c r="I214" i="4"/>
  <c r="I215" i="4" s="1"/>
  <c r="I216" i="4" s="1"/>
  <c r="I175" i="4"/>
  <c r="I176" i="4" s="1"/>
  <c r="I177" i="4" s="1"/>
  <c r="V301" i="4"/>
  <c r="V302" i="4" s="1"/>
  <c r="V303" i="4" s="1"/>
  <c r="V259" i="4"/>
  <c r="V260" i="4" s="1"/>
  <c r="V261" i="4" s="1"/>
  <c r="V214" i="4"/>
  <c r="V215" i="4" s="1"/>
  <c r="V216" i="4" s="1"/>
  <c r="O296" i="4"/>
  <c r="O297" i="4" s="1"/>
  <c r="O254" i="4"/>
  <c r="O255" i="4" s="1"/>
  <c r="O209" i="4"/>
  <c r="O210" i="4" s="1"/>
  <c r="O211" i="4" s="1"/>
  <c r="O170" i="4"/>
  <c r="O171" i="4" s="1"/>
  <c r="O172" i="4" s="1"/>
  <c r="F296" i="4"/>
  <c r="F297" i="4" s="1"/>
  <c r="F254" i="4"/>
  <c r="F255" i="4" s="1"/>
  <c r="F209" i="4"/>
  <c r="F210" i="4" s="1"/>
  <c r="F211" i="4" s="1"/>
  <c r="F170" i="4"/>
  <c r="F171" i="4" s="1"/>
  <c r="F172" i="4" s="1"/>
  <c r="T283" i="4"/>
  <c r="T284" i="4" s="1"/>
  <c r="T285" i="4" s="1"/>
  <c r="T241" i="4"/>
  <c r="T242" i="4" s="1"/>
  <c r="T243" i="4" s="1"/>
  <c r="T194" i="4"/>
  <c r="T195" i="4" s="1"/>
  <c r="T196" i="4" s="1"/>
  <c r="T155" i="4"/>
  <c r="T156" i="4" s="1"/>
  <c r="T157" i="4" s="1"/>
  <c r="N283" i="4"/>
  <c r="N284" i="4" s="1"/>
  <c r="N285" i="4" s="1"/>
  <c r="N241" i="4"/>
  <c r="N242" i="4" s="1"/>
  <c r="N243" i="4" s="1"/>
  <c r="N194" i="4"/>
  <c r="N195" i="4" s="1"/>
  <c r="N196" i="4" s="1"/>
  <c r="X283" i="4"/>
  <c r="X284" i="4" s="1"/>
  <c r="X285" i="4" s="1"/>
  <c r="X194" i="4"/>
  <c r="X195" i="4" s="1"/>
  <c r="X196" i="4" s="1"/>
  <c r="X241" i="4"/>
  <c r="X242" i="4" s="1"/>
  <c r="X243" i="4" s="1"/>
  <c r="C292" i="4"/>
  <c r="C293" i="4" s="1"/>
  <c r="C294" i="4" s="1"/>
  <c r="C250" i="4"/>
  <c r="C251" i="4" s="1"/>
  <c r="C252" i="4" s="1"/>
  <c r="C165" i="4"/>
  <c r="C166" i="4" s="1"/>
  <c r="C167" i="4" s="1"/>
  <c r="M292" i="4"/>
  <c r="M293" i="4" s="1"/>
  <c r="M294" i="4" s="1"/>
  <c r="M250" i="4"/>
  <c r="M251" i="4" s="1"/>
  <c r="M252" i="4" s="1"/>
  <c r="M204" i="4"/>
  <c r="M205" i="4" s="1"/>
  <c r="M206" i="4" s="1"/>
  <c r="W292" i="4"/>
  <c r="W293" i="4" s="1"/>
  <c r="W294" i="4" s="1"/>
  <c r="W250" i="4"/>
  <c r="W251" i="4" s="1"/>
  <c r="W252" i="4" s="1"/>
  <c r="W204" i="4"/>
  <c r="W205" i="4" s="1"/>
  <c r="W206" i="4" s="1"/>
  <c r="C287" i="4"/>
  <c r="C288" i="4" s="1"/>
  <c r="C245" i="4"/>
  <c r="C246" i="4" s="1"/>
  <c r="C160" i="4"/>
  <c r="C161" i="4" s="1"/>
  <c r="C162" i="4" s="1"/>
  <c r="S296" i="4"/>
  <c r="S297" i="4" s="1"/>
  <c r="S209" i="4"/>
  <c r="S210" i="4" s="1"/>
  <c r="S211" i="4" s="1"/>
  <c r="S254" i="4"/>
  <c r="S255" i="4" s="1"/>
  <c r="S170" i="4"/>
  <c r="S171" i="4" s="1"/>
  <c r="S172" i="4" s="1"/>
  <c r="F292" i="4"/>
  <c r="F293" i="4" s="1"/>
  <c r="F294" i="4" s="1"/>
  <c r="F250" i="4"/>
  <c r="F251" i="4" s="1"/>
  <c r="F252" i="4" s="1"/>
  <c r="F204" i="4"/>
  <c r="F205" i="4" s="1"/>
  <c r="F206" i="4" s="1"/>
  <c r="F165" i="4"/>
  <c r="F166" i="4" s="1"/>
  <c r="F167" i="4" s="1"/>
  <c r="L278" i="4"/>
  <c r="L279" i="4" s="1"/>
  <c r="L280" i="4" s="1"/>
  <c r="L236" i="4"/>
  <c r="L237" i="4" s="1"/>
  <c r="L238" i="4" s="1"/>
  <c r="L189" i="4"/>
  <c r="L190" i="4" s="1"/>
  <c r="L191" i="4" s="1"/>
  <c r="L150" i="4"/>
  <c r="L151" i="4" s="1"/>
  <c r="L152" i="4" s="1"/>
  <c r="H278" i="4"/>
  <c r="H279" i="4" s="1"/>
  <c r="H280" i="4" s="1"/>
  <c r="H236" i="4"/>
  <c r="H237" i="4" s="1"/>
  <c r="H150" i="4"/>
  <c r="H151" i="4" s="1"/>
  <c r="H152" i="4" s="1"/>
  <c r="B28" i="4"/>
  <c r="A28" i="4"/>
  <c r="O274" i="4"/>
  <c r="O275" i="4" s="1"/>
  <c r="O276" i="4" s="1"/>
  <c r="O232" i="4"/>
  <c r="O233" i="4" s="1"/>
  <c r="O234" i="4" s="1"/>
  <c r="O184" i="4"/>
  <c r="O185" i="4" s="1"/>
  <c r="O186" i="4" s="1"/>
  <c r="O145" i="4"/>
  <c r="O146" i="4" s="1"/>
  <c r="O147" i="4" s="1"/>
  <c r="B25" i="4"/>
  <c r="A25" i="4"/>
  <c r="D274" i="4"/>
  <c r="D275" i="4" s="1"/>
  <c r="D276" i="4" s="1"/>
  <c r="D232" i="4"/>
  <c r="D233" i="4" s="1"/>
  <c r="D234" i="4" s="1"/>
  <c r="D184" i="4"/>
  <c r="D185" i="4" s="1"/>
  <c r="D186" i="4" s="1"/>
  <c r="D145" i="4"/>
  <c r="D146" i="4" s="1"/>
  <c r="D147" i="4" s="1"/>
  <c r="J287" i="4"/>
  <c r="J288" i="4" s="1"/>
  <c r="J289" i="4" s="1"/>
  <c r="J245" i="4"/>
  <c r="J246" i="4" s="1"/>
  <c r="J247" i="4" s="1"/>
  <c r="J199" i="4"/>
  <c r="J200" i="4" s="1"/>
  <c r="J201" i="4" s="1"/>
  <c r="J160" i="4"/>
  <c r="J161" i="4" s="1"/>
  <c r="J162" i="4" s="1"/>
  <c r="U287" i="4"/>
  <c r="U288" i="4" s="1"/>
  <c r="U245" i="4"/>
  <c r="U246" i="4" s="1"/>
  <c r="U199" i="4"/>
  <c r="U200" i="4" s="1"/>
  <c r="U201" i="4" s="1"/>
  <c r="U160" i="4"/>
  <c r="U161" i="4" s="1"/>
  <c r="U162" i="4" s="1"/>
  <c r="H287" i="4"/>
  <c r="H288" i="4" s="1"/>
  <c r="H245" i="4"/>
  <c r="H246" i="4" s="1"/>
  <c r="H160" i="4"/>
  <c r="H161" i="4" s="1"/>
  <c r="H162" i="4" s="1"/>
  <c r="P301" i="4"/>
  <c r="P302" i="4" s="1"/>
  <c r="P303" i="4" s="1"/>
  <c r="P259" i="4"/>
  <c r="P260" i="4" s="1"/>
  <c r="P261" i="4" s="1"/>
  <c r="P175" i="4"/>
  <c r="P176" i="4" s="1"/>
  <c r="P177" i="4" s="1"/>
  <c r="T259" i="4"/>
  <c r="T260" i="4" s="1"/>
  <c r="T261" i="4" s="1"/>
  <c r="T301" i="4"/>
  <c r="T302" i="4" s="1"/>
  <c r="T303" i="4" s="1"/>
  <c r="T175" i="4"/>
  <c r="T176" i="4" s="1"/>
  <c r="T177" i="4" s="1"/>
  <c r="T214" i="4"/>
  <c r="T215" i="4" s="1"/>
  <c r="T216" i="4" s="1"/>
  <c r="A43" i="4"/>
  <c r="B43" i="4"/>
  <c r="N296" i="4"/>
  <c r="N297" i="4" s="1"/>
  <c r="N298" i="4" s="1"/>
  <c r="N254" i="4"/>
  <c r="N255" i="4" s="1"/>
  <c r="N209" i="4"/>
  <c r="N210" i="4" s="1"/>
  <c r="N211" i="4" s="1"/>
  <c r="V296" i="4"/>
  <c r="V297" i="4" s="1"/>
  <c r="V254" i="4"/>
  <c r="V255" i="4" s="1"/>
  <c r="V209" i="4"/>
  <c r="V210" i="4" s="1"/>
  <c r="V211" i="4" s="1"/>
  <c r="V170" i="4"/>
  <c r="V171" i="4" s="1"/>
  <c r="V172" i="4" s="1"/>
  <c r="C283" i="4"/>
  <c r="C284" i="4" s="1"/>
  <c r="C285" i="4" s="1"/>
  <c r="C241" i="4"/>
  <c r="C242" i="4" s="1"/>
  <c r="C243" i="4" s="1"/>
  <c r="C155" i="4"/>
  <c r="C156" i="4" s="1"/>
  <c r="C157" i="4" s="1"/>
  <c r="V283" i="4"/>
  <c r="V284" i="4" s="1"/>
  <c r="V285" i="4" s="1"/>
  <c r="V241" i="4"/>
  <c r="V242" i="4" s="1"/>
  <c r="V243" i="4" s="1"/>
  <c r="V194" i="4"/>
  <c r="V195" i="4" s="1"/>
  <c r="V196" i="4" s="1"/>
  <c r="V155" i="4"/>
  <c r="V156" i="4" s="1"/>
  <c r="V157" i="4" s="1"/>
  <c r="I283" i="4"/>
  <c r="I284" i="4" s="1"/>
  <c r="I285" i="4" s="1"/>
  <c r="I241" i="4"/>
  <c r="I242" i="4" s="1"/>
  <c r="I243" i="4" s="1"/>
  <c r="I194" i="4"/>
  <c r="I195" i="4" s="1"/>
  <c r="I196" i="4" s="1"/>
  <c r="I155" i="4"/>
  <c r="I156" i="4" s="1"/>
  <c r="I157" i="4" s="1"/>
  <c r="K292" i="4"/>
  <c r="K293" i="4" s="1"/>
  <c r="K294" i="4" s="1"/>
  <c r="K250" i="4"/>
  <c r="K251" i="4" s="1"/>
  <c r="K252" i="4" s="1"/>
  <c r="K204" i="4"/>
  <c r="K205" i="4" s="1"/>
  <c r="K206" i="4" s="1"/>
  <c r="K165" i="4"/>
  <c r="K166" i="4" s="1"/>
  <c r="K167" i="4" s="1"/>
  <c r="U292" i="4"/>
  <c r="U293" i="4" s="1"/>
  <c r="U294" i="4" s="1"/>
  <c r="U250" i="4"/>
  <c r="U251" i="4" s="1"/>
  <c r="U252" i="4" s="1"/>
  <c r="U204" i="4"/>
  <c r="U205" i="4" s="1"/>
  <c r="U206" i="4" s="1"/>
  <c r="U165" i="4"/>
  <c r="U166" i="4" s="1"/>
  <c r="U167" i="4" s="1"/>
  <c r="H292" i="4"/>
  <c r="H293" i="4" s="1"/>
  <c r="H294" i="4" s="1"/>
  <c r="H250" i="4"/>
  <c r="H251" i="4" s="1"/>
  <c r="H252" i="4" s="1"/>
  <c r="H165" i="4"/>
  <c r="H166" i="4" s="1"/>
  <c r="H167" i="4" s="1"/>
  <c r="U41" i="1"/>
  <c r="U42" i="1" s="1"/>
  <c r="M41" i="1"/>
  <c r="M42" i="1" s="1"/>
  <c r="E41" i="1"/>
  <c r="E42" i="1" s="1"/>
  <c r="T41" i="1"/>
  <c r="T42" i="1" s="1"/>
  <c r="L41" i="1"/>
  <c r="L42" i="1" s="1"/>
  <c r="D41" i="1"/>
  <c r="D42" i="1" s="1"/>
  <c r="W41" i="1"/>
  <c r="W42" i="1" s="1"/>
  <c r="S41" i="1"/>
  <c r="S42" i="1" s="1"/>
  <c r="K41" i="1"/>
  <c r="K42" i="1" s="1"/>
  <c r="C41" i="1"/>
  <c r="C42" i="1" s="1"/>
  <c r="R41" i="1"/>
  <c r="R42" i="1" s="1"/>
  <c r="J41" i="1"/>
  <c r="J42" i="1" s="1"/>
  <c r="B41" i="1"/>
  <c r="O41" i="1"/>
  <c r="O42" i="1" s="1"/>
  <c r="Y41" i="1"/>
  <c r="Y42" i="1" s="1"/>
  <c r="Q41" i="1"/>
  <c r="Q42" i="1" s="1"/>
  <c r="I41" i="1"/>
  <c r="I42" i="1" s="1"/>
  <c r="I248" i="1" s="1"/>
  <c r="X41" i="1"/>
  <c r="X42" i="1" s="1"/>
  <c r="P41" i="1"/>
  <c r="P42" i="1" s="1"/>
  <c r="H41" i="1"/>
  <c r="H42" i="1" s="1"/>
  <c r="G41" i="1"/>
  <c r="G42" i="1" s="1"/>
  <c r="V41" i="1"/>
  <c r="V42" i="1" s="1"/>
  <c r="N41" i="1"/>
  <c r="N42" i="1" s="1"/>
  <c r="F41" i="1"/>
  <c r="F42" i="1" s="1"/>
  <c r="W35" i="1"/>
  <c r="W36" i="1" s="1"/>
  <c r="O35" i="1"/>
  <c r="O36" i="1" s="1"/>
  <c r="G35" i="1"/>
  <c r="G36" i="1" s="1"/>
  <c r="V35" i="1"/>
  <c r="V36" i="1" s="1"/>
  <c r="N35" i="1"/>
  <c r="N36" i="1" s="1"/>
  <c r="F35" i="1"/>
  <c r="F36" i="1" s="1"/>
  <c r="U35" i="1"/>
  <c r="U36" i="1" s="1"/>
  <c r="M35" i="1"/>
  <c r="M36" i="1" s="1"/>
  <c r="E35" i="1"/>
  <c r="E36" i="1" s="1"/>
  <c r="T35" i="1"/>
  <c r="T36" i="1" s="1"/>
  <c r="L35" i="1"/>
  <c r="L36" i="1" s="1"/>
  <c r="D35" i="1"/>
  <c r="D36" i="1" s="1"/>
  <c r="S35" i="1"/>
  <c r="S36" i="1" s="1"/>
  <c r="K35" i="1"/>
  <c r="K36" i="1" s="1"/>
  <c r="C35" i="1"/>
  <c r="C36" i="1" s="1"/>
  <c r="R35" i="1"/>
  <c r="R36" i="1" s="1"/>
  <c r="J35" i="1"/>
  <c r="J36" i="1" s="1"/>
  <c r="B35" i="1"/>
  <c r="X35" i="1"/>
  <c r="X36" i="1" s="1"/>
  <c r="P35" i="1"/>
  <c r="P36" i="1" s="1"/>
  <c r="H35" i="1"/>
  <c r="H36" i="1" s="1"/>
  <c r="Y35" i="1"/>
  <c r="Y36" i="1" s="1"/>
  <c r="Q35" i="1"/>
  <c r="Q36" i="1" s="1"/>
  <c r="I35" i="1"/>
  <c r="I36" i="1" s="1"/>
  <c r="G31" i="1"/>
  <c r="G32" i="1" s="1"/>
  <c r="C31" i="1"/>
  <c r="C32" i="1" s="1"/>
  <c r="N31" i="1"/>
  <c r="N32" i="1" s="1"/>
  <c r="S31" i="1"/>
  <c r="S32" i="1" s="1"/>
  <c r="F31" i="1"/>
  <c r="F32" i="1" s="1"/>
  <c r="V31" i="1"/>
  <c r="V32" i="1" s="1"/>
  <c r="O31" i="1"/>
  <c r="O32" i="1" s="1"/>
  <c r="H31" i="1"/>
  <c r="H32" i="1" s="1"/>
  <c r="U31" i="1"/>
  <c r="U32" i="1" s="1"/>
  <c r="K31" i="1"/>
  <c r="K32" i="1" s="1"/>
  <c r="X31" i="1"/>
  <c r="X32" i="1" s="1"/>
  <c r="P31" i="1"/>
  <c r="P32" i="1" s="1"/>
  <c r="W31" i="1"/>
  <c r="W32" i="1" s="1"/>
  <c r="R31" i="1"/>
  <c r="R32" i="1" s="1"/>
  <c r="M31" i="1"/>
  <c r="M32" i="1" s="1"/>
  <c r="L31" i="1"/>
  <c r="L32" i="1" s="1"/>
  <c r="Q31" i="1"/>
  <c r="Q32" i="1" s="1"/>
  <c r="B31" i="1"/>
  <c r="B32" i="1" s="1"/>
  <c r="Y31" i="1"/>
  <c r="Y32" i="1" s="1"/>
  <c r="J31" i="1"/>
  <c r="J32" i="1" s="1"/>
  <c r="E31" i="1"/>
  <c r="E32" i="1" s="1"/>
  <c r="D31" i="1"/>
  <c r="D32" i="1" s="1"/>
  <c r="I31" i="1"/>
  <c r="I32" i="1" s="1"/>
  <c r="T31" i="1"/>
  <c r="T32" i="1" s="1"/>
  <c r="V38" i="1"/>
  <c r="V39" i="1" s="1"/>
  <c r="N38" i="1"/>
  <c r="N39" i="1" s="1"/>
  <c r="F38" i="1"/>
  <c r="F39" i="1" s="1"/>
  <c r="U38" i="1"/>
  <c r="U39" i="1" s="1"/>
  <c r="M38" i="1"/>
  <c r="M39" i="1" s="1"/>
  <c r="E38" i="1"/>
  <c r="E39" i="1" s="1"/>
  <c r="T38" i="1"/>
  <c r="T39" i="1" s="1"/>
  <c r="L38" i="1"/>
  <c r="L39" i="1" s="1"/>
  <c r="D38" i="1"/>
  <c r="D39" i="1" s="1"/>
  <c r="P38" i="1"/>
  <c r="P39" i="1" s="1"/>
  <c r="S38" i="1"/>
  <c r="S39" i="1" s="1"/>
  <c r="K38" i="1"/>
  <c r="K39" i="1" s="1"/>
  <c r="C38" i="1"/>
  <c r="C39" i="1" s="1"/>
  <c r="H38" i="1"/>
  <c r="H39" i="1" s="1"/>
  <c r="R38" i="1"/>
  <c r="R39" i="1" s="1"/>
  <c r="J38" i="1"/>
  <c r="J39" i="1" s="1"/>
  <c r="B38" i="1"/>
  <c r="Y38" i="1"/>
  <c r="Y39" i="1" s="1"/>
  <c r="Q38" i="1"/>
  <c r="Q39" i="1" s="1"/>
  <c r="I38" i="1"/>
  <c r="I39" i="1" s="1"/>
  <c r="W38" i="1"/>
  <c r="W39" i="1" s="1"/>
  <c r="O38" i="1"/>
  <c r="O39" i="1" s="1"/>
  <c r="G38" i="1"/>
  <c r="G39" i="1" s="1"/>
  <c r="X38" i="1"/>
  <c r="X39" i="1" s="1"/>
  <c r="T44" i="1"/>
  <c r="T45" i="1" s="1"/>
  <c r="L44" i="1"/>
  <c r="L45" i="1" s="1"/>
  <c r="D44" i="1"/>
  <c r="D45" i="1" s="1"/>
  <c r="F44" i="1"/>
  <c r="F45" i="1" s="1"/>
  <c r="S44" i="1"/>
  <c r="S45" i="1" s="1"/>
  <c r="K44" i="1"/>
  <c r="K45" i="1" s="1"/>
  <c r="C44" i="1"/>
  <c r="C45" i="1" s="1"/>
  <c r="V44" i="1"/>
  <c r="V45" i="1" s="1"/>
  <c r="R44" i="1"/>
  <c r="R45" i="1" s="1"/>
  <c r="J44" i="1"/>
  <c r="J45" i="1" s="1"/>
  <c r="B44" i="1"/>
  <c r="Y44" i="1"/>
  <c r="Y45" i="1" s="1"/>
  <c r="Q44" i="1"/>
  <c r="Q45" i="1" s="1"/>
  <c r="I44" i="1"/>
  <c r="I45" i="1" s="1"/>
  <c r="N44" i="1"/>
  <c r="N45" i="1" s="1"/>
  <c r="X44" i="1"/>
  <c r="X45" i="1" s="1"/>
  <c r="P44" i="1"/>
  <c r="P45" i="1" s="1"/>
  <c r="H44" i="1"/>
  <c r="H45" i="1" s="1"/>
  <c r="W44" i="1"/>
  <c r="W45" i="1" s="1"/>
  <c r="O44" i="1"/>
  <c r="O45" i="1" s="1"/>
  <c r="G44" i="1"/>
  <c r="G45" i="1" s="1"/>
  <c r="U44" i="1"/>
  <c r="U45" i="1" s="1"/>
  <c r="M44" i="1"/>
  <c r="M45" i="1" s="1"/>
  <c r="E44" i="1"/>
  <c r="E45" i="1" s="1"/>
  <c r="B189" i="1"/>
  <c r="A125" i="1"/>
  <c r="S47" i="1"/>
  <c r="S48" i="1" s="1"/>
  <c r="K47" i="1"/>
  <c r="K48" i="1" s="1"/>
  <c r="C47" i="1"/>
  <c r="C48" i="1" s="1"/>
  <c r="R47" i="1"/>
  <c r="R48" i="1" s="1"/>
  <c r="J47" i="1"/>
  <c r="J48" i="1" s="1"/>
  <c r="B47" i="1"/>
  <c r="Y47" i="1"/>
  <c r="Y48" i="1" s="1"/>
  <c r="Q47" i="1"/>
  <c r="Q48" i="1" s="1"/>
  <c r="I47" i="1"/>
  <c r="I48" i="1" s="1"/>
  <c r="M47" i="1"/>
  <c r="M48" i="1" s="1"/>
  <c r="X47" i="1"/>
  <c r="X48" i="1" s="1"/>
  <c r="P47" i="1"/>
  <c r="P48" i="1" s="1"/>
  <c r="H47" i="1"/>
  <c r="H48" i="1" s="1"/>
  <c r="U47" i="1"/>
  <c r="U48" i="1" s="1"/>
  <c r="W47" i="1"/>
  <c r="W48" i="1" s="1"/>
  <c r="O47" i="1"/>
  <c r="O48" i="1" s="1"/>
  <c r="G47" i="1"/>
  <c r="G48" i="1" s="1"/>
  <c r="V47" i="1"/>
  <c r="V48" i="1" s="1"/>
  <c r="N47" i="1"/>
  <c r="N48" i="1" s="1"/>
  <c r="F47" i="1"/>
  <c r="F48" i="1" s="1"/>
  <c r="T47" i="1"/>
  <c r="T48" i="1" s="1"/>
  <c r="L47" i="1"/>
  <c r="L48" i="1" s="1"/>
  <c r="D47" i="1"/>
  <c r="D48" i="1" s="1"/>
  <c r="E47" i="1"/>
  <c r="E48" i="1" s="1"/>
  <c r="V53" i="1"/>
  <c r="V54" i="1" s="1"/>
  <c r="S53" i="1"/>
  <c r="S54" i="1" s="1"/>
  <c r="X53" i="1"/>
  <c r="X54" i="1" s="1"/>
  <c r="Q53" i="1"/>
  <c r="Q54" i="1" s="1"/>
  <c r="I53" i="1"/>
  <c r="I54" i="1" s="1"/>
  <c r="P53" i="1"/>
  <c r="P54" i="1" s="1"/>
  <c r="H53" i="1"/>
  <c r="H54" i="1" s="1"/>
  <c r="K53" i="1"/>
  <c r="K54" i="1" s="1"/>
  <c r="O53" i="1"/>
  <c r="O54" i="1" s="1"/>
  <c r="G53" i="1"/>
  <c r="G54" i="1" s="1"/>
  <c r="Y53" i="1"/>
  <c r="Y54" i="1" s="1"/>
  <c r="N53" i="1"/>
  <c r="N54" i="1" s="1"/>
  <c r="F53" i="1"/>
  <c r="F54" i="1" s="1"/>
  <c r="T53" i="1"/>
  <c r="T54" i="1" s="1"/>
  <c r="W53" i="1"/>
  <c r="W54" i="1" s="1"/>
  <c r="M53" i="1"/>
  <c r="M54" i="1" s="1"/>
  <c r="E53" i="1"/>
  <c r="E54" i="1" s="1"/>
  <c r="U53" i="1"/>
  <c r="U54" i="1" s="1"/>
  <c r="L53" i="1"/>
  <c r="L54" i="1" s="1"/>
  <c r="D53" i="1"/>
  <c r="D54" i="1" s="1"/>
  <c r="R53" i="1"/>
  <c r="R54" i="1" s="1"/>
  <c r="J53" i="1"/>
  <c r="J54" i="1" s="1"/>
  <c r="B53" i="1"/>
  <c r="C53" i="1"/>
  <c r="C54" i="1" s="1"/>
  <c r="B150" i="1"/>
  <c r="A122" i="1"/>
  <c r="R50" i="1"/>
  <c r="R51" i="1" s="1"/>
  <c r="J50" i="1"/>
  <c r="J51" i="1" s="1"/>
  <c r="B50" i="1"/>
  <c r="Y50" i="1"/>
  <c r="Y51" i="1" s="1"/>
  <c r="Q50" i="1"/>
  <c r="Q51" i="1" s="1"/>
  <c r="I50" i="1"/>
  <c r="I51" i="1" s="1"/>
  <c r="T50" i="1"/>
  <c r="T51" i="1" s="1"/>
  <c r="X50" i="1"/>
  <c r="X51" i="1" s="1"/>
  <c r="P50" i="1"/>
  <c r="P51" i="1" s="1"/>
  <c r="H50" i="1"/>
  <c r="H51" i="1" s="1"/>
  <c r="W50" i="1"/>
  <c r="W51" i="1" s="1"/>
  <c r="O50" i="1"/>
  <c r="O51" i="1" s="1"/>
  <c r="G50" i="1"/>
  <c r="G51" i="1" s="1"/>
  <c r="L50" i="1"/>
  <c r="L51" i="1" s="1"/>
  <c r="V50" i="1"/>
  <c r="V51" i="1" s="1"/>
  <c r="N50" i="1"/>
  <c r="N51" i="1" s="1"/>
  <c r="F50" i="1"/>
  <c r="F51" i="1" s="1"/>
  <c r="U50" i="1"/>
  <c r="U51" i="1" s="1"/>
  <c r="M50" i="1"/>
  <c r="M51" i="1" s="1"/>
  <c r="E50" i="1"/>
  <c r="E51" i="1" s="1"/>
  <c r="D50" i="1"/>
  <c r="D51" i="1" s="1"/>
  <c r="S50" i="1"/>
  <c r="S51" i="1" s="1"/>
  <c r="K50" i="1"/>
  <c r="K51" i="1" s="1"/>
  <c r="C50" i="1"/>
  <c r="C51" i="1" s="1"/>
  <c r="J277" i="10"/>
  <c r="J278" i="10" s="1"/>
  <c r="J279" i="10" s="1"/>
  <c r="J235" i="10"/>
  <c r="J236" i="10" s="1"/>
  <c r="J237" i="10" s="1"/>
  <c r="I244" i="10"/>
  <c r="I245" i="10" s="1"/>
  <c r="I246" i="10" s="1"/>
  <c r="I286" i="10"/>
  <c r="I287" i="10" s="1"/>
  <c r="I288" i="10" s="1"/>
  <c r="C300" i="10"/>
  <c r="C301" i="10" s="1"/>
  <c r="C302" i="10" s="1"/>
  <c r="C258" i="10"/>
  <c r="C259" i="10" s="1"/>
  <c r="C260" i="10" s="1"/>
  <c r="N282" i="10"/>
  <c r="N283" i="10" s="1"/>
  <c r="N284" i="10" s="1"/>
  <c r="N240" i="10"/>
  <c r="N241" i="10" s="1"/>
  <c r="N242" i="10" s="1"/>
  <c r="O277" i="10"/>
  <c r="O278" i="10" s="1"/>
  <c r="O279" i="10" s="1"/>
  <c r="O235" i="10"/>
  <c r="O236" i="10" s="1"/>
  <c r="O237" i="10" s="1"/>
  <c r="E277" i="10"/>
  <c r="E278" i="10" s="1"/>
  <c r="E235" i="10"/>
  <c r="E236" i="10" s="1"/>
  <c r="Q235" i="10"/>
  <c r="Q236" i="10" s="1"/>
  <c r="Q237" i="10" s="1"/>
  <c r="Q277" i="10"/>
  <c r="Q278" i="10" s="1"/>
  <c r="Q279" i="10" s="1"/>
  <c r="G286" i="10"/>
  <c r="G287" i="10" s="1"/>
  <c r="G244" i="10"/>
  <c r="G245" i="10" s="1"/>
  <c r="Y286" i="10"/>
  <c r="Y287" i="10" s="1"/>
  <c r="Y244" i="10"/>
  <c r="Y245" i="10" s="1"/>
  <c r="U244" i="10"/>
  <c r="U245" i="10" s="1"/>
  <c r="U286" i="10"/>
  <c r="U287" i="10" s="1"/>
  <c r="K273" i="10"/>
  <c r="K274" i="10" s="1"/>
  <c r="K275" i="10" s="1"/>
  <c r="K231" i="10"/>
  <c r="K232" i="10" s="1"/>
  <c r="K233" i="10" s="1"/>
  <c r="W231" i="10"/>
  <c r="W232" i="10" s="1"/>
  <c r="W233" i="10" s="1"/>
  <c r="W273" i="10"/>
  <c r="W274" i="10" s="1"/>
  <c r="W275" i="10" s="1"/>
  <c r="Q273" i="10"/>
  <c r="Q274" i="10" s="1"/>
  <c r="Q275" i="10" s="1"/>
  <c r="Q231" i="10"/>
  <c r="Q232" i="10" s="1"/>
  <c r="Q233" i="10" s="1"/>
  <c r="R300" i="10"/>
  <c r="R301" i="10" s="1"/>
  <c r="R302" i="10" s="1"/>
  <c r="R258" i="10"/>
  <c r="R259" i="10" s="1"/>
  <c r="R260" i="10" s="1"/>
  <c r="D300" i="10"/>
  <c r="D301" i="10" s="1"/>
  <c r="D302" i="10" s="1"/>
  <c r="D258" i="10"/>
  <c r="D259" i="10" s="1"/>
  <c r="D260" i="10" s="1"/>
  <c r="T258" i="10"/>
  <c r="T259" i="10" s="1"/>
  <c r="T260" i="10" s="1"/>
  <c r="T300" i="10"/>
  <c r="T301" i="10" s="1"/>
  <c r="T302" i="10" s="1"/>
  <c r="S253" i="10"/>
  <c r="S254" i="10" s="1"/>
  <c r="S295" i="10"/>
  <c r="S296" i="10" s="1"/>
  <c r="W253" i="10"/>
  <c r="W254" i="10" s="1"/>
  <c r="W295" i="10"/>
  <c r="W296" i="10" s="1"/>
  <c r="Q253" i="10"/>
  <c r="Q254" i="10" s="1"/>
  <c r="Q255" i="10" s="1"/>
  <c r="Q295" i="10"/>
  <c r="Q296" i="10" s="1"/>
  <c r="C291" i="10"/>
  <c r="C292" i="10" s="1"/>
  <c r="C293" i="10" s="1"/>
  <c r="C249" i="10"/>
  <c r="C250" i="10" s="1"/>
  <c r="C251" i="10" s="1"/>
  <c r="L291" i="10"/>
  <c r="L292" i="10" s="1"/>
  <c r="L293" i="10" s="1"/>
  <c r="L249" i="10"/>
  <c r="L250" i="10" s="1"/>
  <c r="L251" i="10" s="1"/>
  <c r="F291" i="10"/>
  <c r="F292" i="10" s="1"/>
  <c r="F293" i="10" s="1"/>
  <c r="F249" i="10"/>
  <c r="F250" i="10" s="1"/>
  <c r="F251" i="10" s="1"/>
  <c r="X282" i="10"/>
  <c r="X283" i="10" s="1"/>
  <c r="X284" i="10" s="1"/>
  <c r="X240" i="10"/>
  <c r="X241" i="10" s="1"/>
  <c r="X242" i="10" s="1"/>
  <c r="V282" i="10"/>
  <c r="V283" i="10" s="1"/>
  <c r="V284" i="10" s="1"/>
  <c r="V240" i="10"/>
  <c r="V241" i="10" s="1"/>
  <c r="V242" i="10" s="1"/>
  <c r="K240" i="10"/>
  <c r="K241" i="10" s="1"/>
  <c r="K242" i="10" s="1"/>
  <c r="K282" i="10"/>
  <c r="K283" i="10" s="1"/>
  <c r="K284" i="10" s="1"/>
  <c r="W244" i="10"/>
  <c r="W245" i="10" s="1"/>
  <c r="W286" i="10"/>
  <c r="W287" i="10" s="1"/>
  <c r="J300" i="10"/>
  <c r="J301" i="10" s="1"/>
  <c r="J302" i="10" s="1"/>
  <c r="J258" i="10"/>
  <c r="J259" i="10" s="1"/>
  <c r="J260" i="10" s="1"/>
  <c r="V295" i="10"/>
  <c r="V296" i="10" s="1"/>
  <c r="V253" i="10"/>
  <c r="V254" i="10" s="1"/>
  <c r="C231" i="10"/>
  <c r="C232" i="10" s="1"/>
  <c r="C233" i="10" s="1"/>
  <c r="H235" i="10"/>
  <c r="H236" i="10" s="1"/>
  <c r="H277" i="10"/>
  <c r="H278" i="10" s="1"/>
  <c r="S235" i="10"/>
  <c r="S236" i="10" s="1"/>
  <c r="S237" i="10" s="1"/>
  <c r="S277" i="10"/>
  <c r="S278" i="10" s="1"/>
  <c r="G277" i="10"/>
  <c r="G278" i="10" s="1"/>
  <c r="G235" i="10"/>
  <c r="G236" i="10" s="1"/>
  <c r="O244" i="10"/>
  <c r="O245" i="10" s="1"/>
  <c r="O246" i="10" s="1"/>
  <c r="O286" i="10"/>
  <c r="O287" i="10" s="1"/>
  <c r="O288" i="10" s="1"/>
  <c r="P244" i="10"/>
  <c r="P245" i="10" s="1"/>
  <c r="P246" i="10" s="1"/>
  <c r="P286" i="10"/>
  <c r="P287" i="10" s="1"/>
  <c r="P288" i="10" s="1"/>
  <c r="V244" i="10"/>
  <c r="V245" i="10" s="1"/>
  <c r="V286" i="10"/>
  <c r="V287" i="10" s="1"/>
  <c r="J231" i="10"/>
  <c r="J232" i="10" s="1"/>
  <c r="J233" i="10" s="1"/>
  <c r="J273" i="10"/>
  <c r="J274" i="10" s="1"/>
  <c r="J275" i="10" s="1"/>
  <c r="Y273" i="10"/>
  <c r="Y274" i="10" s="1"/>
  <c r="Y275" i="10" s="1"/>
  <c r="Y231" i="10"/>
  <c r="Y232" i="10" s="1"/>
  <c r="Y233" i="10" s="1"/>
  <c r="G231" i="10"/>
  <c r="G232" i="10" s="1"/>
  <c r="G233" i="10" s="1"/>
  <c r="G273" i="10"/>
  <c r="G274" i="10" s="1"/>
  <c r="G275" i="10" s="1"/>
  <c r="K300" i="10"/>
  <c r="K301" i="10" s="1"/>
  <c r="K302" i="10" s="1"/>
  <c r="K258" i="10"/>
  <c r="K259" i="10" s="1"/>
  <c r="K260" i="10" s="1"/>
  <c r="U258" i="10"/>
  <c r="U259" i="10" s="1"/>
  <c r="U260" i="10" s="1"/>
  <c r="U300" i="10"/>
  <c r="U301" i="10" s="1"/>
  <c r="U302" i="10" s="1"/>
  <c r="L258" i="10"/>
  <c r="L259" i="10" s="1"/>
  <c r="L260" i="10" s="1"/>
  <c r="L300" i="10"/>
  <c r="L301" i="10" s="1"/>
  <c r="L302" i="10" s="1"/>
  <c r="F295" i="10"/>
  <c r="F296" i="10" s="1"/>
  <c r="F253" i="10"/>
  <c r="F254" i="10" s="1"/>
  <c r="J295" i="10"/>
  <c r="J296" i="10" s="1"/>
  <c r="J297" i="10" s="1"/>
  <c r="J253" i="10"/>
  <c r="J254" i="10" s="1"/>
  <c r="J255" i="10" s="1"/>
  <c r="I295" i="10"/>
  <c r="I296" i="10" s="1"/>
  <c r="I253" i="10"/>
  <c r="I254" i="10" s="1"/>
  <c r="I255" i="10" s="1"/>
  <c r="S291" i="10"/>
  <c r="S292" i="10" s="1"/>
  <c r="S293" i="10" s="1"/>
  <c r="S249" i="10"/>
  <c r="S250" i="10" s="1"/>
  <c r="S251" i="10" s="1"/>
  <c r="N291" i="10"/>
  <c r="N292" i="10" s="1"/>
  <c r="N293" i="10" s="1"/>
  <c r="N249" i="10"/>
  <c r="N250" i="10" s="1"/>
  <c r="N251" i="10" s="1"/>
  <c r="J249" i="10"/>
  <c r="J250" i="10" s="1"/>
  <c r="J251" i="10" s="1"/>
  <c r="J291" i="10"/>
  <c r="J292" i="10" s="1"/>
  <c r="J293" i="10" s="1"/>
  <c r="C282" i="10"/>
  <c r="C283" i="10" s="1"/>
  <c r="C284" i="10" s="1"/>
  <c r="C240" i="10"/>
  <c r="C241" i="10" s="1"/>
  <c r="C242" i="10" s="1"/>
  <c r="Q282" i="10"/>
  <c r="Q283" i="10" s="1"/>
  <c r="Q284" i="10" s="1"/>
  <c r="Q240" i="10"/>
  <c r="Q241" i="10" s="1"/>
  <c r="Q242" i="10" s="1"/>
  <c r="U240" i="10"/>
  <c r="U241" i="10" s="1"/>
  <c r="U242" i="10" s="1"/>
  <c r="U282" i="10"/>
  <c r="U283" i="10" s="1"/>
  <c r="U284" i="10" s="1"/>
  <c r="L277" i="10"/>
  <c r="L278" i="10" s="1"/>
  <c r="L279" i="10" s="1"/>
  <c r="L235" i="10"/>
  <c r="L236" i="10" s="1"/>
  <c r="L237" i="10" s="1"/>
  <c r="P258" i="10"/>
  <c r="P259" i="10" s="1"/>
  <c r="P260" i="10" s="1"/>
  <c r="P300" i="10"/>
  <c r="P301" i="10" s="1"/>
  <c r="P302" i="10" s="1"/>
  <c r="E291" i="10"/>
  <c r="E292" i="10" s="1"/>
  <c r="E293" i="10" s="1"/>
  <c r="E249" i="10"/>
  <c r="E250" i="10" s="1"/>
  <c r="E251" i="10" s="1"/>
  <c r="M235" i="10"/>
  <c r="M236" i="10" s="1"/>
  <c r="M237" i="10" s="1"/>
  <c r="M277" i="10"/>
  <c r="M278" i="10" s="1"/>
  <c r="M279" i="10" s="1"/>
  <c r="Y235" i="10"/>
  <c r="Y236" i="10" s="1"/>
  <c r="Y237" i="10" s="1"/>
  <c r="Y277" i="10"/>
  <c r="Y278" i="10" s="1"/>
  <c r="N244" i="10"/>
  <c r="N245" i="10" s="1"/>
  <c r="N246" i="10" s="1"/>
  <c r="N286" i="10"/>
  <c r="N287" i="10" s="1"/>
  <c r="N288" i="10" s="1"/>
  <c r="C244" i="10"/>
  <c r="C245" i="10" s="1"/>
  <c r="C286" i="10"/>
  <c r="C287" i="10" s="1"/>
  <c r="M244" i="10"/>
  <c r="M245" i="10" s="1"/>
  <c r="M246" i="10" s="1"/>
  <c r="M286" i="10"/>
  <c r="M287" i="10" s="1"/>
  <c r="M288" i="10" s="1"/>
  <c r="I273" i="10"/>
  <c r="I274" i="10" s="1"/>
  <c r="I275" i="10" s="1"/>
  <c r="I231" i="10"/>
  <c r="I232" i="10" s="1"/>
  <c r="I233" i="10" s="1"/>
  <c r="P273" i="10"/>
  <c r="P274" i="10" s="1"/>
  <c r="P275" i="10" s="1"/>
  <c r="P231" i="10"/>
  <c r="P232" i="10" s="1"/>
  <c r="P233" i="10" s="1"/>
  <c r="E273" i="10"/>
  <c r="E274" i="10" s="1"/>
  <c r="E275" i="10" s="1"/>
  <c r="E231" i="10"/>
  <c r="E232" i="10" s="1"/>
  <c r="E233" i="10" s="1"/>
  <c r="B43" i="10"/>
  <c r="A43" i="10"/>
  <c r="N300" i="10"/>
  <c r="N301" i="10" s="1"/>
  <c r="N302" i="10" s="1"/>
  <c r="N258" i="10"/>
  <c r="N259" i="10" s="1"/>
  <c r="N260" i="10" s="1"/>
  <c r="X300" i="10"/>
  <c r="X301" i="10" s="1"/>
  <c r="X302" i="10" s="1"/>
  <c r="X258" i="10"/>
  <c r="X259" i="10" s="1"/>
  <c r="X260" i="10" s="1"/>
  <c r="U295" i="10"/>
  <c r="U296" i="10" s="1"/>
  <c r="U253" i="10"/>
  <c r="U254" i="10" s="1"/>
  <c r="O253" i="10"/>
  <c r="O254" i="10" s="1"/>
  <c r="O255" i="10" s="1"/>
  <c r="O295" i="10"/>
  <c r="O296" i="10" s="1"/>
  <c r="O297" i="10" s="1"/>
  <c r="X253" i="10"/>
  <c r="X254" i="10" s="1"/>
  <c r="X295" i="10"/>
  <c r="X296" i="10" s="1"/>
  <c r="Q249" i="10"/>
  <c r="Q250" i="10" s="1"/>
  <c r="Q251" i="10" s="1"/>
  <c r="Q291" i="10"/>
  <c r="Q292" i="10" s="1"/>
  <c r="Q293" i="10" s="1"/>
  <c r="M291" i="10"/>
  <c r="M292" i="10" s="1"/>
  <c r="M293" i="10" s="1"/>
  <c r="M249" i="10"/>
  <c r="M250" i="10" s="1"/>
  <c r="M251" i="10" s="1"/>
  <c r="P249" i="10"/>
  <c r="P250" i="10" s="1"/>
  <c r="P251" i="10" s="1"/>
  <c r="P291" i="10"/>
  <c r="P292" i="10" s="1"/>
  <c r="P293" i="10" s="1"/>
  <c r="W282" i="10"/>
  <c r="W283" i="10" s="1"/>
  <c r="W284" i="10" s="1"/>
  <c r="W240" i="10"/>
  <c r="W241" i="10" s="1"/>
  <c r="W242" i="10" s="1"/>
  <c r="H240" i="10"/>
  <c r="H241" i="10" s="1"/>
  <c r="H242" i="10" s="1"/>
  <c r="H282" i="10"/>
  <c r="H283" i="10" s="1"/>
  <c r="H284" i="10" s="1"/>
  <c r="D240" i="10"/>
  <c r="D241" i="10" s="1"/>
  <c r="D242" i="10" s="1"/>
  <c r="D282" i="10"/>
  <c r="D283" i="10" s="1"/>
  <c r="D284" i="10" s="1"/>
  <c r="H273" i="10"/>
  <c r="H274" i="10" s="1"/>
  <c r="H275" i="10" s="1"/>
  <c r="H231" i="10"/>
  <c r="H232" i="10" s="1"/>
  <c r="H233" i="10" s="1"/>
  <c r="R282" i="10"/>
  <c r="R283" i="10" s="1"/>
  <c r="R284" i="10" s="1"/>
  <c r="R240" i="10"/>
  <c r="R241" i="10" s="1"/>
  <c r="R242" i="10" s="1"/>
  <c r="P277" i="10"/>
  <c r="P278" i="10" s="1"/>
  <c r="P279" i="10" s="1"/>
  <c r="P235" i="10"/>
  <c r="P236" i="10" s="1"/>
  <c r="P237" i="10" s="1"/>
  <c r="I235" i="10"/>
  <c r="I236" i="10" s="1"/>
  <c r="I237" i="10" s="1"/>
  <c r="I277" i="10"/>
  <c r="I278" i="10" s="1"/>
  <c r="I279" i="10" s="1"/>
  <c r="T277" i="10"/>
  <c r="T278" i="10" s="1"/>
  <c r="T235" i="10"/>
  <c r="T236" i="10" s="1"/>
  <c r="T237" i="10" s="1"/>
  <c r="E244" i="10"/>
  <c r="E245" i="10" s="1"/>
  <c r="E286" i="10"/>
  <c r="E287" i="10" s="1"/>
  <c r="F244" i="10"/>
  <c r="F245" i="10" s="1"/>
  <c r="F286" i="10"/>
  <c r="F287" i="10" s="1"/>
  <c r="T286" i="10"/>
  <c r="T287" i="10" s="1"/>
  <c r="T244" i="10"/>
  <c r="T245" i="10" s="1"/>
  <c r="L273" i="10"/>
  <c r="L274" i="10" s="1"/>
  <c r="L275" i="10" s="1"/>
  <c r="L231" i="10"/>
  <c r="L232" i="10" s="1"/>
  <c r="L233" i="10" s="1"/>
  <c r="O231" i="10"/>
  <c r="O232" i="10" s="1"/>
  <c r="O233" i="10" s="1"/>
  <c r="O273" i="10"/>
  <c r="O274" i="10" s="1"/>
  <c r="O275" i="10" s="1"/>
  <c r="M273" i="10"/>
  <c r="M274" i="10" s="1"/>
  <c r="M275" i="10" s="1"/>
  <c r="M231" i="10"/>
  <c r="M232" i="10" s="1"/>
  <c r="M233" i="10" s="1"/>
  <c r="S258" i="10"/>
  <c r="S259" i="10" s="1"/>
  <c r="S260" i="10" s="1"/>
  <c r="S300" i="10"/>
  <c r="S301" i="10" s="1"/>
  <c r="S302" i="10" s="1"/>
  <c r="E300" i="10"/>
  <c r="E301" i="10" s="1"/>
  <c r="E302" i="10" s="1"/>
  <c r="E258" i="10"/>
  <c r="E259" i="10" s="1"/>
  <c r="E260" i="10" s="1"/>
  <c r="I258" i="10"/>
  <c r="I259" i="10" s="1"/>
  <c r="I260" i="10" s="1"/>
  <c r="I300" i="10"/>
  <c r="I301" i="10" s="1"/>
  <c r="I302" i="10" s="1"/>
  <c r="T253" i="10"/>
  <c r="T254" i="10" s="1"/>
  <c r="T295" i="10"/>
  <c r="T296" i="10" s="1"/>
  <c r="D253" i="10"/>
  <c r="D254" i="10" s="1"/>
  <c r="D295" i="10"/>
  <c r="D296" i="10" s="1"/>
  <c r="N295" i="10"/>
  <c r="N296" i="10" s="1"/>
  <c r="N297" i="10" s="1"/>
  <c r="N253" i="10"/>
  <c r="N254" i="10" s="1"/>
  <c r="N255" i="10" s="1"/>
  <c r="T291" i="10"/>
  <c r="T292" i="10" s="1"/>
  <c r="T293" i="10" s="1"/>
  <c r="T249" i="10"/>
  <c r="T250" i="10" s="1"/>
  <c r="T251" i="10" s="1"/>
  <c r="D291" i="10"/>
  <c r="D292" i="10" s="1"/>
  <c r="D293" i="10" s="1"/>
  <c r="D249" i="10"/>
  <c r="D250" i="10" s="1"/>
  <c r="D251" i="10" s="1"/>
  <c r="G291" i="10"/>
  <c r="G292" i="10" s="1"/>
  <c r="G293" i="10" s="1"/>
  <c r="G249" i="10"/>
  <c r="G250" i="10" s="1"/>
  <c r="G251" i="10" s="1"/>
  <c r="Y282" i="10"/>
  <c r="Y283" i="10" s="1"/>
  <c r="Y284" i="10" s="1"/>
  <c r="Y240" i="10"/>
  <c r="Y241" i="10" s="1"/>
  <c r="Y242" i="10" s="1"/>
  <c r="G240" i="10"/>
  <c r="G241" i="10" s="1"/>
  <c r="G242" i="10" s="1"/>
  <c r="G282" i="10"/>
  <c r="G283" i="10" s="1"/>
  <c r="G284" i="10" s="1"/>
  <c r="T240" i="10"/>
  <c r="T241" i="10" s="1"/>
  <c r="T242" i="10" s="1"/>
  <c r="T282" i="10"/>
  <c r="T283" i="10" s="1"/>
  <c r="T284" i="10" s="1"/>
  <c r="X286" i="10"/>
  <c r="X287" i="10" s="1"/>
  <c r="X244" i="10"/>
  <c r="X245" i="10" s="1"/>
  <c r="P253" i="10"/>
  <c r="P254" i="10" s="1"/>
  <c r="P255" i="10" s="1"/>
  <c r="P295" i="10"/>
  <c r="P296" i="10" s="1"/>
  <c r="P297" i="10" s="1"/>
  <c r="W291" i="10"/>
  <c r="W292" i="10" s="1"/>
  <c r="W293" i="10" s="1"/>
  <c r="W249" i="10"/>
  <c r="W250" i="10" s="1"/>
  <c r="W251" i="10" s="1"/>
  <c r="K277" i="10"/>
  <c r="K278" i="10" s="1"/>
  <c r="K279" i="10" s="1"/>
  <c r="K235" i="10"/>
  <c r="K236" i="10" s="1"/>
  <c r="K237" i="10" s="1"/>
  <c r="D277" i="10"/>
  <c r="D278" i="10" s="1"/>
  <c r="D235" i="10"/>
  <c r="D236" i="10" s="1"/>
  <c r="F277" i="10"/>
  <c r="F278" i="10" s="1"/>
  <c r="F235" i="10"/>
  <c r="F236" i="10" s="1"/>
  <c r="S244" i="10"/>
  <c r="S245" i="10" s="1"/>
  <c r="S286" i="10"/>
  <c r="S287" i="10" s="1"/>
  <c r="J286" i="10"/>
  <c r="J287" i="10" s="1"/>
  <c r="J288" i="10" s="1"/>
  <c r="J244" i="10"/>
  <c r="J245" i="10" s="1"/>
  <c r="J246" i="10" s="1"/>
  <c r="D286" i="10"/>
  <c r="D287" i="10" s="1"/>
  <c r="D244" i="10"/>
  <c r="D245" i="10" s="1"/>
  <c r="V273" i="10"/>
  <c r="V274" i="10" s="1"/>
  <c r="V275" i="10" s="1"/>
  <c r="V231" i="10"/>
  <c r="V232" i="10" s="1"/>
  <c r="V233" i="10" s="1"/>
  <c r="F231" i="10"/>
  <c r="F232" i="10" s="1"/>
  <c r="F233" i="10" s="1"/>
  <c r="F273" i="10"/>
  <c r="F274" i="10" s="1"/>
  <c r="F275" i="10" s="1"/>
  <c r="U273" i="10"/>
  <c r="U274" i="10" s="1"/>
  <c r="U275" i="10" s="1"/>
  <c r="U231" i="10"/>
  <c r="U232" i="10" s="1"/>
  <c r="U233" i="10" s="1"/>
  <c r="G258" i="10"/>
  <c r="G259" i="10" s="1"/>
  <c r="G260" i="10" s="1"/>
  <c r="G300" i="10"/>
  <c r="G301" i="10" s="1"/>
  <c r="G302" i="10" s="1"/>
  <c r="O258" i="10"/>
  <c r="O259" i="10" s="1"/>
  <c r="O260" i="10" s="1"/>
  <c r="O300" i="10"/>
  <c r="O301" i="10" s="1"/>
  <c r="O302" i="10" s="1"/>
  <c r="Q258" i="10"/>
  <c r="Q259" i="10" s="1"/>
  <c r="Q260" i="10" s="1"/>
  <c r="Q300" i="10"/>
  <c r="Q301" i="10" s="1"/>
  <c r="Q302" i="10" s="1"/>
  <c r="H295" i="10"/>
  <c r="H296" i="10" s="1"/>
  <c r="H253" i="10"/>
  <c r="H254" i="10" s="1"/>
  <c r="M295" i="10"/>
  <c r="M296" i="10" s="1"/>
  <c r="M297" i="10" s="1"/>
  <c r="M253" i="10"/>
  <c r="M254" i="10" s="1"/>
  <c r="M255" i="10" s="1"/>
  <c r="R295" i="10"/>
  <c r="R296" i="10" s="1"/>
  <c r="R253" i="10"/>
  <c r="R254" i="10" s="1"/>
  <c r="I249" i="10"/>
  <c r="I250" i="10" s="1"/>
  <c r="I251" i="10" s="1"/>
  <c r="I291" i="10"/>
  <c r="I292" i="10" s="1"/>
  <c r="I293" i="10" s="1"/>
  <c r="R291" i="10"/>
  <c r="R292" i="10" s="1"/>
  <c r="R293" i="10" s="1"/>
  <c r="R249" i="10"/>
  <c r="R250" i="10" s="1"/>
  <c r="R251" i="10" s="1"/>
  <c r="K249" i="10"/>
  <c r="K250" i="10" s="1"/>
  <c r="K251" i="10" s="1"/>
  <c r="K291" i="10"/>
  <c r="K292" i="10" s="1"/>
  <c r="K293" i="10" s="1"/>
  <c r="P282" i="10"/>
  <c r="P283" i="10" s="1"/>
  <c r="P284" i="10" s="1"/>
  <c r="P240" i="10"/>
  <c r="P241" i="10" s="1"/>
  <c r="P242" i="10" s="1"/>
  <c r="J282" i="10"/>
  <c r="J283" i="10" s="1"/>
  <c r="J284" i="10" s="1"/>
  <c r="J240" i="10"/>
  <c r="J241" i="10" s="1"/>
  <c r="J242" i="10" s="1"/>
  <c r="E240" i="10"/>
  <c r="E241" i="10" s="1"/>
  <c r="E242" i="10" s="1"/>
  <c r="E282" i="10"/>
  <c r="E283" i="10" s="1"/>
  <c r="E284" i="10" s="1"/>
  <c r="N273" i="10"/>
  <c r="N274" i="10" s="1"/>
  <c r="N275" i="10" s="1"/>
  <c r="N231" i="10"/>
  <c r="N232" i="10" s="1"/>
  <c r="N233" i="10" s="1"/>
  <c r="M240" i="10"/>
  <c r="M241" i="10" s="1"/>
  <c r="M242" i="10" s="1"/>
  <c r="M282" i="10"/>
  <c r="M283" i="10" s="1"/>
  <c r="M284" i="10" s="1"/>
  <c r="C235" i="10"/>
  <c r="C236" i="10" s="1"/>
  <c r="C238" i="10" s="1"/>
  <c r="R277" i="10"/>
  <c r="R278" i="10" s="1"/>
  <c r="R235" i="10"/>
  <c r="R236" i="10" s="1"/>
  <c r="W277" i="10"/>
  <c r="W278" i="10" s="1"/>
  <c r="W235" i="10"/>
  <c r="W236" i="10" s="1"/>
  <c r="W237" i="10" s="1"/>
  <c r="V277" i="10"/>
  <c r="V278" i="10" s="1"/>
  <c r="V235" i="10"/>
  <c r="V236" i="10" s="1"/>
  <c r="V237" i="10" s="1"/>
  <c r="Q286" i="10"/>
  <c r="Q287" i="10" s="1"/>
  <c r="Q288" i="10" s="1"/>
  <c r="Q244" i="10"/>
  <c r="Q245" i="10" s="1"/>
  <c r="Q246" i="10" s="1"/>
  <c r="H286" i="10"/>
  <c r="H287" i="10" s="1"/>
  <c r="H244" i="10"/>
  <c r="H245" i="10" s="1"/>
  <c r="L244" i="10"/>
  <c r="L245" i="10" s="1"/>
  <c r="L246" i="10" s="1"/>
  <c r="L286" i="10"/>
  <c r="L287" i="10" s="1"/>
  <c r="L288" i="10" s="1"/>
  <c r="D273" i="10"/>
  <c r="D274" i="10" s="1"/>
  <c r="D275" i="10" s="1"/>
  <c r="D231" i="10"/>
  <c r="D232" i="10" s="1"/>
  <c r="D233" i="10" s="1"/>
  <c r="T273" i="10"/>
  <c r="T274" i="10" s="1"/>
  <c r="T275" i="10" s="1"/>
  <c r="T231" i="10"/>
  <c r="T232" i="10" s="1"/>
  <c r="T233" i="10" s="1"/>
  <c r="A25" i="10"/>
  <c r="V300" i="10"/>
  <c r="V301" i="10" s="1"/>
  <c r="V302" i="10" s="1"/>
  <c r="V258" i="10"/>
  <c r="V259" i="10" s="1"/>
  <c r="V260" i="10" s="1"/>
  <c r="F300" i="10"/>
  <c r="F301" i="10" s="1"/>
  <c r="F302" i="10" s="1"/>
  <c r="F258" i="10"/>
  <c r="F259" i="10" s="1"/>
  <c r="F260" i="10" s="1"/>
  <c r="Y258" i="10"/>
  <c r="Y259" i="10" s="1"/>
  <c r="Y260" i="10" s="1"/>
  <c r="Y300" i="10"/>
  <c r="Y301" i="10" s="1"/>
  <c r="Y302" i="10" s="1"/>
  <c r="K295" i="10"/>
  <c r="K296" i="10" s="1"/>
  <c r="K297" i="10" s="1"/>
  <c r="K253" i="10"/>
  <c r="K254" i="10" s="1"/>
  <c r="K255" i="10" s="1"/>
  <c r="C253" i="10"/>
  <c r="C254" i="10" s="1"/>
  <c r="C295" i="10"/>
  <c r="C296" i="10" s="1"/>
  <c r="B40" i="10"/>
  <c r="A40" i="10"/>
  <c r="V291" i="10"/>
  <c r="V292" i="10" s="1"/>
  <c r="V293" i="10" s="1"/>
  <c r="V249" i="10"/>
  <c r="V250" i="10" s="1"/>
  <c r="V251" i="10" s="1"/>
  <c r="X249" i="10"/>
  <c r="X250" i="10" s="1"/>
  <c r="X251" i="10" s="1"/>
  <c r="X291" i="10"/>
  <c r="X292" i="10" s="1"/>
  <c r="X293" i="10" s="1"/>
  <c r="B37" i="10"/>
  <c r="A37" i="10"/>
  <c r="O282" i="10"/>
  <c r="O283" i="10" s="1"/>
  <c r="O284" i="10" s="1"/>
  <c r="O240" i="10"/>
  <c r="O241" i="10" s="1"/>
  <c r="O242" i="10" s="1"/>
  <c r="I282" i="10"/>
  <c r="I283" i="10" s="1"/>
  <c r="I284" i="10" s="1"/>
  <c r="I240" i="10"/>
  <c r="I241" i="10" s="1"/>
  <c r="I242" i="10" s="1"/>
  <c r="L240" i="10"/>
  <c r="L241" i="10" s="1"/>
  <c r="L242" i="10" s="1"/>
  <c r="L282" i="10"/>
  <c r="L283" i="10" s="1"/>
  <c r="L284" i="10" s="1"/>
  <c r="X277" i="10"/>
  <c r="X278" i="10" s="1"/>
  <c r="X235" i="10"/>
  <c r="X236" i="10" s="1"/>
  <c r="X237" i="10" s="1"/>
  <c r="L253" i="10"/>
  <c r="L254" i="10" s="1"/>
  <c r="L255" i="10" s="1"/>
  <c r="L295" i="10"/>
  <c r="L296" i="10" s="1"/>
  <c r="L297" i="10" s="1"/>
  <c r="H249" i="10"/>
  <c r="H250" i="10" s="1"/>
  <c r="H251" i="10" s="1"/>
  <c r="H291" i="10"/>
  <c r="H292" i="10" s="1"/>
  <c r="H293" i="10" s="1"/>
  <c r="N277" i="10"/>
  <c r="N278" i="10" s="1"/>
  <c r="N279" i="10" s="1"/>
  <c r="N235" i="10"/>
  <c r="N236" i="10" s="1"/>
  <c r="N237" i="10" s="1"/>
  <c r="U277" i="10"/>
  <c r="U278" i="10" s="1"/>
  <c r="U235" i="10"/>
  <c r="U236" i="10" s="1"/>
  <c r="U237" i="10" s="1"/>
  <c r="A28" i="10"/>
  <c r="K244" i="10"/>
  <c r="K245" i="10" s="1"/>
  <c r="K246" i="10" s="1"/>
  <c r="K286" i="10"/>
  <c r="K287" i="10" s="1"/>
  <c r="K288" i="10" s="1"/>
  <c r="A34" i="10"/>
  <c r="B34" i="10"/>
  <c r="R286" i="10"/>
  <c r="R287" i="10" s="1"/>
  <c r="R244" i="10"/>
  <c r="R245" i="10" s="1"/>
  <c r="X273" i="10"/>
  <c r="X274" i="10" s="1"/>
  <c r="X275" i="10" s="1"/>
  <c r="X231" i="10"/>
  <c r="X232" i="10" s="1"/>
  <c r="X233" i="10" s="1"/>
  <c r="R273" i="10"/>
  <c r="R274" i="10" s="1"/>
  <c r="R275" i="10" s="1"/>
  <c r="R231" i="10"/>
  <c r="R232" i="10" s="1"/>
  <c r="R233" i="10" s="1"/>
  <c r="S273" i="10"/>
  <c r="S274" i="10" s="1"/>
  <c r="S275" i="10" s="1"/>
  <c r="S231" i="10"/>
  <c r="S232" i="10" s="1"/>
  <c r="S233" i="10" s="1"/>
  <c r="M300" i="10"/>
  <c r="M301" i="10" s="1"/>
  <c r="M302" i="10" s="1"/>
  <c r="M258" i="10"/>
  <c r="M259" i="10" s="1"/>
  <c r="M260" i="10" s="1"/>
  <c r="H258" i="10"/>
  <c r="H259" i="10" s="1"/>
  <c r="H260" i="10" s="1"/>
  <c r="H300" i="10"/>
  <c r="H301" i="10" s="1"/>
  <c r="H302" i="10" s="1"/>
  <c r="W258" i="10"/>
  <c r="W259" i="10" s="1"/>
  <c r="W260" i="10" s="1"/>
  <c r="W300" i="10"/>
  <c r="W301" i="10" s="1"/>
  <c r="W302" i="10" s="1"/>
  <c r="E295" i="10"/>
  <c r="E296" i="10" s="1"/>
  <c r="E253" i="10"/>
  <c r="E254" i="10" s="1"/>
  <c r="G295" i="10"/>
  <c r="G296" i="10" s="1"/>
  <c r="G253" i="10"/>
  <c r="G254" i="10" s="1"/>
  <c r="Y295" i="10"/>
  <c r="Y296" i="10" s="1"/>
  <c r="Y253" i="10"/>
  <c r="Y254" i="10" s="1"/>
  <c r="U249" i="10"/>
  <c r="U250" i="10" s="1"/>
  <c r="U251" i="10" s="1"/>
  <c r="U291" i="10"/>
  <c r="U292" i="10" s="1"/>
  <c r="U293" i="10" s="1"/>
  <c r="O249" i="10"/>
  <c r="O250" i="10" s="1"/>
  <c r="O251" i="10" s="1"/>
  <c r="O291" i="10"/>
  <c r="O292" i="10" s="1"/>
  <c r="O293" i="10" s="1"/>
  <c r="Y249" i="10"/>
  <c r="Y250" i="10" s="1"/>
  <c r="Y251" i="10" s="1"/>
  <c r="Y291" i="10"/>
  <c r="Y292" i="10" s="1"/>
  <c r="Y293" i="10" s="1"/>
  <c r="F282" i="10"/>
  <c r="F283" i="10" s="1"/>
  <c r="F284" i="10" s="1"/>
  <c r="F240" i="10"/>
  <c r="F241" i="10" s="1"/>
  <c r="F242" i="10" s="1"/>
  <c r="B31" i="10"/>
  <c r="A31" i="10"/>
  <c r="S240" i="10"/>
  <c r="S241" i="10" s="1"/>
  <c r="S242" i="10" s="1"/>
  <c r="S282" i="10"/>
  <c r="S283" i="10" s="1"/>
  <c r="S284" i="10" s="1"/>
  <c r="C280" i="10"/>
  <c r="C279" i="10"/>
  <c r="H173" i="10"/>
  <c r="H174" i="10" s="1"/>
  <c r="H175" i="10" s="1"/>
  <c r="H168" i="10"/>
  <c r="H169" i="10" s="1"/>
  <c r="H170" i="10" s="1"/>
  <c r="H163" i="10"/>
  <c r="H164" i="10" s="1"/>
  <c r="H165" i="10" s="1"/>
  <c r="H158" i="10"/>
  <c r="H159" i="10" s="1"/>
  <c r="H160" i="10" s="1"/>
  <c r="H153" i="10"/>
  <c r="H154" i="10" s="1"/>
  <c r="H155" i="10" s="1"/>
  <c r="H148" i="10"/>
  <c r="H149" i="10" s="1"/>
  <c r="H150" i="10" s="1"/>
  <c r="H143" i="10"/>
  <c r="H144" i="10" s="1"/>
  <c r="H145" i="10" s="1"/>
  <c r="T212" i="10"/>
  <c r="T213" i="10" s="1"/>
  <c r="T214" i="10" s="1"/>
  <c r="T207" i="10"/>
  <c r="T208" i="10" s="1"/>
  <c r="T209" i="10" s="1"/>
  <c r="T202" i="10"/>
  <c r="T203" i="10" s="1"/>
  <c r="T204" i="10" s="1"/>
  <c r="T197" i="10"/>
  <c r="T198" i="10" s="1"/>
  <c r="T199" i="10" s="1"/>
  <c r="T192" i="10"/>
  <c r="T193" i="10" s="1"/>
  <c r="T194" i="10" s="1"/>
  <c r="T187" i="10"/>
  <c r="T188" i="10" s="1"/>
  <c r="T189" i="10" s="1"/>
  <c r="T182" i="10"/>
  <c r="T183" i="10" s="1"/>
  <c r="T184" i="10" s="1"/>
  <c r="Q207" i="10"/>
  <c r="Q208" i="10" s="1"/>
  <c r="Q209" i="10" s="1"/>
  <c r="Q202" i="10"/>
  <c r="Q203" i="10" s="1"/>
  <c r="Q204" i="10" s="1"/>
  <c r="Q197" i="10"/>
  <c r="Q198" i="10" s="1"/>
  <c r="Q199" i="10" s="1"/>
  <c r="Q192" i="10"/>
  <c r="Q193" i="10" s="1"/>
  <c r="Q194" i="10" s="1"/>
  <c r="Q187" i="10"/>
  <c r="Q188" i="10" s="1"/>
  <c r="Q189" i="10" s="1"/>
  <c r="Q182" i="10"/>
  <c r="Q183" i="10" s="1"/>
  <c r="Q184" i="10" s="1"/>
  <c r="Q212" i="10"/>
  <c r="Q213" i="10" s="1"/>
  <c r="Q214" i="10" s="1"/>
  <c r="P173" i="10"/>
  <c r="P174" i="10" s="1"/>
  <c r="P175" i="10" s="1"/>
  <c r="P168" i="10"/>
  <c r="P169" i="10" s="1"/>
  <c r="P170" i="10" s="1"/>
  <c r="P163" i="10"/>
  <c r="P164" i="10" s="1"/>
  <c r="P165" i="10" s="1"/>
  <c r="P158" i="10"/>
  <c r="P159" i="10" s="1"/>
  <c r="P160" i="10" s="1"/>
  <c r="P153" i="10"/>
  <c r="P154" i="10" s="1"/>
  <c r="P155" i="10" s="1"/>
  <c r="P148" i="10"/>
  <c r="P149" i="10" s="1"/>
  <c r="P150" i="10" s="1"/>
  <c r="P143" i="10"/>
  <c r="P144" i="10" s="1"/>
  <c r="P145" i="10" s="1"/>
  <c r="E212" i="10"/>
  <c r="E213" i="10" s="1"/>
  <c r="E214" i="10" s="1"/>
  <c r="E207" i="10"/>
  <c r="E208" i="10" s="1"/>
  <c r="E209" i="10" s="1"/>
  <c r="E202" i="10"/>
  <c r="E203" i="10" s="1"/>
  <c r="E204" i="10" s="1"/>
  <c r="E197" i="10"/>
  <c r="E198" i="10" s="1"/>
  <c r="E199" i="10" s="1"/>
  <c r="E192" i="10"/>
  <c r="E193" i="10" s="1"/>
  <c r="E194" i="10" s="1"/>
  <c r="E187" i="10"/>
  <c r="E188" i="10" s="1"/>
  <c r="E189" i="10" s="1"/>
  <c r="E182" i="10"/>
  <c r="E183" i="10" s="1"/>
  <c r="E184" i="10" s="1"/>
  <c r="G212" i="10"/>
  <c r="G213" i="10" s="1"/>
  <c r="G214" i="10" s="1"/>
  <c r="G207" i="10"/>
  <c r="G208" i="10" s="1"/>
  <c r="G209" i="10" s="1"/>
  <c r="G202" i="10"/>
  <c r="G203" i="10" s="1"/>
  <c r="G204" i="10" s="1"/>
  <c r="G197" i="10"/>
  <c r="G198" i="10" s="1"/>
  <c r="G199" i="10" s="1"/>
  <c r="G192" i="10"/>
  <c r="G193" i="10" s="1"/>
  <c r="G194" i="10" s="1"/>
  <c r="G187" i="10"/>
  <c r="G188" i="10" s="1"/>
  <c r="G189" i="10" s="1"/>
  <c r="G182" i="10"/>
  <c r="G183" i="10" s="1"/>
  <c r="G184" i="10" s="1"/>
  <c r="C173" i="10"/>
  <c r="C174" i="10" s="1"/>
  <c r="C175" i="10" s="1"/>
  <c r="C168" i="10"/>
  <c r="C169" i="10" s="1"/>
  <c r="C170" i="10" s="1"/>
  <c r="C163" i="10"/>
  <c r="C164" i="10" s="1"/>
  <c r="C165" i="10" s="1"/>
  <c r="C158" i="10"/>
  <c r="C159" i="10" s="1"/>
  <c r="C160" i="10" s="1"/>
  <c r="C153" i="10"/>
  <c r="C154" i="10" s="1"/>
  <c r="C155" i="10" s="1"/>
  <c r="C148" i="10"/>
  <c r="C149" i="10" s="1"/>
  <c r="C150" i="10" s="1"/>
  <c r="C143" i="10"/>
  <c r="C144" i="10" s="1"/>
  <c r="C145" i="10" s="1"/>
  <c r="F173" i="10"/>
  <c r="F174" i="10" s="1"/>
  <c r="F175" i="10" s="1"/>
  <c r="F168" i="10"/>
  <c r="F169" i="10" s="1"/>
  <c r="F170" i="10" s="1"/>
  <c r="F163" i="10"/>
  <c r="F164" i="10" s="1"/>
  <c r="F165" i="10" s="1"/>
  <c r="F158" i="10"/>
  <c r="F159" i="10" s="1"/>
  <c r="F160" i="10" s="1"/>
  <c r="F153" i="10"/>
  <c r="F154" i="10" s="1"/>
  <c r="F155" i="10" s="1"/>
  <c r="F148" i="10"/>
  <c r="F149" i="10" s="1"/>
  <c r="F150" i="10" s="1"/>
  <c r="F143" i="10"/>
  <c r="F144" i="10" s="1"/>
  <c r="F145" i="10" s="1"/>
  <c r="X173" i="10"/>
  <c r="X174" i="10" s="1"/>
  <c r="X175" i="10" s="1"/>
  <c r="X168" i="10"/>
  <c r="X169" i="10" s="1"/>
  <c r="X170" i="10" s="1"/>
  <c r="X163" i="10"/>
  <c r="X164" i="10" s="1"/>
  <c r="X165" i="10" s="1"/>
  <c r="X158" i="10"/>
  <c r="X159" i="10" s="1"/>
  <c r="X160" i="10" s="1"/>
  <c r="X153" i="10"/>
  <c r="X154" i="10" s="1"/>
  <c r="X155" i="10" s="1"/>
  <c r="X148" i="10"/>
  <c r="X149" i="10" s="1"/>
  <c r="X150" i="10" s="1"/>
  <c r="X143" i="10"/>
  <c r="X144" i="10" s="1"/>
  <c r="X145" i="10" s="1"/>
  <c r="K212" i="10"/>
  <c r="K213" i="10" s="1"/>
  <c r="K214" i="10" s="1"/>
  <c r="K207" i="10"/>
  <c r="K208" i="10" s="1"/>
  <c r="K209" i="10" s="1"/>
  <c r="K202" i="10"/>
  <c r="K203" i="10" s="1"/>
  <c r="K204" i="10" s="1"/>
  <c r="K197" i="10"/>
  <c r="K198" i="10" s="1"/>
  <c r="K199" i="10" s="1"/>
  <c r="K192" i="10"/>
  <c r="K193" i="10" s="1"/>
  <c r="K194" i="10" s="1"/>
  <c r="K187" i="10"/>
  <c r="K188" i="10" s="1"/>
  <c r="K189" i="10" s="1"/>
  <c r="K182" i="10"/>
  <c r="K183" i="10" s="1"/>
  <c r="K184" i="10" s="1"/>
  <c r="M212" i="10"/>
  <c r="M213" i="10" s="1"/>
  <c r="M214" i="10" s="1"/>
  <c r="M207" i="10"/>
  <c r="M208" i="10" s="1"/>
  <c r="M209" i="10" s="1"/>
  <c r="M202" i="10"/>
  <c r="M203" i="10" s="1"/>
  <c r="M204" i="10" s="1"/>
  <c r="M197" i="10"/>
  <c r="M198" i="10" s="1"/>
  <c r="M199" i="10" s="1"/>
  <c r="M192" i="10"/>
  <c r="M193" i="10" s="1"/>
  <c r="M194" i="10" s="1"/>
  <c r="M187" i="10"/>
  <c r="M188" i="10" s="1"/>
  <c r="M189" i="10" s="1"/>
  <c r="M182" i="10"/>
  <c r="M183" i="10" s="1"/>
  <c r="M184" i="10" s="1"/>
  <c r="O212" i="10"/>
  <c r="O213" i="10" s="1"/>
  <c r="O214" i="10" s="1"/>
  <c r="O207" i="10"/>
  <c r="O208" i="10" s="1"/>
  <c r="O209" i="10" s="1"/>
  <c r="O202" i="10"/>
  <c r="O203" i="10" s="1"/>
  <c r="O204" i="10" s="1"/>
  <c r="O197" i="10"/>
  <c r="O198" i="10" s="1"/>
  <c r="O199" i="10" s="1"/>
  <c r="O192" i="10"/>
  <c r="O193" i="10" s="1"/>
  <c r="O194" i="10" s="1"/>
  <c r="O187" i="10"/>
  <c r="O188" i="10" s="1"/>
  <c r="O189" i="10" s="1"/>
  <c r="O182" i="10"/>
  <c r="O183" i="10" s="1"/>
  <c r="O184" i="10" s="1"/>
  <c r="K173" i="10"/>
  <c r="K174" i="10" s="1"/>
  <c r="K175" i="10" s="1"/>
  <c r="K168" i="10"/>
  <c r="K169" i="10" s="1"/>
  <c r="K170" i="10" s="1"/>
  <c r="K163" i="10"/>
  <c r="K164" i="10" s="1"/>
  <c r="K165" i="10" s="1"/>
  <c r="K158" i="10"/>
  <c r="K159" i="10" s="1"/>
  <c r="K160" i="10" s="1"/>
  <c r="K153" i="10"/>
  <c r="K154" i="10" s="1"/>
  <c r="K155" i="10" s="1"/>
  <c r="K148" i="10"/>
  <c r="K149" i="10" s="1"/>
  <c r="K150" i="10" s="1"/>
  <c r="K143" i="10"/>
  <c r="K144" i="10" s="1"/>
  <c r="K145" i="10" s="1"/>
  <c r="N173" i="10"/>
  <c r="N174" i="10" s="1"/>
  <c r="N175" i="10" s="1"/>
  <c r="N168" i="10"/>
  <c r="N169" i="10" s="1"/>
  <c r="N170" i="10" s="1"/>
  <c r="N163" i="10"/>
  <c r="N164" i="10" s="1"/>
  <c r="N165" i="10" s="1"/>
  <c r="N158" i="10"/>
  <c r="N159" i="10" s="1"/>
  <c r="N160" i="10" s="1"/>
  <c r="N153" i="10"/>
  <c r="N154" i="10" s="1"/>
  <c r="N155" i="10" s="1"/>
  <c r="N148" i="10"/>
  <c r="N149" i="10" s="1"/>
  <c r="N150" i="10" s="1"/>
  <c r="N143" i="10"/>
  <c r="N144" i="10" s="1"/>
  <c r="N145" i="10" s="1"/>
  <c r="L173" i="10"/>
  <c r="L174" i="10" s="1"/>
  <c r="L175" i="10" s="1"/>
  <c r="L168" i="10"/>
  <c r="L169" i="10" s="1"/>
  <c r="L170" i="10" s="1"/>
  <c r="L163" i="10"/>
  <c r="L164" i="10" s="1"/>
  <c r="L165" i="10" s="1"/>
  <c r="L158" i="10"/>
  <c r="L159" i="10" s="1"/>
  <c r="L160" i="10" s="1"/>
  <c r="L153" i="10"/>
  <c r="L154" i="10" s="1"/>
  <c r="L155" i="10" s="1"/>
  <c r="L148" i="10"/>
  <c r="L149" i="10" s="1"/>
  <c r="L150" i="10" s="1"/>
  <c r="L143" i="10"/>
  <c r="L144" i="10" s="1"/>
  <c r="L145" i="10" s="1"/>
  <c r="B179" i="10"/>
  <c r="A116" i="10"/>
  <c r="U212" i="10"/>
  <c r="U213" i="10" s="1"/>
  <c r="U214" i="10" s="1"/>
  <c r="U207" i="10"/>
  <c r="U208" i="10" s="1"/>
  <c r="U209" i="10" s="1"/>
  <c r="U202" i="10"/>
  <c r="U203" i="10" s="1"/>
  <c r="U204" i="10" s="1"/>
  <c r="U197" i="10"/>
  <c r="U198" i="10" s="1"/>
  <c r="U199" i="10" s="1"/>
  <c r="U192" i="10"/>
  <c r="U193" i="10" s="1"/>
  <c r="U194" i="10" s="1"/>
  <c r="U187" i="10"/>
  <c r="U188" i="10" s="1"/>
  <c r="U189" i="10" s="1"/>
  <c r="U182" i="10"/>
  <c r="U183" i="10" s="1"/>
  <c r="U184" i="10" s="1"/>
  <c r="W212" i="10"/>
  <c r="W213" i="10" s="1"/>
  <c r="W214" i="10" s="1"/>
  <c r="W207" i="10"/>
  <c r="W208" i="10" s="1"/>
  <c r="W209" i="10" s="1"/>
  <c r="W202" i="10"/>
  <c r="W203" i="10" s="1"/>
  <c r="W204" i="10" s="1"/>
  <c r="W197" i="10"/>
  <c r="W198" i="10" s="1"/>
  <c r="W199" i="10" s="1"/>
  <c r="W192" i="10"/>
  <c r="W193" i="10" s="1"/>
  <c r="W194" i="10" s="1"/>
  <c r="W187" i="10"/>
  <c r="W188" i="10" s="1"/>
  <c r="W189" i="10" s="1"/>
  <c r="W182" i="10"/>
  <c r="W183" i="10" s="1"/>
  <c r="W184" i="10" s="1"/>
  <c r="S173" i="10"/>
  <c r="S174" i="10" s="1"/>
  <c r="S175" i="10" s="1"/>
  <c r="S168" i="10"/>
  <c r="S169" i="10" s="1"/>
  <c r="S170" i="10" s="1"/>
  <c r="S163" i="10"/>
  <c r="S164" i="10" s="1"/>
  <c r="S165" i="10" s="1"/>
  <c r="S158" i="10"/>
  <c r="S159" i="10" s="1"/>
  <c r="S160" i="10" s="1"/>
  <c r="S153" i="10"/>
  <c r="S154" i="10" s="1"/>
  <c r="S155" i="10" s="1"/>
  <c r="S148" i="10"/>
  <c r="S149" i="10" s="1"/>
  <c r="S150" i="10" s="1"/>
  <c r="S143" i="10"/>
  <c r="S144" i="10" s="1"/>
  <c r="S145" i="10" s="1"/>
  <c r="V173" i="10"/>
  <c r="V174" i="10" s="1"/>
  <c r="V175" i="10" s="1"/>
  <c r="V168" i="10"/>
  <c r="V169" i="10" s="1"/>
  <c r="V170" i="10" s="1"/>
  <c r="V163" i="10"/>
  <c r="V164" i="10" s="1"/>
  <c r="V165" i="10" s="1"/>
  <c r="V158" i="10"/>
  <c r="V159" i="10" s="1"/>
  <c r="V160" i="10" s="1"/>
  <c r="V153" i="10"/>
  <c r="V154" i="10" s="1"/>
  <c r="V155" i="10" s="1"/>
  <c r="V148" i="10"/>
  <c r="V149" i="10" s="1"/>
  <c r="V150" i="10" s="1"/>
  <c r="V143" i="10"/>
  <c r="V144" i="10" s="1"/>
  <c r="V145" i="10" s="1"/>
  <c r="I173" i="10"/>
  <c r="I174" i="10" s="1"/>
  <c r="I175" i="10" s="1"/>
  <c r="I168" i="10"/>
  <c r="I169" i="10" s="1"/>
  <c r="I170" i="10" s="1"/>
  <c r="I163" i="10"/>
  <c r="I164" i="10" s="1"/>
  <c r="I165" i="10" s="1"/>
  <c r="I158" i="10"/>
  <c r="I159" i="10" s="1"/>
  <c r="I160" i="10" s="1"/>
  <c r="I153" i="10"/>
  <c r="I154" i="10" s="1"/>
  <c r="I155" i="10" s="1"/>
  <c r="I148" i="10"/>
  <c r="I149" i="10" s="1"/>
  <c r="I150" i="10" s="1"/>
  <c r="I143" i="10"/>
  <c r="I144" i="10" s="1"/>
  <c r="I145" i="10" s="1"/>
  <c r="J212" i="10"/>
  <c r="J213" i="10" s="1"/>
  <c r="J214" i="10" s="1"/>
  <c r="J207" i="10"/>
  <c r="J208" i="10" s="1"/>
  <c r="J209" i="10" s="1"/>
  <c r="J202" i="10"/>
  <c r="J203" i="10" s="1"/>
  <c r="J204" i="10" s="1"/>
  <c r="J197" i="10"/>
  <c r="J198" i="10" s="1"/>
  <c r="J199" i="10" s="1"/>
  <c r="J192" i="10"/>
  <c r="J193" i="10" s="1"/>
  <c r="J194" i="10" s="1"/>
  <c r="J187" i="10"/>
  <c r="J188" i="10" s="1"/>
  <c r="J189" i="10" s="1"/>
  <c r="J182" i="10"/>
  <c r="J183" i="10" s="1"/>
  <c r="J184" i="10" s="1"/>
  <c r="C212" i="10"/>
  <c r="C213" i="10" s="1"/>
  <c r="C214" i="10" s="1"/>
  <c r="C207" i="10"/>
  <c r="C208" i="10" s="1"/>
  <c r="C209" i="10" s="1"/>
  <c r="C202" i="10"/>
  <c r="C203" i="10" s="1"/>
  <c r="C204" i="10" s="1"/>
  <c r="C197" i="10"/>
  <c r="C198" i="10" s="1"/>
  <c r="C199" i="10" s="1"/>
  <c r="C192" i="10"/>
  <c r="C193" i="10" s="1"/>
  <c r="C194" i="10" s="1"/>
  <c r="C187" i="10"/>
  <c r="C188" i="10" s="1"/>
  <c r="C189" i="10" s="1"/>
  <c r="C182" i="10"/>
  <c r="C183" i="10" s="1"/>
  <c r="C184" i="10" s="1"/>
  <c r="H212" i="10"/>
  <c r="H213" i="10" s="1"/>
  <c r="H214" i="10" s="1"/>
  <c r="H207" i="10"/>
  <c r="H208" i="10" s="1"/>
  <c r="H209" i="10" s="1"/>
  <c r="H202" i="10"/>
  <c r="H203" i="10" s="1"/>
  <c r="H204" i="10" s="1"/>
  <c r="H197" i="10"/>
  <c r="H198" i="10" s="1"/>
  <c r="H199" i="10" s="1"/>
  <c r="H192" i="10"/>
  <c r="H193" i="10" s="1"/>
  <c r="H194" i="10" s="1"/>
  <c r="H187" i="10"/>
  <c r="H188" i="10" s="1"/>
  <c r="H189" i="10" s="1"/>
  <c r="H182" i="10"/>
  <c r="H183" i="10" s="1"/>
  <c r="H184" i="10" s="1"/>
  <c r="D173" i="10"/>
  <c r="D174" i="10" s="1"/>
  <c r="D175" i="10" s="1"/>
  <c r="D168" i="10"/>
  <c r="D169" i="10" s="1"/>
  <c r="D170" i="10" s="1"/>
  <c r="D163" i="10"/>
  <c r="D164" i="10" s="1"/>
  <c r="D165" i="10" s="1"/>
  <c r="D158" i="10"/>
  <c r="D159" i="10" s="1"/>
  <c r="D160" i="10" s="1"/>
  <c r="D153" i="10"/>
  <c r="D154" i="10" s="1"/>
  <c r="D155" i="10" s="1"/>
  <c r="D148" i="10"/>
  <c r="D149" i="10" s="1"/>
  <c r="D150" i="10" s="1"/>
  <c r="D143" i="10"/>
  <c r="D144" i="10" s="1"/>
  <c r="D145" i="10" s="1"/>
  <c r="G173" i="10"/>
  <c r="G174" i="10" s="1"/>
  <c r="G175" i="10" s="1"/>
  <c r="G168" i="10"/>
  <c r="G169" i="10" s="1"/>
  <c r="G170" i="10" s="1"/>
  <c r="G163" i="10"/>
  <c r="G164" i="10" s="1"/>
  <c r="G165" i="10" s="1"/>
  <c r="G158" i="10"/>
  <c r="G159" i="10" s="1"/>
  <c r="G160" i="10" s="1"/>
  <c r="G153" i="10"/>
  <c r="G154" i="10" s="1"/>
  <c r="G155" i="10" s="1"/>
  <c r="G148" i="10"/>
  <c r="G149" i="10" s="1"/>
  <c r="G150" i="10" s="1"/>
  <c r="G143" i="10"/>
  <c r="G144" i="10" s="1"/>
  <c r="G145" i="10" s="1"/>
  <c r="Q173" i="10"/>
  <c r="Q174" i="10" s="1"/>
  <c r="Q175" i="10" s="1"/>
  <c r="Q168" i="10"/>
  <c r="Q169" i="10" s="1"/>
  <c r="Q170" i="10" s="1"/>
  <c r="Q163" i="10"/>
  <c r="Q164" i="10" s="1"/>
  <c r="Q165" i="10" s="1"/>
  <c r="Q158" i="10"/>
  <c r="Q159" i="10" s="1"/>
  <c r="Q160" i="10" s="1"/>
  <c r="Q153" i="10"/>
  <c r="Q154" i="10" s="1"/>
  <c r="Q155" i="10" s="1"/>
  <c r="Q148" i="10"/>
  <c r="Q149" i="10" s="1"/>
  <c r="Q150" i="10" s="1"/>
  <c r="Q143" i="10"/>
  <c r="Q144" i="10" s="1"/>
  <c r="Q145" i="10" s="1"/>
  <c r="R212" i="10"/>
  <c r="R213" i="10" s="1"/>
  <c r="R214" i="10" s="1"/>
  <c r="R207" i="10"/>
  <c r="R208" i="10" s="1"/>
  <c r="R209" i="10" s="1"/>
  <c r="R202" i="10"/>
  <c r="R203" i="10" s="1"/>
  <c r="R204" i="10" s="1"/>
  <c r="R197" i="10"/>
  <c r="R198" i="10" s="1"/>
  <c r="R199" i="10" s="1"/>
  <c r="R192" i="10"/>
  <c r="R193" i="10" s="1"/>
  <c r="R194" i="10" s="1"/>
  <c r="R187" i="10"/>
  <c r="R188" i="10" s="1"/>
  <c r="R189" i="10" s="1"/>
  <c r="R182" i="10"/>
  <c r="R183" i="10" s="1"/>
  <c r="R184" i="10" s="1"/>
  <c r="F212" i="10"/>
  <c r="F213" i="10" s="1"/>
  <c r="F214" i="10" s="1"/>
  <c r="F207" i="10"/>
  <c r="F208" i="10" s="1"/>
  <c r="F209" i="10" s="1"/>
  <c r="F202" i="10"/>
  <c r="F203" i="10" s="1"/>
  <c r="F204" i="10" s="1"/>
  <c r="F197" i="10"/>
  <c r="F198" i="10" s="1"/>
  <c r="F199" i="10" s="1"/>
  <c r="F192" i="10"/>
  <c r="F193" i="10" s="1"/>
  <c r="F194" i="10" s="1"/>
  <c r="F187" i="10"/>
  <c r="F188" i="10" s="1"/>
  <c r="F189" i="10" s="1"/>
  <c r="F182" i="10"/>
  <c r="F183" i="10" s="1"/>
  <c r="F184" i="10" s="1"/>
  <c r="P212" i="10"/>
  <c r="P213" i="10" s="1"/>
  <c r="P214" i="10" s="1"/>
  <c r="P207" i="10"/>
  <c r="P208" i="10" s="1"/>
  <c r="P209" i="10" s="1"/>
  <c r="P202" i="10"/>
  <c r="P203" i="10" s="1"/>
  <c r="P204" i="10" s="1"/>
  <c r="P197" i="10"/>
  <c r="P198" i="10" s="1"/>
  <c r="P199" i="10" s="1"/>
  <c r="P192" i="10"/>
  <c r="P193" i="10" s="1"/>
  <c r="P194" i="10" s="1"/>
  <c r="P187" i="10"/>
  <c r="P188" i="10" s="1"/>
  <c r="P189" i="10" s="1"/>
  <c r="P182" i="10"/>
  <c r="P183" i="10" s="1"/>
  <c r="P184" i="10" s="1"/>
  <c r="E173" i="10"/>
  <c r="E174" i="10" s="1"/>
  <c r="E175" i="10" s="1"/>
  <c r="E168" i="10"/>
  <c r="E169" i="10" s="1"/>
  <c r="E170" i="10" s="1"/>
  <c r="E163" i="10"/>
  <c r="E164" i="10" s="1"/>
  <c r="E165" i="10" s="1"/>
  <c r="E158" i="10"/>
  <c r="E159" i="10" s="1"/>
  <c r="E160" i="10" s="1"/>
  <c r="E153" i="10"/>
  <c r="E154" i="10" s="1"/>
  <c r="E155" i="10" s="1"/>
  <c r="E148" i="10"/>
  <c r="E149" i="10" s="1"/>
  <c r="E150" i="10" s="1"/>
  <c r="E143" i="10"/>
  <c r="E144" i="10" s="1"/>
  <c r="E145" i="10" s="1"/>
  <c r="O173" i="10"/>
  <c r="O174" i="10" s="1"/>
  <c r="O175" i="10" s="1"/>
  <c r="O168" i="10"/>
  <c r="O169" i="10" s="1"/>
  <c r="O170" i="10" s="1"/>
  <c r="O163" i="10"/>
  <c r="O164" i="10" s="1"/>
  <c r="O165" i="10" s="1"/>
  <c r="O158" i="10"/>
  <c r="O159" i="10" s="1"/>
  <c r="O160" i="10" s="1"/>
  <c r="O153" i="10"/>
  <c r="O154" i="10" s="1"/>
  <c r="O155" i="10" s="1"/>
  <c r="O148" i="10"/>
  <c r="O149" i="10" s="1"/>
  <c r="O150" i="10" s="1"/>
  <c r="O143" i="10"/>
  <c r="O144" i="10" s="1"/>
  <c r="O145" i="10" s="1"/>
  <c r="Y173" i="10"/>
  <c r="Y174" i="10" s="1"/>
  <c r="Y175" i="10" s="1"/>
  <c r="Y168" i="10"/>
  <c r="Y169" i="10" s="1"/>
  <c r="Y170" i="10" s="1"/>
  <c r="Y163" i="10"/>
  <c r="Y164" i="10" s="1"/>
  <c r="Y165" i="10" s="1"/>
  <c r="Y158" i="10"/>
  <c r="Y159" i="10" s="1"/>
  <c r="Y160" i="10" s="1"/>
  <c r="Y153" i="10"/>
  <c r="Y154" i="10" s="1"/>
  <c r="Y155" i="10" s="1"/>
  <c r="Y148" i="10"/>
  <c r="Y149" i="10" s="1"/>
  <c r="Y150" i="10" s="1"/>
  <c r="Y143" i="10"/>
  <c r="Y144" i="10" s="1"/>
  <c r="Y145" i="10" s="1"/>
  <c r="D212" i="10"/>
  <c r="D213" i="10" s="1"/>
  <c r="D214" i="10" s="1"/>
  <c r="D207" i="10"/>
  <c r="D208" i="10" s="1"/>
  <c r="D209" i="10" s="1"/>
  <c r="D202" i="10"/>
  <c r="D203" i="10" s="1"/>
  <c r="D204" i="10" s="1"/>
  <c r="D197" i="10"/>
  <c r="D198" i="10" s="1"/>
  <c r="D199" i="10" s="1"/>
  <c r="D192" i="10"/>
  <c r="D193" i="10" s="1"/>
  <c r="D194" i="10" s="1"/>
  <c r="D187" i="10"/>
  <c r="D188" i="10" s="1"/>
  <c r="D189" i="10" s="1"/>
  <c r="D182" i="10"/>
  <c r="D183" i="10" s="1"/>
  <c r="D184" i="10" s="1"/>
  <c r="N212" i="10"/>
  <c r="N213" i="10" s="1"/>
  <c r="N214" i="10" s="1"/>
  <c r="N207" i="10"/>
  <c r="N208" i="10" s="1"/>
  <c r="N209" i="10" s="1"/>
  <c r="N202" i="10"/>
  <c r="N203" i="10" s="1"/>
  <c r="N204" i="10" s="1"/>
  <c r="N197" i="10"/>
  <c r="N198" i="10" s="1"/>
  <c r="N199" i="10" s="1"/>
  <c r="N192" i="10"/>
  <c r="N193" i="10" s="1"/>
  <c r="N194" i="10" s="1"/>
  <c r="N187" i="10"/>
  <c r="N188" i="10" s="1"/>
  <c r="N189" i="10" s="1"/>
  <c r="N182" i="10"/>
  <c r="N183" i="10" s="1"/>
  <c r="N184" i="10" s="1"/>
  <c r="X212" i="10"/>
  <c r="X213" i="10" s="1"/>
  <c r="X214" i="10" s="1"/>
  <c r="X207" i="10"/>
  <c r="X208" i="10" s="1"/>
  <c r="X209" i="10" s="1"/>
  <c r="X202" i="10"/>
  <c r="X203" i="10" s="1"/>
  <c r="X204" i="10" s="1"/>
  <c r="X197" i="10"/>
  <c r="X198" i="10" s="1"/>
  <c r="X199" i="10" s="1"/>
  <c r="X192" i="10"/>
  <c r="X193" i="10" s="1"/>
  <c r="X194" i="10" s="1"/>
  <c r="X187" i="10"/>
  <c r="X188" i="10" s="1"/>
  <c r="X189" i="10" s="1"/>
  <c r="X182" i="10"/>
  <c r="X183" i="10" s="1"/>
  <c r="X184" i="10" s="1"/>
  <c r="M173" i="10"/>
  <c r="M174" i="10" s="1"/>
  <c r="M175" i="10" s="1"/>
  <c r="M168" i="10"/>
  <c r="M169" i="10" s="1"/>
  <c r="M170" i="10" s="1"/>
  <c r="M163" i="10"/>
  <c r="M164" i="10" s="1"/>
  <c r="M165" i="10" s="1"/>
  <c r="M158" i="10"/>
  <c r="M159" i="10" s="1"/>
  <c r="M160" i="10" s="1"/>
  <c r="M153" i="10"/>
  <c r="M154" i="10" s="1"/>
  <c r="M155" i="10" s="1"/>
  <c r="M148" i="10"/>
  <c r="M149" i="10" s="1"/>
  <c r="M150" i="10" s="1"/>
  <c r="M143" i="10"/>
  <c r="M144" i="10" s="1"/>
  <c r="M145" i="10" s="1"/>
  <c r="W173" i="10"/>
  <c r="W174" i="10" s="1"/>
  <c r="W175" i="10" s="1"/>
  <c r="W168" i="10"/>
  <c r="W169" i="10" s="1"/>
  <c r="W170" i="10" s="1"/>
  <c r="W163" i="10"/>
  <c r="W164" i="10" s="1"/>
  <c r="W165" i="10" s="1"/>
  <c r="W158" i="10"/>
  <c r="W159" i="10" s="1"/>
  <c r="W160" i="10" s="1"/>
  <c r="W153" i="10"/>
  <c r="W154" i="10" s="1"/>
  <c r="W155" i="10" s="1"/>
  <c r="W148" i="10"/>
  <c r="W149" i="10" s="1"/>
  <c r="W150" i="10" s="1"/>
  <c r="W143" i="10"/>
  <c r="W144" i="10" s="1"/>
  <c r="W145" i="10" s="1"/>
  <c r="J173" i="10"/>
  <c r="J174" i="10" s="1"/>
  <c r="J175" i="10" s="1"/>
  <c r="J148" i="10"/>
  <c r="J149" i="10" s="1"/>
  <c r="J150" i="10" s="1"/>
  <c r="J163" i="10"/>
  <c r="J164" i="10" s="1"/>
  <c r="J165" i="10" s="1"/>
  <c r="J143" i="10"/>
  <c r="J144" i="10" s="1"/>
  <c r="J145" i="10" s="1"/>
  <c r="J158" i="10"/>
  <c r="J159" i="10" s="1"/>
  <c r="J160" i="10" s="1"/>
  <c r="J168" i="10"/>
  <c r="J169" i="10" s="1"/>
  <c r="J170" i="10" s="1"/>
  <c r="J153" i="10"/>
  <c r="J154" i="10" s="1"/>
  <c r="J155" i="10" s="1"/>
  <c r="L212" i="10"/>
  <c r="L213" i="10" s="1"/>
  <c r="L214" i="10" s="1"/>
  <c r="L207" i="10"/>
  <c r="L208" i="10" s="1"/>
  <c r="L209" i="10" s="1"/>
  <c r="L202" i="10"/>
  <c r="L203" i="10" s="1"/>
  <c r="L204" i="10" s="1"/>
  <c r="L197" i="10"/>
  <c r="L198" i="10" s="1"/>
  <c r="L199" i="10" s="1"/>
  <c r="L192" i="10"/>
  <c r="L193" i="10" s="1"/>
  <c r="L194" i="10" s="1"/>
  <c r="L187" i="10"/>
  <c r="L188" i="10" s="1"/>
  <c r="L189" i="10" s="1"/>
  <c r="L182" i="10"/>
  <c r="L183" i="10" s="1"/>
  <c r="L184" i="10" s="1"/>
  <c r="V212" i="10"/>
  <c r="V213" i="10" s="1"/>
  <c r="V214" i="10" s="1"/>
  <c r="V207" i="10"/>
  <c r="V208" i="10" s="1"/>
  <c r="V209" i="10" s="1"/>
  <c r="V202" i="10"/>
  <c r="V203" i="10" s="1"/>
  <c r="V204" i="10" s="1"/>
  <c r="V197" i="10"/>
  <c r="V198" i="10" s="1"/>
  <c r="V199" i="10" s="1"/>
  <c r="V192" i="10"/>
  <c r="V193" i="10" s="1"/>
  <c r="V194" i="10" s="1"/>
  <c r="V187" i="10"/>
  <c r="V188" i="10" s="1"/>
  <c r="V189" i="10" s="1"/>
  <c r="V182" i="10"/>
  <c r="V183" i="10" s="1"/>
  <c r="V184" i="10" s="1"/>
  <c r="I212" i="10"/>
  <c r="I213" i="10" s="1"/>
  <c r="I214" i="10" s="1"/>
  <c r="I207" i="10"/>
  <c r="I208" i="10" s="1"/>
  <c r="I209" i="10" s="1"/>
  <c r="I202" i="10"/>
  <c r="I203" i="10" s="1"/>
  <c r="I204" i="10" s="1"/>
  <c r="I182" i="10"/>
  <c r="I183" i="10" s="1"/>
  <c r="I184" i="10" s="1"/>
  <c r="I197" i="10"/>
  <c r="I198" i="10" s="1"/>
  <c r="I199" i="10" s="1"/>
  <c r="I192" i="10"/>
  <c r="I193" i="10" s="1"/>
  <c r="I194" i="10" s="1"/>
  <c r="I187" i="10"/>
  <c r="I188" i="10" s="1"/>
  <c r="I189" i="10" s="1"/>
  <c r="U173" i="10"/>
  <c r="U174" i="10" s="1"/>
  <c r="U175" i="10" s="1"/>
  <c r="U168" i="10"/>
  <c r="U169" i="10" s="1"/>
  <c r="U170" i="10" s="1"/>
  <c r="U163" i="10"/>
  <c r="U164" i="10" s="1"/>
  <c r="U165" i="10" s="1"/>
  <c r="U158" i="10"/>
  <c r="U159" i="10" s="1"/>
  <c r="U160" i="10" s="1"/>
  <c r="U153" i="10"/>
  <c r="U154" i="10" s="1"/>
  <c r="U155" i="10" s="1"/>
  <c r="U148" i="10"/>
  <c r="U149" i="10" s="1"/>
  <c r="U150" i="10" s="1"/>
  <c r="U143" i="10"/>
  <c r="U144" i="10" s="1"/>
  <c r="U145" i="10" s="1"/>
  <c r="R173" i="10"/>
  <c r="R174" i="10" s="1"/>
  <c r="R175" i="10" s="1"/>
  <c r="R158" i="10"/>
  <c r="R159" i="10" s="1"/>
  <c r="R160" i="10" s="1"/>
  <c r="R153" i="10"/>
  <c r="R154" i="10" s="1"/>
  <c r="R155" i="10" s="1"/>
  <c r="R148" i="10"/>
  <c r="R149" i="10" s="1"/>
  <c r="R150" i="10" s="1"/>
  <c r="R168" i="10"/>
  <c r="R169" i="10" s="1"/>
  <c r="R170" i="10" s="1"/>
  <c r="R143" i="10"/>
  <c r="R144" i="10" s="1"/>
  <c r="R145" i="10" s="1"/>
  <c r="R163" i="10"/>
  <c r="R164" i="10" s="1"/>
  <c r="R165" i="10" s="1"/>
  <c r="S212" i="10"/>
  <c r="S213" i="10" s="1"/>
  <c r="S214" i="10" s="1"/>
  <c r="S207" i="10"/>
  <c r="S208" i="10" s="1"/>
  <c r="S209" i="10" s="1"/>
  <c r="S202" i="10"/>
  <c r="S203" i="10" s="1"/>
  <c r="S204" i="10" s="1"/>
  <c r="S197" i="10"/>
  <c r="S198" i="10" s="1"/>
  <c r="S199" i="10" s="1"/>
  <c r="S192" i="10"/>
  <c r="S193" i="10" s="1"/>
  <c r="S194" i="10" s="1"/>
  <c r="S187" i="10"/>
  <c r="S188" i="10" s="1"/>
  <c r="S189" i="10" s="1"/>
  <c r="S182" i="10"/>
  <c r="S183" i="10" s="1"/>
  <c r="S184" i="10" s="1"/>
  <c r="T173" i="10"/>
  <c r="T174" i="10" s="1"/>
  <c r="T175" i="10" s="1"/>
  <c r="T168" i="10"/>
  <c r="T169" i="10" s="1"/>
  <c r="T170" i="10" s="1"/>
  <c r="T163" i="10"/>
  <c r="T164" i="10" s="1"/>
  <c r="T165" i="10" s="1"/>
  <c r="T158" i="10"/>
  <c r="T159" i="10" s="1"/>
  <c r="T160" i="10" s="1"/>
  <c r="T153" i="10"/>
  <c r="T154" i="10" s="1"/>
  <c r="T155" i="10" s="1"/>
  <c r="T148" i="10"/>
  <c r="T149" i="10" s="1"/>
  <c r="T150" i="10" s="1"/>
  <c r="T143" i="10"/>
  <c r="T144" i="10" s="1"/>
  <c r="T145" i="10" s="1"/>
  <c r="A113" i="10"/>
  <c r="B140" i="10"/>
  <c r="Y202" i="10"/>
  <c r="Y203" i="10" s="1"/>
  <c r="Y204" i="10" s="1"/>
  <c r="Y197" i="10"/>
  <c r="Y198" i="10" s="1"/>
  <c r="Y199" i="10" s="1"/>
  <c r="Y192" i="10"/>
  <c r="Y193" i="10" s="1"/>
  <c r="Y194" i="10" s="1"/>
  <c r="Y187" i="10"/>
  <c r="Y188" i="10" s="1"/>
  <c r="Y189" i="10" s="1"/>
  <c r="Y212" i="10"/>
  <c r="Y213" i="10" s="1"/>
  <c r="Y214" i="10" s="1"/>
  <c r="Y182" i="10"/>
  <c r="Y183" i="10" s="1"/>
  <c r="Y184" i="10" s="1"/>
  <c r="Y207" i="10"/>
  <c r="Y208" i="10" s="1"/>
  <c r="Y209" i="10" s="1"/>
  <c r="X24" i="5"/>
  <c r="X25" i="5" s="1"/>
  <c r="P24" i="5"/>
  <c r="P25" i="5" s="1"/>
  <c r="H24" i="5"/>
  <c r="H25" i="5" s="1"/>
  <c r="W24" i="5"/>
  <c r="W25" i="5" s="1"/>
  <c r="O24" i="5"/>
  <c r="O25" i="5" s="1"/>
  <c r="G24" i="5"/>
  <c r="G25" i="5" s="1"/>
  <c r="Q24" i="5"/>
  <c r="Q25" i="5" s="1"/>
  <c r="V24" i="5"/>
  <c r="V25" i="5" s="1"/>
  <c r="N24" i="5"/>
  <c r="N25" i="5" s="1"/>
  <c r="F24" i="5"/>
  <c r="F25" i="5" s="1"/>
  <c r="U24" i="5"/>
  <c r="U25" i="5" s="1"/>
  <c r="M24" i="5"/>
  <c r="M25" i="5" s="1"/>
  <c r="E24" i="5"/>
  <c r="E25" i="5" s="1"/>
  <c r="T24" i="5"/>
  <c r="T25" i="5" s="1"/>
  <c r="L24" i="5"/>
  <c r="L25" i="5" s="1"/>
  <c r="D24" i="5"/>
  <c r="D25" i="5" s="1"/>
  <c r="I24" i="5"/>
  <c r="I25" i="5" s="1"/>
  <c r="S24" i="5"/>
  <c r="S25" i="5" s="1"/>
  <c r="K24" i="5"/>
  <c r="K25" i="5" s="1"/>
  <c r="C24" i="5"/>
  <c r="C25" i="5" s="1"/>
  <c r="Y24" i="5"/>
  <c r="Y25" i="5" s="1"/>
  <c r="R24" i="5"/>
  <c r="R25" i="5" s="1"/>
  <c r="J24" i="5"/>
  <c r="J25" i="5" s="1"/>
  <c r="B24" i="5"/>
  <c r="Y112" i="5"/>
  <c r="Y179" i="5" s="1"/>
  <c r="Q112" i="5"/>
  <c r="Q179" i="5" s="1"/>
  <c r="I112" i="5"/>
  <c r="I179" i="5" s="1"/>
  <c r="X112" i="5"/>
  <c r="X179" i="5" s="1"/>
  <c r="P112" i="5"/>
  <c r="P179" i="5" s="1"/>
  <c r="H112" i="5"/>
  <c r="H179" i="5" s="1"/>
  <c r="W112" i="5"/>
  <c r="W179" i="5" s="1"/>
  <c r="O112" i="5"/>
  <c r="O179" i="5" s="1"/>
  <c r="G112" i="5"/>
  <c r="G179" i="5" s="1"/>
  <c r="V112" i="5"/>
  <c r="V179" i="5" s="1"/>
  <c r="N112" i="5"/>
  <c r="N179" i="5" s="1"/>
  <c r="F112" i="5"/>
  <c r="F179" i="5" s="1"/>
  <c r="U112" i="5"/>
  <c r="U179" i="5" s="1"/>
  <c r="M112" i="5"/>
  <c r="M179" i="5" s="1"/>
  <c r="E112" i="5"/>
  <c r="E179" i="5" s="1"/>
  <c r="T112" i="5"/>
  <c r="T179" i="5" s="1"/>
  <c r="L112" i="5"/>
  <c r="L179" i="5" s="1"/>
  <c r="D112" i="5"/>
  <c r="D179" i="5" s="1"/>
  <c r="S112" i="5"/>
  <c r="S179" i="5" s="1"/>
  <c r="K112" i="5"/>
  <c r="K179" i="5" s="1"/>
  <c r="C112" i="5"/>
  <c r="C179" i="5" s="1"/>
  <c r="B112" i="5"/>
  <c r="J112" i="5"/>
  <c r="J179" i="5" s="1"/>
  <c r="R112" i="5"/>
  <c r="R179" i="5" s="1"/>
  <c r="X27" i="5"/>
  <c r="X28" i="5" s="1"/>
  <c r="P27" i="5"/>
  <c r="P28" i="5" s="1"/>
  <c r="Y27" i="5"/>
  <c r="Y28" i="5" s="1"/>
  <c r="O27" i="5"/>
  <c r="O28" i="5" s="1"/>
  <c r="G27" i="5"/>
  <c r="G28" i="5" s="1"/>
  <c r="W27" i="5"/>
  <c r="W28" i="5" s="1"/>
  <c r="N27" i="5"/>
  <c r="N28" i="5" s="1"/>
  <c r="F27" i="5"/>
  <c r="F28" i="5" s="1"/>
  <c r="Q27" i="5"/>
  <c r="Q28" i="5" s="1"/>
  <c r="V27" i="5"/>
  <c r="V28" i="5" s="1"/>
  <c r="M27" i="5"/>
  <c r="M28" i="5" s="1"/>
  <c r="E27" i="5"/>
  <c r="E28" i="5" s="1"/>
  <c r="U27" i="5"/>
  <c r="U28" i="5" s="1"/>
  <c r="L27" i="5"/>
  <c r="L28" i="5" s="1"/>
  <c r="D27" i="5"/>
  <c r="D28" i="5" s="1"/>
  <c r="T27" i="5"/>
  <c r="T28" i="5" s="1"/>
  <c r="K27" i="5"/>
  <c r="K28" i="5" s="1"/>
  <c r="C27" i="5"/>
  <c r="C28" i="5" s="1"/>
  <c r="H27" i="5"/>
  <c r="H28" i="5" s="1"/>
  <c r="S27" i="5"/>
  <c r="S28" i="5" s="1"/>
  <c r="J27" i="5"/>
  <c r="J28" i="5" s="1"/>
  <c r="B27" i="5"/>
  <c r="R27" i="5"/>
  <c r="R28" i="5" s="1"/>
  <c r="I27" i="5"/>
  <c r="I28" i="5" s="1"/>
  <c r="W30" i="5"/>
  <c r="W31" i="5" s="1"/>
  <c r="O30" i="5"/>
  <c r="O31" i="5" s="1"/>
  <c r="G30" i="5"/>
  <c r="G31" i="5" s="1"/>
  <c r="U30" i="5"/>
  <c r="U31" i="5" s="1"/>
  <c r="L30" i="5"/>
  <c r="L31" i="5" s="1"/>
  <c r="C30" i="5"/>
  <c r="C31" i="5" s="1"/>
  <c r="T30" i="5"/>
  <c r="T31" i="5" s="1"/>
  <c r="K30" i="5"/>
  <c r="K31" i="5" s="1"/>
  <c r="B30" i="5"/>
  <c r="D30" i="5"/>
  <c r="D31" i="5" s="1"/>
  <c r="S30" i="5"/>
  <c r="S31" i="5" s="1"/>
  <c r="J30" i="5"/>
  <c r="J31" i="5" s="1"/>
  <c r="R30" i="5"/>
  <c r="R31" i="5" s="1"/>
  <c r="I30" i="5"/>
  <c r="I31" i="5" s="1"/>
  <c r="Q30" i="5"/>
  <c r="Q31" i="5" s="1"/>
  <c r="H30" i="5"/>
  <c r="H31" i="5" s="1"/>
  <c r="V30" i="5"/>
  <c r="V31" i="5" s="1"/>
  <c r="Y30" i="5"/>
  <c r="Y31" i="5" s="1"/>
  <c r="P30" i="5"/>
  <c r="P31" i="5" s="1"/>
  <c r="F30" i="5"/>
  <c r="F31" i="5" s="1"/>
  <c r="M30" i="5"/>
  <c r="M31" i="5" s="1"/>
  <c r="X30" i="5"/>
  <c r="X31" i="5" s="1"/>
  <c r="N30" i="5"/>
  <c r="N31" i="5" s="1"/>
  <c r="E30" i="5"/>
  <c r="E31" i="5" s="1"/>
  <c r="Y42" i="5"/>
  <c r="Y43" i="5" s="1"/>
  <c r="Q42" i="5"/>
  <c r="Q43" i="5" s="1"/>
  <c r="I42" i="5"/>
  <c r="I43" i="5" s="1"/>
  <c r="X42" i="5"/>
  <c r="X43" i="5" s="1"/>
  <c r="P42" i="5"/>
  <c r="P43" i="5" s="1"/>
  <c r="H42" i="5"/>
  <c r="H43" i="5" s="1"/>
  <c r="W42" i="5"/>
  <c r="W43" i="5" s="1"/>
  <c r="O42" i="5"/>
  <c r="O43" i="5" s="1"/>
  <c r="G42" i="5"/>
  <c r="G43" i="5" s="1"/>
  <c r="V42" i="5"/>
  <c r="V43" i="5" s="1"/>
  <c r="N42" i="5"/>
  <c r="N43" i="5" s="1"/>
  <c r="F42" i="5"/>
  <c r="F43" i="5" s="1"/>
  <c r="T42" i="5"/>
  <c r="T43" i="5" s="1"/>
  <c r="L42" i="5"/>
  <c r="L43" i="5" s="1"/>
  <c r="D42" i="5"/>
  <c r="D43" i="5" s="1"/>
  <c r="S42" i="5"/>
  <c r="S43" i="5" s="1"/>
  <c r="K42" i="5"/>
  <c r="K43" i="5" s="1"/>
  <c r="C42" i="5"/>
  <c r="C43" i="5" s="1"/>
  <c r="U42" i="5"/>
  <c r="U43" i="5" s="1"/>
  <c r="R42" i="5"/>
  <c r="R43" i="5" s="1"/>
  <c r="M42" i="5"/>
  <c r="M43" i="5" s="1"/>
  <c r="J42" i="5"/>
  <c r="J43" i="5" s="1"/>
  <c r="E42" i="5"/>
  <c r="E43" i="5" s="1"/>
  <c r="B42" i="5"/>
  <c r="T33" i="5"/>
  <c r="T34" i="5" s="1"/>
  <c r="L33" i="5"/>
  <c r="L34" i="5" s="1"/>
  <c r="D33" i="5"/>
  <c r="D34" i="5" s="1"/>
  <c r="R33" i="5"/>
  <c r="R34" i="5" s="1"/>
  <c r="J33" i="5"/>
  <c r="J34" i="5" s="1"/>
  <c r="B33" i="5"/>
  <c r="Y33" i="5"/>
  <c r="Y34" i="5" s="1"/>
  <c r="Q33" i="5"/>
  <c r="Q34" i="5" s="1"/>
  <c r="W33" i="5"/>
  <c r="W34" i="5" s="1"/>
  <c r="O33" i="5"/>
  <c r="O34" i="5" s="1"/>
  <c r="G33" i="5"/>
  <c r="G34" i="5" s="1"/>
  <c r="V33" i="5"/>
  <c r="V34" i="5" s="1"/>
  <c r="N33" i="5"/>
  <c r="N34" i="5" s="1"/>
  <c r="F33" i="5"/>
  <c r="F34" i="5" s="1"/>
  <c r="M33" i="5"/>
  <c r="M34" i="5" s="1"/>
  <c r="K33" i="5"/>
  <c r="K34" i="5" s="1"/>
  <c r="I33" i="5"/>
  <c r="I34" i="5" s="1"/>
  <c r="H33" i="5"/>
  <c r="H34" i="5" s="1"/>
  <c r="X33" i="5"/>
  <c r="X34" i="5" s="1"/>
  <c r="E33" i="5"/>
  <c r="E34" i="5" s="1"/>
  <c r="U33" i="5"/>
  <c r="U34" i="5" s="1"/>
  <c r="C33" i="5"/>
  <c r="C34" i="5" s="1"/>
  <c r="S33" i="5"/>
  <c r="S34" i="5" s="1"/>
  <c r="P33" i="5"/>
  <c r="P34" i="5" s="1"/>
  <c r="S36" i="5"/>
  <c r="S37" i="5" s="1"/>
  <c r="K36" i="5"/>
  <c r="K37" i="5" s="1"/>
  <c r="C36" i="5"/>
  <c r="C37" i="5" s="1"/>
  <c r="Y36" i="5"/>
  <c r="Y37" i="5" s="1"/>
  <c r="Q36" i="5"/>
  <c r="Q37" i="5" s="1"/>
  <c r="I36" i="5"/>
  <c r="I37" i="5" s="1"/>
  <c r="X36" i="5"/>
  <c r="X37" i="5" s="1"/>
  <c r="P36" i="5"/>
  <c r="P37" i="5" s="1"/>
  <c r="H36" i="5"/>
  <c r="H37" i="5" s="1"/>
  <c r="V36" i="5"/>
  <c r="V37" i="5" s="1"/>
  <c r="N36" i="5"/>
  <c r="N37" i="5" s="1"/>
  <c r="F36" i="5"/>
  <c r="F37" i="5" s="1"/>
  <c r="U36" i="5"/>
  <c r="U37" i="5" s="1"/>
  <c r="M36" i="5"/>
  <c r="M37" i="5" s="1"/>
  <c r="E36" i="5"/>
  <c r="E37" i="5" s="1"/>
  <c r="G36" i="5"/>
  <c r="G37" i="5" s="1"/>
  <c r="D36" i="5"/>
  <c r="D37" i="5" s="1"/>
  <c r="J36" i="5"/>
  <c r="J37" i="5" s="1"/>
  <c r="W36" i="5"/>
  <c r="W37" i="5" s="1"/>
  <c r="B36" i="5"/>
  <c r="T36" i="5"/>
  <c r="T37" i="5" s="1"/>
  <c r="R36" i="5"/>
  <c r="R37" i="5" s="1"/>
  <c r="O36" i="5"/>
  <c r="O37" i="5" s="1"/>
  <c r="L36" i="5"/>
  <c r="L37" i="5" s="1"/>
  <c r="R109" i="5"/>
  <c r="R140" i="5" s="1"/>
  <c r="J109" i="5"/>
  <c r="J140" i="5" s="1"/>
  <c r="B109" i="5"/>
  <c r="Y109" i="5"/>
  <c r="Y140" i="5" s="1"/>
  <c r="Q109" i="5"/>
  <c r="Q140" i="5" s="1"/>
  <c r="I109" i="5"/>
  <c r="I140" i="5" s="1"/>
  <c r="X109" i="5"/>
  <c r="X140" i="5" s="1"/>
  <c r="P109" i="5"/>
  <c r="P140" i="5" s="1"/>
  <c r="H109" i="5"/>
  <c r="H140" i="5" s="1"/>
  <c r="W109" i="5"/>
  <c r="W140" i="5" s="1"/>
  <c r="O109" i="5"/>
  <c r="O140" i="5" s="1"/>
  <c r="G109" i="5"/>
  <c r="G140" i="5" s="1"/>
  <c r="V109" i="5"/>
  <c r="V140" i="5" s="1"/>
  <c r="N109" i="5"/>
  <c r="N140" i="5" s="1"/>
  <c r="F109" i="5"/>
  <c r="F140" i="5" s="1"/>
  <c r="U109" i="5"/>
  <c r="U140" i="5" s="1"/>
  <c r="M109" i="5"/>
  <c r="M140" i="5" s="1"/>
  <c r="E109" i="5"/>
  <c r="E140" i="5" s="1"/>
  <c r="T109" i="5"/>
  <c r="T140" i="5" s="1"/>
  <c r="L109" i="5"/>
  <c r="L140" i="5" s="1"/>
  <c r="D109" i="5"/>
  <c r="D140" i="5" s="1"/>
  <c r="S109" i="5"/>
  <c r="S140" i="5" s="1"/>
  <c r="K109" i="5"/>
  <c r="K140" i="5" s="1"/>
  <c r="C109" i="5"/>
  <c r="C140" i="5" s="1"/>
  <c r="X39" i="5"/>
  <c r="X40" i="5" s="1"/>
  <c r="M39" i="5"/>
  <c r="M40" i="5" s="1"/>
  <c r="W39" i="5"/>
  <c r="W40" i="5" s="1"/>
  <c r="D39" i="5"/>
  <c r="D40" i="5" s="1"/>
  <c r="I39" i="5"/>
  <c r="I40" i="5" s="1"/>
  <c r="Y39" i="5"/>
  <c r="Y40" i="5" s="1"/>
  <c r="P39" i="5"/>
  <c r="P40" i="5" s="1"/>
  <c r="H39" i="5"/>
  <c r="H40" i="5" s="1"/>
  <c r="G39" i="5"/>
  <c r="G40" i="5" s="1"/>
  <c r="N39" i="5"/>
  <c r="N40" i="5" s="1"/>
  <c r="S39" i="5"/>
  <c r="S40" i="5" s="1"/>
  <c r="V39" i="5"/>
  <c r="V40" i="5" s="1"/>
  <c r="Q39" i="5"/>
  <c r="Q40" i="5" s="1"/>
  <c r="F39" i="5"/>
  <c r="F40" i="5" s="1"/>
  <c r="L39" i="5"/>
  <c r="L40" i="5" s="1"/>
  <c r="T39" i="5"/>
  <c r="T40" i="5" s="1"/>
  <c r="U39" i="5"/>
  <c r="U40" i="5" s="1"/>
  <c r="O39" i="5"/>
  <c r="O40" i="5" s="1"/>
  <c r="R39" i="5"/>
  <c r="R40" i="5" s="1"/>
  <c r="B39" i="5"/>
  <c r="E39" i="5"/>
  <c r="E40" i="5" s="1"/>
  <c r="C39" i="5"/>
  <c r="C40" i="5" s="1"/>
  <c r="J39" i="5"/>
  <c r="J40" i="5" s="1"/>
  <c r="K39" i="5"/>
  <c r="K40" i="5" s="1"/>
  <c r="K306" i="2"/>
  <c r="K307" i="2" s="1"/>
  <c r="K260" i="2"/>
  <c r="K261" i="2" s="1"/>
  <c r="K212" i="2"/>
  <c r="K213" i="2" s="1"/>
  <c r="K214" i="2" s="1"/>
  <c r="K173" i="2"/>
  <c r="K174" i="2" s="1"/>
  <c r="K175" i="2" s="1"/>
  <c r="E301" i="2"/>
  <c r="E302" i="2" s="1"/>
  <c r="E303" i="2" s="1"/>
  <c r="E255" i="2"/>
  <c r="E256" i="2" s="1"/>
  <c r="E257" i="2" s="1"/>
  <c r="E207" i="2"/>
  <c r="E208" i="2" s="1"/>
  <c r="E209" i="2" s="1"/>
  <c r="E168" i="2"/>
  <c r="E169" i="2" s="1"/>
  <c r="E170" i="2" s="1"/>
  <c r="X250" i="2"/>
  <c r="X251" i="2" s="1"/>
  <c r="X296" i="2"/>
  <c r="X297" i="2" s="1"/>
  <c r="X202" i="2"/>
  <c r="X203" i="2" s="1"/>
  <c r="X204" i="2" s="1"/>
  <c r="X163" i="2"/>
  <c r="X164" i="2" s="1"/>
  <c r="X165" i="2" s="1"/>
  <c r="E296" i="2"/>
  <c r="E297" i="2" s="1"/>
  <c r="E250" i="2"/>
  <c r="E251" i="2" s="1"/>
  <c r="E163" i="2"/>
  <c r="E164" i="2" s="1"/>
  <c r="E165" i="2" s="1"/>
  <c r="E202" i="2"/>
  <c r="E203" i="2" s="1"/>
  <c r="E204" i="2" s="1"/>
  <c r="F291" i="2"/>
  <c r="F292" i="2" s="1"/>
  <c r="F293" i="2" s="1"/>
  <c r="F245" i="2"/>
  <c r="F246" i="2" s="1"/>
  <c r="F247" i="2" s="1"/>
  <c r="F197" i="2"/>
  <c r="F198" i="2" s="1"/>
  <c r="F199" i="2" s="1"/>
  <c r="F158" i="2"/>
  <c r="F159" i="2" s="1"/>
  <c r="F160" i="2" s="1"/>
  <c r="X291" i="2"/>
  <c r="X292" i="2" s="1"/>
  <c r="X293" i="2" s="1"/>
  <c r="X245" i="2"/>
  <c r="X246" i="2" s="1"/>
  <c r="X247" i="2" s="1"/>
  <c r="X197" i="2"/>
  <c r="X198" i="2" s="1"/>
  <c r="X199" i="2" s="1"/>
  <c r="X158" i="2"/>
  <c r="X159" i="2" s="1"/>
  <c r="X160" i="2" s="1"/>
  <c r="K291" i="2"/>
  <c r="K292" i="2" s="1"/>
  <c r="K293" i="2" s="1"/>
  <c r="K245" i="2"/>
  <c r="K246" i="2" s="1"/>
  <c r="K247" i="2" s="1"/>
  <c r="K197" i="2"/>
  <c r="K198" i="2" s="1"/>
  <c r="K199" i="2" s="1"/>
  <c r="K158" i="2"/>
  <c r="K159" i="2" s="1"/>
  <c r="K160" i="2" s="1"/>
  <c r="G286" i="2"/>
  <c r="G287" i="2" s="1"/>
  <c r="G240" i="2"/>
  <c r="G241" i="2" s="1"/>
  <c r="G192" i="2"/>
  <c r="G193" i="2" s="1"/>
  <c r="G194" i="2" s="1"/>
  <c r="G153" i="2"/>
  <c r="G154" i="2" s="1"/>
  <c r="G155" i="2" s="1"/>
  <c r="Y286" i="2"/>
  <c r="Y287" i="2" s="1"/>
  <c r="Y240" i="2"/>
  <c r="Y241" i="2" s="1"/>
  <c r="Y192" i="2"/>
  <c r="Y193" i="2" s="1"/>
  <c r="Y194" i="2" s="1"/>
  <c r="Y153" i="2"/>
  <c r="Y154" i="2" s="1"/>
  <c r="Y155" i="2" s="1"/>
  <c r="L286" i="2"/>
  <c r="L287" i="2" s="1"/>
  <c r="L288" i="2" s="1"/>
  <c r="L240" i="2"/>
  <c r="L241" i="2" s="1"/>
  <c r="L242" i="2" s="1"/>
  <c r="L192" i="2"/>
  <c r="L193" i="2" s="1"/>
  <c r="L194" i="2" s="1"/>
  <c r="L153" i="2"/>
  <c r="L154" i="2" s="1"/>
  <c r="L155" i="2" s="1"/>
  <c r="X281" i="2"/>
  <c r="X282" i="2" s="1"/>
  <c r="X283" i="2" s="1"/>
  <c r="X187" i="2"/>
  <c r="X188" i="2" s="1"/>
  <c r="X189" i="2" s="1"/>
  <c r="X235" i="2"/>
  <c r="X236" i="2" s="1"/>
  <c r="X237" i="2" s="1"/>
  <c r="X148" i="2"/>
  <c r="X149" i="2" s="1"/>
  <c r="X150" i="2" s="1"/>
  <c r="R281" i="2"/>
  <c r="R282" i="2" s="1"/>
  <c r="R283" i="2" s="1"/>
  <c r="R235" i="2"/>
  <c r="R236" i="2" s="1"/>
  <c r="R237" i="2" s="1"/>
  <c r="R187" i="2"/>
  <c r="R188" i="2" s="1"/>
  <c r="R189" i="2" s="1"/>
  <c r="R148" i="2"/>
  <c r="R149" i="2" s="1"/>
  <c r="R150" i="2" s="1"/>
  <c r="M281" i="2"/>
  <c r="M282" i="2" s="1"/>
  <c r="M283" i="2" s="1"/>
  <c r="M235" i="2"/>
  <c r="M236" i="2" s="1"/>
  <c r="M237" i="2" s="1"/>
  <c r="M148" i="2"/>
  <c r="M149" i="2" s="1"/>
  <c r="M150" i="2" s="1"/>
  <c r="M187" i="2"/>
  <c r="M188" i="2" s="1"/>
  <c r="M189" i="2" s="1"/>
  <c r="C311" i="2"/>
  <c r="C312" i="2" s="1"/>
  <c r="C313" i="2" s="1"/>
  <c r="C265" i="2"/>
  <c r="C266" i="2" s="1"/>
  <c r="C267" i="2" s="1"/>
  <c r="C217" i="2"/>
  <c r="C218" i="2" s="1"/>
  <c r="C219" i="2" s="1"/>
  <c r="C178" i="2"/>
  <c r="C179" i="2" s="1"/>
  <c r="C180" i="2" s="1"/>
  <c r="M265" i="2"/>
  <c r="M266" i="2" s="1"/>
  <c r="M267" i="2" s="1"/>
  <c r="M311" i="2"/>
  <c r="M312" i="2" s="1"/>
  <c r="M313" i="2" s="1"/>
  <c r="M217" i="2"/>
  <c r="M218" i="2" s="1"/>
  <c r="M219" i="2" s="1"/>
  <c r="M178" i="2"/>
  <c r="M179" i="2" s="1"/>
  <c r="M180" i="2" s="1"/>
  <c r="W311" i="2"/>
  <c r="W312" i="2" s="1"/>
  <c r="W313" i="2" s="1"/>
  <c r="W265" i="2"/>
  <c r="W266" i="2" s="1"/>
  <c r="W267" i="2" s="1"/>
  <c r="W217" i="2"/>
  <c r="W218" i="2" s="1"/>
  <c r="W219" i="2" s="1"/>
  <c r="W178" i="2"/>
  <c r="W179" i="2" s="1"/>
  <c r="W180" i="2" s="1"/>
  <c r="D306" i="2"/>
  <c r="D307" i="2" s="1"/>
  <c r="D260" i="2"/>
  <c r="D261" i="2" s="1"/>
  <c r="D212" i="2"/>
  <c r="D213" i="2" s="1"/>
  <c r="D214" i="2" s="1"/>
  <c r="D173" i="2"/>
  <c r="D174" i="2" s="1"/>
  <c r="D175" i="2" s="1"/>
  <c r="V306" i="2"/>
  <c r="V307" i="2" s="1"/>
  <c r="V260" i="2"/>
  <c r="V261" i="2" s="1"/>
  <c r="V212" i="2"/>
  <c r="V213" i="2" s="1"/>
  <c r="V214" i="2" s="1"/>
  <c r="V173" i="2"/>
  <c r="V174" i="2" s="1"/>
  <c r="V175" i="2" s="1"/>
  <c r="I306" i="2"/>
  <c r="I307" i="2" s="1"/>
  <c r="I260" i="2"/>
  <c r="I261" i="2" s="1"/>
  <c r="I212" i="2"/>
  <c r="I213" i="2" s="1"/>
  <c r="I214" i="2" s="1"/>
  <c r="I173" i="2"/>
  <c r="I174" i="2" s="1"/>
  <c r="I175" i="2" s="1"/>
  <c r="M301" i="2"/>
  <c r="M302" i="2" s="1"/>
  <c r="M303" i="2" s="1"/>
  <c r="M255" i="2"/>
  <c r="M256" i="2" s="1"/>
  <c r="M257" i="2" s="1"/>
  <c r="M207" i="2"/>
  <c r="M208" i="2" s="1"/>
  <c r="M209" i="2" s="1"/>
  <c r="M168" i="2"/>
  <c r="M169" i="2" s="1"/>
  <c r="M170" i="2" s="1"/>
  <c r="W301" i="2"/>
  <c r="W302" i="2" s="1"/>
  <c r="W303" i="2" s="1"/>
  <c r="W255" i="2"/>
  <c r="W256" i="2" s="1"/>
  <c r="W257" i="2" s="1"/>
  <c r="W207" i="2"/>
  <c r="W208" i="2" s="1"/>
  <c r="W209" i="2" s="1"/>
  <c r="W168" i="2"/>
  <c r="W169" i="2" s="1"/>
  <c r="W170" i="2" s="1"/>
  <c r="B37" i="2"/>
  <c r="A37" i="2"/>
  <c r="N296" i="2"/>
  <c r="N297" i="2" s="1"/>
  <c r="N298" i="2" s="1"/>
  <c r="N250" i="2"/>
  <c r="N251" i="2" s="1"/>
  <c r="N252" i="2" s="1"/>
  <c r="N202" i="2"/>
  <c r="N203" i="2" s="1"/>
  <c r="N204" i="2" s="1"/>
  <c r="N163" i="2"/>
  <c r="N164" i="2" s="1"/>
  <c r="N165" i="2" s="1"/>
  <c r="I296" i="2"/>
  <c r="I297" i="2" s="1"/>
  <c r="I250" i="2"/>
  <c r="I251" i="2" s="1"/>
  <c r="I202" i="2"/>
  <c r="I203" i="2" s="1"/>
  <c r="I204" i="2" s="1"/>
  <c r="I163" i="2"/>
  <c r="I164" i="2" s="1"/>
  <c r="I165" i="2" s="1"/>
  <c r="C296" i="2"/>
  <c r="C297" i="2" s="1"/>
  <c r="C250" i="2"/>
  <c r="C251" i="2" s="1"/>
  <c r="C202" i="2"/>
  <c r="C203" i="2" s="1"/>
  <c r="C204" i="2" s="1"/>
  <c r="C163" i="2"/>
  <c r="C164" i="2" s="1"/>
  <c r="C165" i="2" s="1"/>
  <c r="N291" i="2"/>
  <c r="N292" i="2" s="1"/>
  <c r="N293" i="2" s="1"/>
  <c r="N245" i="2"/>
  <c r="N246" i="2" s="1"/>
  <c r="N247" i="2" s="1"/>
  <c r="N197" i="2"/>
  <c r="N198" i="2" s="1"/>
  <c r="N199" i="2" s="1"/>
  <c r="N158" i="2"/>
  <c r="N159" i="2" s="1"/>
  <c r="N160" i="2" s="1"/>
  <c r="I291" i="2"/>
  <c r="I292" i="2" s="1"/>
  <c r="I293" i="2" s="1"/>
  <c r="I197" i="2"/>
  <c r="I198" i="2" s="1"/>
  <c r="I199" i="2" s="1"/>
  <c r="I245" i="2"/>
  <c r="I246" i="2" s="1"/>
  <c r="I247" i="2" s="1"/>
  <c r="I158" i="2"/>
  <c r="I159" i="2" s="1"/>
  <c r="I160" i="2" s="1"/>
  <c r="S291" i="2"/>
  <c r="S292" i="2" s="1"/>
  <c r="S293" i="2" s="1"/>
  <c r="S245" i="2"/>
  <c r="S246" i="2" s="1"/>
  <c r="S247" i="2" s="1"/>
  <c r="S158" i="2"/>
  <c r="S159" i="2" s="1"/>
  <c r="S160" i="2" s="1"/>
  <c r="S197" i="2"/>
  <c r="S198" i="2" s="1"/>
  <c r="S199" i="2" s="1"/>
  <c r="O286" i="2"/>
  <c r="O287" i="2" s="1"/>
  <c r="O288" i="2" s="1"/>
  <c r="O240" i="2"/>
  <c r="O241" i="2" s="1"/>
  <c r="O242" i="2" s="1"/>
  <c r="O192" i="2"/>
  <c r="O193" i="2" s="1"/>
  <c r="O194" i="2" s="1"/>
  <c r="O153" i="2"/>
  <c r="O154" i="2" s="1"/>
  <c r="O155" i="2" s="1"/>
  <c r="A28" i="2"/>
  <c r="T286" i="2"/>
  <c r="T287" i="2" s="1"/>
  <c r="T240" i="2"/>
  <c r="T241" i="2" s="1"/>
  <c r="T192" i="2"/>
  <c r="T193" i="2" s="1"/>
  <c r="T194" i="2" s="1"/>
  <c r="T153" i="2"/>
  <c r="T154" i="2" s="1"/>
  <c r="T155" i="2" s="1"/>
  <c r="H281" i="2"/>
  <c r="H282" i="2" s="1"/>
  <c r="H283" i="2" s="1"/>
  <c r="H235" i="2"/>
  <c r="H236" i="2" s="1"/>
  <c r="H237" i="2" s="1"/>
  <c r="H187" i="2"/>
  <c r="H188" i="2" s="1"/>
  <c r="H189" i="2" s="1"/>
  <c r="H148" i="2"/>
  <c r="H149" i="2" s="1"/>
  <c r="H150" i="2" s="1"/>
  <c r="C281" i="2"/>
  <c r="C282" i="2" s="1"/>
  <c r="C283" i="2" s="1"/>
  <c r="C235" i="2"/>
  <c r="C236" i="2" s="1"/>
  <c r="C237" i="2" s="1"/>
  <c r="C187" i="2"/>
  <c r="C188" i="2" s="1"/>
  <c r="C189" i="2" s="1"/>
  <c r="C148" i="2"/>
  <c r="C149" i="2" s="1"/>
  <c r="C150" i="2" s="1"/>
  <c r="U281" i="2"/>
  <c r="U282" i="2" s="1"/>
  <c r="U283" i="2" s="1"/>
  <c r="U235" i="2"/>
  <c r="U236" i="2" s="1"/>
  <c r="U237" i="2" s="1"/>
  <c r="U148" i="2"/>
  <c r="U149" i="2" s="1"/>
  <c r="U150" i="2" s="1"/>
  <c r="U187" i="2"/>
  <c r="U188" i="2" s="1"/>
  <c r="U189" i="2" s="1"/>
  <c r="K265" i="2"/>
  <c r="K266" i="2" s="1"/>
  <c r="K267" i="2" s="1"/>
  <c r="K311" i="2"/>
  <c r="K312" i="2" s="1"/>
  <c r="K313" i="2" s="1"/>
  <c r="K217" i="2"/>
  <c r="K218" i="2" s="1"/>
  <c r="K219" i="2" s="1"/>
  <c r="K178" i="2"/>
  <c r="K179" i="2" s="1"/>
  <c r="K180" i="2" s="1"/>
  <c r="U265" i="2"/>
  <c r="U266" i="2" s="1"/>
  <c r="U267" i="2" s="1"/>
  <c r="U311" i="2"/>
  <c r="U312" i="2" s="1"/>
  <c r="U313" i="2" s="1"/>
  <c r="U217" i="2"/>
  <c r="U218" i="2" s="1"/>
  <c r="U219" i="2" s="1"/>
  <c r="U178" i="2"/>
  <c r="U179" i="2" s="1"/>
  <c r="U180" i="2" s="1"/>
  <c r="A43" i="2"/>
  <c r="B43" i="2"/>
  <c r="J306" i="2"/>
  <c r="J307" i="2" s="1"/>
  <c r="J260" i="2"/>
  <c r="J261" i="2" s="1"/>
  <c r="J212" i="2"/>
  <c r="J213" i="2" s="1"/>
  <c r="J214" i="2" s="1"/>
  <c r="J173" i="2"/>
  <c r="J174" i="2" s="1"/>
  <c r="J175" i="2" s="1"/>
  <c r="O301" i="2"/>
  <c r="O302" i="2" s="1"/>
  <c r="O303" i="2" s="1"/>
  <c r="O255" i="2"/>
  <c r="O256" i="2" s="1"/>
  <c r="O257" i="2" s="1"/>
  <c r="O207" i="2"/>
  <c r="O208" i="2" s="1"/>
  <c r="O209" i="2" s="1"/>
  <c r="O168" i="2"/>
  <c r="O169" i="2" s="1"/>
  <c r="O170" i="2" s="1"/>
  <c r="G306" i="2"/>
  <c r="G307" i="2" s="1"/>
  <c r="G260" i="2"/>
  <c r="G261" i="2" s="1"/>
  <c r="G212" i="2"/>
  <c r="G213" i="2" s="1"/>
  <c r="G214" i="2" s="1"/>
  <c r="G173" i="2"/>
  <c r="G174" i="2" s="1"/>
  <c r="G175" i="2" s="1"/>
  <c r="H301" i="2"/>
  <c r="H302" i="2" s="1"/>
  <c r="H303" i="2" s="1"/>
  <c r="H255" i="2"/>
  <c r="H256" i="2" s="1"/>
  <c r="H257" i="2" s="1"/>
  <c r="H207" i="2"/>
  <c r="H208" i="2" s="1"/>
  <c r="H209" i="2" s="1"/>
  <c r="H168" i="2"/>
  <c r="H169" i="2" s="1"/>
  <c r="H170" i="2" s="1"/>
  <c r="Q296" i="2"/>
  <c r="Q297" i="2" s="1"/>
  <c r="Q250" i="2"/>
  <c r="Q251" i="2" s="1"/>
  <c r="Q202" i="2"/>
  <c r="Q203" i="2" s="1"/>
  <c r="Q204" i="2" s="1"/>
  <c r="Q163" i="2"/>
  <c r="Q164" i="2" s="1"/>
  <c r="Q165" i="2" s="1"/>
  <c r="V291" i="2"/>
  <c r="V292" i="2" s="1"/>
  <c r="V293" i="2" s="1"/>
  <c r="V245" i="2"/>
  <c r="V246" i="2" s="1"/>
  <c r="V247" i="2" s="1"/>
  <c r="V197" i="2"/>
  <c r="V198" i="2" s="1"/>
  <c r="V199" i="2" s="1"/>
  <c r="V158" i="2"/>
  <c r="V159" i="2" s="1"/>
  <c r="V160" i="2" s="1"/>
  <c r="D291" i="2"/>
  <c r="D292" i="2" s="1"/>
  <c r="D293" i="2" s="1"/>
  <c r="D197" i="2"/>
  <c r="D198" i="2" s="1"/>
  <c r="D199" i="2" s="1"/>
  <c r="D245" i="2"/>
  <c r="D246" i="2" s="1"/>
  <c r="D247" i="2" s="1"/>
  <c r="D158" i="2"/>
  <c r="D159" i="2" s="1"/>
  <c r="D160" i="2" s="1"/>
  <c r="J286" i="2"/>
  <c r="J287" i="2" s="1"/>
  <c r="J288" i="2" s="1"/>
  <c r="J240" i="2"/>
  <c r="J241" i="2" s="1"/>
  <c r="J242" i="2" s="1"/>
  <c r="J192" i="2"/>
  <c r="J193" i="2" s="1"/>
  <c r="J194" i="2" s="1"/>
  <c r="J153" i="2"/>
  <c r="J154" i="2" s="1"/>
  <c r="J155" i="2" s="1"/>
  <c r="E286" i="2"/>
  <c r="E287" i="2" s="1"/>
  <c r="E240" i="2"/>
  <c r="E241" i="2" s="1"/>
  <c r="E153" i="2"/>
  <c r="E154" i="2" s="1"/>
  <c r="E155" i="2" s="1"/>
  <c r="E192" i="2"/>
  <c r="E193" i="2" s="1"/>
  <c r="E194" i="2" s="1"/>
  <c r="P281" i="2"/>
  <c r="P282" i="2" s="1"/>
  <c r="P283" i="2" s="1"/>
  <c r="P235" i="2"/>
  <c r="P236" i="2" s="1"/>
  <c r="P237" i="2" s="1"/>
  <c r="P187" i="2"/>
  <c r="P188" i="2" s="1"/>
  <c r="P189" i="2" s="1"/>
  <c r="P148" i="2"/>
  <c r="P149" i="2" s="1"/>
  <c r="P150" i="2" s="1"/>
  <c r="F281" i="2"/>
  <c r="F282" i="2" s="1"/>
  <c r="F283" i="2" s="1"/>
  <c r="F235" i="2"/>
  <c r="F236" i="2" s="1"/>
  <c r="F237" i="2" s="1"/>
  <c r="F187" i="2"/>
  <c r="F188" i="2" s="1"/>
  <c r="F189" i="2" s="1"/>
  <c r="F148" i="2"/>
  <c r="F149" i="2" s="1"/>
  <c r="F150" i="2" s="1"/>
  <c r="S265" i="2"/>
  <c r="S266" i="2" s="1"/>
  <c r="S267" i="2" s="1"/>
  <c r="S311" i="2"/>
  <c r="S312" i="2" s="1"/>
  <c r="S313" i="2" s="1"/>
  <c r="S217" i="2"/>
  <c r="S218" i="2" s="1"/>
  <c r="S219" i="2" s="1"/>
  <c r="S178" i="2"/>
  <c r="S179" i="2" s="1"/>
  <c r="S180" i="2" s="1"/>
  <c r="F311" i="2"/>
  <c r="F312" i="2" s="1"/>
  <c r="F313" i="2" s="1"/>
  <c r="F265" i="2"/>
  <c r="F266" i="2" s="1"/>
  <c r="F267" i="2" s="1"/>
  <c r="F217" i="2"/>
  <c r="F218" i="2" s="1"/>
  <c r="F219" i="2" s="1"/>
  <c r="F178" i="2"/>
  <c r="F179" i="2" s="1"/>
  <c r="F180" i="2" s="1"/>
  <c r="H265" i="2"/>
  <c r="H266" i="2" s="1"/>
  <c r="H267" i="2" s="1"/>
  <c r="H311" i="2"/>
  <c r="H312" i="2" s="1"/>
  <c r="H313" i="2" s="1"/>
  <c r="H217" i="2"/>
  <c r="H218" i="2" s="1"/>
  <c r="H219" i="2" s="1"/>
  <c r="H178" i="2"/>
  <c r="H179" i="2" s="1"/>
  <c r="H180" i="2" s="1"/>
  <c r="L301" i="2"/>
  <c r="L302" i="2" s="1"/>
  <c r="L303" i="2" s="1"/>
  <c r="L255" i="2"/>
  <c r="L256" i="2" s="1"/>
  <c r="L257" i="2" s="1"/>
  <c r="L207" i="2"/>
  <c r="L208" i="2" s="1"/>
  <c r="L209" i="2" s="1"/>
  <c r="L168" i="2"/>
  <c r="L169" i="2" s="1"/>
  <c r="L170" i="2" s="1"/>
  <c r="Q306" i="2"/>
  <c r="Q307" i="2" s="1"/>
  <c r="Q260" i="2"/>
  <c r="Q261" i="2" s="1"/>
  <c r="Q212" i="2"/>
  <c r="Q213" i="2" s="1"/>
  <c r="Q214" i="2" s="1"/>
  <c r="Q173" i="2"/>
  <c r="Q174" i="2" s="1"/>
  <c r="Q175" i="2" s="1"/>
  <c r="V296" i="2"/>
  <c r="V297" i="2" s="1"/>
  <c r="V250" i="2"/>
  <c r="V251" i="2" s="1"/>
  <c r="V202" i="2"/>
  <c r="V203" i="2" s="1"/>
  <c r="V204" i="2" s="1"/>
  <c r="V163" i="2"/>
  <c r="V164" i="2" s="1"/>
  <c r="V165" i="2" s="1"/>
  <c r="K296" i="2"/>
  <c r="K297" i="2" s="1"/>
  <c r="K298" i="2" s="1"/>
  <c r="K250" i="2"/>
  <c r="K251" i="2" s="1"/>
  <c r="K202" i="2"/>
  <c r="K203" i="2" s="1"/>
  <c r="K204" i="2" s="1"/>
  <c r="K163" i="2"/>
  <c r="K164" i="2" s="1"/>
  <c r="K165" i="2" s="1"/>
  <c r="Q291" i="2"/>
  <c r="Q292" i="2" s="1"/>
  <c r="Q293" i="2" s="1"/>
  <c r="Q245" i="2"/>
  <c r="Q246" i="2" s="1"/>
  <c r="Q247" i="2" s="1"/>
  <c r="Q197" i="2"/>
  <c r="Q198" i="2" s="1"/>
  <c r="Q199" i="2" s="1"/>
  <c r="Q158" i="2"/>
  <c r="Q159" i="2" s="1"/>
  <c r="Q160" i="2" s="1"/>
  <c r="W286" i="2"/>
  <c r="W287" i="2" s="1"/>
  <c r="W240" i="2"/>
  <c r="W241" i="2" s="1"/>
  <c r="W153" i="2"/>
  <c r="W154" i="2" s="1"/>
  <c r="W155" i="2" s="1"/>
  <c r="W192" i="2"/>
  <c r="W193" i="2" s="1"/>
  <c r="W194" i="2" s="1"/>
  <c r="K281" i="2"/>
  <c r="K282" i="2" s="1"/>
  <c r="K283" i="2" s="1"/>
  <c r="K235" i="2"/>
  <c r="K236" i="2" s="1"/>
  <c r="K237" i="2" s="1"/>
  <c r="K148" i="2"/>
  <c r="K149" i="2" s="1"/>
  <c r="K150" i="2" s="1"/>
  <c r="K187" i="2"/>
  <c r="K188" i="2" s="1"/>
  <c r="K189" i="2" s="1"/>
  <c r="T306" i="2"/>
  <c r="T307" i="2" s="1"/>
  <c r="T260" i="2"/>
  <c r="T261" i="2" s="1"/>
  <c r="T212" i="2"/>
  <c r="T213" i="2" s="1"/>
  <c r="T214" i="2" s="1"/>
  <c r="T173" i="2"/>
  <c r="T174" i="2" s="1"/>
  <c r="T175" i="2" s="1"/>
  <c r="O306" i="2"/>
  <c r="O307" i="2" s="1"/>
  <c r="O212" i="2"/>
  <c r="O213" i="2" s="1"/>
  <c r="O214" i="2" s="1"/>
  <c r="O260" i="2"/>
  <c r="O261" i="2" s="1"/>
  <c r="O173" i="2"/>
  <c r="O174" i="2" s="1"/>
  <c r="O175" i="2" s="1"/>
  <c r="Y306" i="2"/>
  <c r="Y307" i="2" s="1"/>
  <c r="Y260" i="2"/>
  <c r="Y261" i="2" s="1"/>
  <c r="Y212" i="2"/>
  <c r="Y213" i="2" s="1"/>
  <c r="Y214" i="2" s="1"/>
  <c r="Y173" i="2"/>
  <c r="Y174" i="2" s="1"/>
  <c r="Y175" i="2" s="1"/>
  <c r="F301" i="2"/>
  <c r="F302" i="2" s="1"/>
  <c r="F303" i="2" s="1"/>
  <c r="F255" i="2"/>
  <c r="F256" i="2" s="1"/>
  <c r="F257" i="2" s="1"/>
  <c r="F207" i="2"/>
  <c r="F208" i="2" s="1"/>
  <c r="F209" i="2" s="1"/>
  <c r="F168" i="2"/>
  <c r="F169" i="2" s="1"/>
  <c r="F170" i="2" s="1"/>
  <c r="P255" i="2"/>
  <c r="P256" i="2" s="1"/>
  <c r="P257" i="2" s="1"/>
  <c r="P301" i="2"/>
  <c r="P302" i="2" s="1"/>
  <c r="P303" i="2" s="1"/>
  <c r="P207" i="2"/>
  <c r="P208" i="2" s="1"/>
  <c r="P209" i="2" s="1"/>
  <c r="P168" i="2"/>
  <c r="P169" i="2" s="1"/>
  <c r="P170" i="2" s="1"/>
  <c r="R301" i="2"/>
  <c r="R302" i="2" s="1"/>
  <c r="R303" i="2" s="1"/>
  <c r="R255" i="2"/>
  <c r="R256" i="2" s="1"/>
  <c r="R257" i="2" s="1"/>
  <c r="R207" i="2"/>
  <c r="R208" i="2" s="1"/>
  <c r="R209" i="2" s="1"/>
  <c r="R168" i="2"/>
  <c r="R169" i="2" s="1"/>
  <c r="R170" i="2" s="1"/>
  <c r="G296" i="2"/>
  <c r="G297" i="2" s="1"/>
  <c r="G250" i="2"/>
  <c r="G251" i="2" s="1"/>
  <c r="G202" i="2"/>
  <c r="G203" i="2" s="1"/>
  <c r="G204" i="2" s="1"/>
  <c r="G163" i="2"/>
  <c r="G164" i="2" s="1"/>
  <c r="G165" i="2" s="1"/>
  <c r="Y296" i="2"/>
  <c r="Y297" i="2" s="1"/>
  <c r="Y250" i="2"/>
  <c r="Y251" i="2" s="1"/>
  <c r="Y202" i="2"/>
  <c r="Y203" i="2" s="1"/>
  <c r="Y204" i="2" s="1"/>
  <c r="Y163" i="2"/>
  <c r="Y164" i="2" s="1"/>
  <c r="Y165" i="2" s="1"/>
  <c r="S296" i="2"/>
  <c r="S297" i="2" s="1"/>
  <c r="S250" i="2"/>
  <c r="S251" i="2" s="1"/>
  <c r="S202" i="2"/>
  <c r="S203" i="2" s="1"/>
  <c r="S204" i="2" s="1"/>
  <c r="S163" i="2"/>
  <c r="S164" i="2" s="1"/>
  <c r="S165" i="2" s="1"/>
  <c r="G291" i="2"/>
  <c r="G292" i="2" s="1"/>
  <c r="G293" i="2" s="1"/>
  <c r="G245" i="2"/>
  <c r="G246" i="2" s="1"/>
  <c r="G247" i="2" s="1"/>
  <c r="G197" i="2"/>
  <c r="G198" i="2" s="1"/>
  <c r="G199" i="2" s="1"/>
  <c r="G158" i="2"/>
  <c r="G159" i="2" s="1"/>
  <c r="G160" i="2" s="1"/>
  <c r="Y291" i="2"/>
  <c r="Y292" i="2" s="1"/>
  <c r="Y293" i="2" s="1"/>
  <c r="Y197" i="2"/>
  <c r="Y198" i="2" s="1"/>
  <c r="Y199" i="2" s="1"/>
  <c r="Y245" i="2"/>
  <c r="Y246" i="2" s="1"/>
  <c r="Y247" i="2" s="1"/>
  <c r="Y158" i="2"/>
  <c r="Y159" i="2" s="1"/>
  <c r="Y160" i="2" s="1"/>
  <c r="L291" i="2"/>
  <c r="L292" i="2" s="1"/>
  <c r="L293" i="2" s="1"/>
  <c r="L197" i="2"/>
  <c r="L198" i="2" s="1"/>
  <c r="L199" i="2" s="1"/>
  <c r="L245" i="2"/>
  <c r="L246" i="2" s="1"/>
  <c r="L247" i="2" s="1"/>
  <c r="L158" i="2"/>
  <c r="L159" i="2" s="1"/>
  <c r="L160" i="2" s="1"/>
  <c r="H286" i="2"/>
  <c r="H287" i="2" s="1"/>
  <c r="H289" i="2" s="1"/>
  <c r="H240" i="2"/>
  <c r="H241" i="2" s="1"/>
  <c r="H192" i="2"/>
  <c r="H193" i="2" s="1"/>
  <c r="H194" i="2" s="1"/>
  <c r="H153" i="2"/>
  <c r="H154" i="2" s="1"/>
  <c r="H155" i="2" s="1"/>
  <c r="R286" i="2"/>
  <c r="R287" i="2" s="1"/>
  <c r="R289" i="2" s="1"/>
  <c r="R240" i="2"/>
  <c r="R241" i="2" s="1"/>
  <c r="R243" i="2" s="1"/>
  <c r="R192" i="2"/>
  <c r="R193" i="2" s="1"/>
  <c r="R194" i="2" s="1"/>
  <c r="R153" i="2"/>
  <c r="R154" i="2" s="1"/>
  <c r="R155" i="2" s="1"/>
  <c r="M286" i="2"/>
  <c r="M287" i="2" s="1"/>
  <c r="M288" i="2" s="1"/>
  <c r="M240" i="2"/>
  <c r="M241" i="2" s="1"/>
  <c r="M242" i="2" s="1"/>
  <c r="M153" i="2"/>
  <c r="M154" i="2" s="1"/>
  <c r="M155" i="2" s="1"/>
  <c r="M192" i="2"/>
  <c r="M193" i="2" s="1"/>
  <c r="M194" i="2" s="1"/>
  <c r="I281" i="2"/>
  <c r="I282" i="2" s="1"/>
  <c r="I283" i="2" s="1"/>
  <c r="I235" i="2"/>
  <c r="I236" i="2" s="1"/>
  <c r="I237" i="2" s="1"/>
  <c r="I187" i="2"/>
  <c r="I188" i="2" s="1"/>
  <c r="I189" i="2" s="1"/>
  <c r="I148" i="2"/>
  <c r="I149" i="2" s="1"/>
  <c r="I150" i="2" s="1"/>
  <c r="S281" i="2"/>
  <c r="S282" i="2" s="1"/>
  <c r="S283" i="2" s="1"/>
  <c r="S187" i="2"/>
  <c r="S188" i="2" s="1"/>
  <c r="S189" i="2" s="1"/>
  <c r="S235" i="2"/>
  <c r="S236" i="2" s="1"/>
  <c r="S237" i="2" s="1"/>
  <c r="S148" i="2"/>
  <c r="S149" i="2" s="1"/>
  <c r="S150" i="2" s="1"/>
  <c r="N281" i="2"/>
  <c r="N282" i="2" s="1"/>
  <c r="N283" i="2" s="1"/>
  <c r="N235" i="2"/>
  <c r="N236" i="2" s="1"/>
  <c r="N237" i="2" s="1"/>
  <c r="N187" i="2"/>
  <c r="N188" i="2" s="1"/>
  <c r="N189" i="2" s="1"/>
  <c r="N148" i="2"/>
  <c r="N149" i="2" s="1"/>
  <c r="N150" i="2" s="1"/>
  <c r="J265" i="2"/>
  <c r="J266" i="2" s="1"/>
  <c r="J267" i="2" s="1"/>
  <c r="J311" i="2"/>
  <c r="J312" i="2" s="1"/>
  <c r="J313" i="2" s="1"/>
  <c r="J217" i="2"/>
  <c r="J218" i="2" s="1"/>
  <c r="J219" i="2" s="1"/>
  <c r="J178" i="2"/>
  <c r="J179" i="2" s="1"/>
  <c r="J180" i="2" s="1"/>
  <c r="N311" i="2"/>
  <c r="N312" i="2" s="1"/>
  <c r="N313" i="2" s="1"/>
  <c r="N265" i="2"/>
  <c r="N266" i="2" s="1"/>
  <c r="N267" i="2" s="1"/>
  <c r="N217" i="2"/>
  <c r="N218" i="2" s="1"/>
  <c r="N219" i="2" s="1"/>
  <c r="N178" i="2"/>
  <c r="N179" i="2" s="1"/>
  <c r="N180" i="2" s="1"/>
  <c r="P265" i="2"/>
  <c r="P266" i="2" s="1"/>
  <c r="P267" i="2" s="1"/>
  <c r="P311" i="2"/>
  <c r="P312" i="2" s="1"/>
  <c r="P313" i="2" s="1"/>
  <c r="P178" i="2"/>
  <c r="P179" i="2" s="1"/>
  <c r="P180" i="2" s="1"/>
  <c r="P217" i="2"/>
  <c r="P218" i="2" s="1"/>
  <c r="P219" i="2" s="1"/>
  <c r="U306" i="2"/>
  <c r="U307" i="2" s="1"/>
  <c r="U260" i="2"/>
  <c r="U261" i="2" s="1"/>
  <c r="U212" i="2"/>
  <c r="U213" i="2" s="1"/>
  <c r="U214" i="2" s="1"/>
  <c r="U173" i="2"/>
  <c r="U174" i="2" s="1"/>
  <c r="U175" i="2" s="1"/>
  <c r="C306" i="2"/>
  <c r="C307" i="2" s="1"/>
  <c r="C260" i="2"/>
  <c r="C261" i="2" s="1"/>
  <c r="C212" i="2"/>
  <c r="C213" i="2" s="1"/>
  <c r="C214" i="2" s="1"/>
  <c r="C173" i="2"/>
  <c r="C174" i="2" s="1"/>
  <c r="C175" i="2" s="1"/>
  <c r="L306" i="2"/>
  <c r="L307" i="2" s="1"/>
  <c r="L260" i="2"/>
  <c r="L261" i="2" s="1"/>
  <c r="L212" i="2"/>
  <c r="L213" i="2" s="1"/>
  <c r="L214" i="2" s="1"/>
  <c r="L173" i="2"/>
  <c r="L174" i="2" s="1"/>
  <c r="L175" i="2" s="1"/>
  <c r="U301" i="2"/>
  <c r="U302" i="2" s="1"/>
  <c r="U303" i="2" s="1"/>
  <c r="U255" i="2"/>
  <c r="U256" i="2" s="1"/>
  <c r="U257" i="2" s="1"/>
  <c r="U207" i="2"/>
  <c r="U208" i="2" s="1"/>
  <c r="U209" i="2" s="1"/>
  <c r="U168" i="2"/>
  <c r="U169" i="2" s="1"/>
  <c r="U170" i="2" s="1"/>
  <c r="E306" i="2"/>
  <c r="E307" i="2" s="1"/>
  <c r="E260" i="2"/>
  <c r="E261" i="2" s="1"/>
  <c r="E212" i="2"/>
  <c r="E213" i="2" s="1"/>
  <c r="E214" i="2" s="1"/>
  <c r="E173" i="2"/>
  <c r="E174" i="2" s="1"/>
  <c r="E175" i="2" s="1"/>
  <c r="S306" i="2"/>
  <c r="S307" i="2" s="1"/>
  <c r="S260" i="2"/>
  <c r="S261" i="2" s="1"/>
  <c r="S212" i="2"/>
  <c r="S213" i="2" s="1"/>
  <c r="S214" i="2" s="1"/>
  <c r="S173" i="2"/>
  <c r="S174" i="2" s="1"/>
  <c r="S175" i="2" s="1"/>
  <c r="X255" i="2"/>
  <c r="X256" i="2" s="1"/>
  <c r="X257" i="2" s="1"/>
  <c r="X301" i="2"/>
  <c r="X302" i="2" s="1"/>
  <c r="X303" i="2" s="1"/>
  <c r="X207" i="2"/>
  <c r="X208" i="2" s="1"/>
  <c r="X209" i="2" s="1"/>
  <c r="X168" i="2"/>
  <c r="X169" i="2" s="1"/>
  <c r="X170" i="2" s="1"/>
  <c r="M296" i="2"/>
  <c r="M297" i="2" s="1"/>
  <c r="M298" i="2" s="1"/>
  <c r="M250" i="2"/>
  <c r="M251" i="2" s="1"/>
  <c r="M252" i="2" s="1"/>
  <c r="M202" i="2"/>
  <c r="M203" i="2" s="1"/>
  <c r="M204" i="2" s="1"/>
  <c r="M163" i="2"/>
  <c r="M164" i="2" s="1"/>
  <c r="M165" i="2" s="1"/>
  <c r="O291" i="2"/>
  <c r="O292" i="2" s="1"/>
  <c r="O293" i="2" s="1"/>
  <c r="O245" i="2"/>
  <c r="O246" i="2" s="1"/>
  <c r="O247" i="2" s="1"/>
  <c r="O158" i="2"/>
  <c r="O159" i="2" s="1"/>
  <c r="O160" i="2" s="1"/>
  <c r="O197" i="2"/>
  <c r="O198" i="2" s="1"/>
  <c r="O199" i="2" s="1"/>
  <c r="B31" i="2"/>
  <c r="A31" i="2"/>
  <c r="P286" i="2"/>
  <c r="P287" i="2" s="1"/>
  <c r="P288" i="2" s="1"/>
  <c r="P192" i="2"/>
  <c r="P193" i="2" s="1"/>
  <c r="P194" i="2" s="1"/>
  <c r="P240" i="2"/>
  <c r="P241" i="2" s="1"/>
  <c r="P242" i="2" s="1"/>
  <c r="P153" i="2"/>
  <c r="P154" i="2" s="1"/>
  <c r="P155" i="2" s="1"/>
  <c r="U286" i="2"/>
  <c r="U287" i="2" s="1"/>
  <c r="U240" i="2"/>
  <c r="U241" i="2" s="1"/>
  <c r="U192" i="2"/>
  <c r="U193" i="2" s="1"/>
  <c r="U194" i="2" s="1"/>
  <c r="U153" i="2"/>
  <c r="U154" i="2" s="1"/>
  <c r="U155" i="2" s="1"/>
  <c r="D281" i="2"/>
  <c r="D282" i="2" s="1"/>
  <c r="D283" i="2" s="1"/>
  <c r="D235" i="2"/>
  <c r="D236" i="2" s="1"/>
  <c r="D237" i="2" s="1"/>
  <c r="D187" i="2"/>
  <c r="D188" i="2" s="1"/>
  <c r="D189" i="2" s="1"/>
  <c r="D148" i="2"/>
  <c r="D149" i="2" s="1"/>
  <c r="D150" i="2" s="1"/>
  <c r="V281" i="2"/>
  <c r="V282" i="2" s="1"/>
  <c r="V283" i="2" s="1"/>
  <c r="V235" i="2"/>
  <c r="V236" i="2" s="1"/>
  <c r="V237" i="2" s="1"/>
  <c r="V187" i="2"/>
  <c r="V188" i="2" s="1"/>
  <c r="V189" i="2" s="1"/>
  <c r="V148" i="2"/>
  <c r="V149" i="2" s="1"/>
  <c r="V150" i="2" s="1"/>
  <c r="D265" i="2"/>
  <c r="D266" i="2" s="1"/>
  <c r="D267" i="2" s="1"/>
  <c r="D311" i="2"/>
  <c r="D312" i="2" s="1"/>
  <c r="D313" i="2" s="1"/>
  <c r="D217" i="2"/>
  <c r="D218" i="2" s="1"/>
  <c r="D219" i="2" s="1"/>
  <c r="D178" i="2"/>
  <c r="D179" i="2" s="1"/>
  <c r="D180" i="2" s="1"/>
  <c r="X265" i="2"/>
  <c r="X266" i="2" s="1"/>
  <c r="X267" i="2" s="1"/>
  <c r="X311" i="2"/>
  <c r="X312" i="2" s="1"/>
  <c r="X313" i="2" s="1"/>
  <c r="X217" i="2"/>
  <c r="X218" i="2" s="1"/>
  <c r="X219" i="2" s="1"/>
  <c r="X178" i="2"/>
  <c r="X179" i="2" s="1"/>
  <c r="X180" i="2" s="1"/>
  <c r="N306" i="2"/>
  <c r="N307" i="2" s="1"/>
  <c r="N260" i="2"/>
  <c r="N261" i="2" s="1"/>
  <c r="N212" i="2"/>
  <c r="N213" i="2" s="1"/>
  <c r="N214" i="2" s="1"/>
  <c r="N173" i="2"/>
  <c r="N174" i="2" s="1"/>
  <c r="N175" i="2" s="1"/>
  <c r="F296" i="2"/>
  <c r="F297" i="2" s="1"/>
  <c r="F250" i="2"/>
  <c r="F251" i="2" s="1"/>
  <c r="F202" i="2"/>
  <c r="F203" i="2" s="1"/>
  <c r="F204" i="2" s="1"/>
  <c r="F163" i="2"/>
  <c r="F164" i="2" s="1"/>
  <c r="F165" i="2" s="1"/>
  <c r="J301" i="2"/>
  <c r="J302" i="2" s="1"/>
  <c r="J303" i="2" s="1"/>
  <c r="J255" i="2"/>
  <c r="J256" i="2" s="1"/>
  <c r="J257" i="2" s="1"/>
  <c r="J207" i="2"/>
  <c r="J208" i="2" s="1"/>
  <c r="J209" i="2" s="1"/>
  <c r="J168" i="2"/>
  <c r="J169" i="2" s="1"/>
  <c r="J170" i="2" s="1"/>
  <c r="A114" i="2"/>
  <c r="B145" i="2"/>
  <c r="W306" i="2"/>
  <c r="W307" i="2" s="1"/>
  <c r="W212" i="2"/>
  <c r="W213" i="2" s="1"/>
  <c r="W214" i="2" s="1"/>
  <c r="W260" i="2"/>
  <c r="W261" i="2" s="1"/>
  <c r="W173" i="2"/>
  <c r="W174" i="2" s="1"/>
  <c r="W175" i="2" s="1"/>
  <c r="N301" i="2"/>
  <c r="N302" i="2" s="1"/>
  <c r="N303" i="2" s="1"/>
  <c r="N255" i="2"/>
  <c r="N256" i="2" s="1"/>
  <c r="N257" i="2" s="1"/>
  <c r="N207" i="2"/>
  <c r="N208" i="2" s="1"/>
  <c r="N209" i="2" s="1"/>
  <c r="N168" i="2"/>
  <c r="N169" i="2" s="1"/>
  <c r="N170" i="2" s="1"/>
  <c r="T301" i="2"/>
  <c r="T302" i="2" s="1"/>
  <c r="T303" i="2" s="1"/>
  <c r="T255" i="2"/>
  <c r="T256" i="2" s="1"/>
  <c r="T257" i="2" s="1"/>
  <c r="T207" i="2"/>
  <c r="T208" i="2" s="1"/>
  <c r="T209" i="2" s="1"/>
  <c r="T168" i="2"/>
  <c r="T169" i="2" s="1"/>
  <c r="T170" i="2" s="1"/>
  <c r="O296" i="2"/>
  <c r="O297" i="2" s="1"/>
  <c r="O298" i="2" s="1"/>
  <c r="O250" i="2"/>
  <c r="O251" i="2" s="1"/>
  <c r="O252" i="2" s="1"/>
  <c r="O202" i="2"/>
  <c r="O203" i="2" s="1"/>
  <c r="O204" i="2" s="1"/>
  <c r="O163" i="2"/>
  <c r="O164" i="2" s="1"/>
  <c r="O165" i="2" s="1"/>
  <c r="U296" i="2"/>
  <c r="U297" i="2" s="1"/>
  <c r="U250" i="2"/>
  <c r="U251" i="2" s="1"/>
  <c r="U202" i="2"/>
  <c r="U203" i="2" s="1"/>
  <c r="U204" i="2" s="1"/>
  <c r="U163" i="2"/>
  <c r="U164" i="2" s="1"/>
  <c r="U165" i="2" s="1"/>
  <c r="T291" i="2"/>
  <c r="T292" i="2" s="1"/>
  <c r="T293" i="2" s="1"/>
  <c r="T197" i="2"/>
  <c r="T198" i="2" s="1"/>
  <c r="T199" i="2" s="1"/>
  <c r="T158" i="2"/>
  <c r="T159" i="2" s="1"/>
  <c r="T160" i="2" s="1"/>
  <c r="T245" i="2"/>
  <c r="T246" i="2" s="1"/>
  <c r="T247" i="2" s="1"/>
  <c r="C286" i="2"/>
  <c r="C287" i="2" s="1"/>
  <c r="C240" i="2"/>
  <c r="C241" i="2" s="1"/>
  <c r="C153" i="2"/>
  <c r="C154" i="2" s="1"/>
  <c r="C155" i="2" s="1"/>
  <c r="C192" i="2"/>
  <c r="C193" i="2" s="1"/>
  <c r="C194" i="2" s="1"/>
  <c r="Q281" i="2"/>
  <c r="Q282" i="2" s="1"/>
  <c r="Q283" i="2" s="1"/>
  <c r="Q235" i="2"/>
  <c r="Q236" i="2" s="1"/>
  <c r="Q237" i="2" s="1"/>
  <c r="Q148" i="2"/>
  <c r="Q149" i="2" s="1"/>
  <c r="Q150" i="2" s="1"/>
  <c r="Q187" i="2"/>
  <c r="Q188" i="2" s="1"/>
  <c r="Q189" i="2" s="1"/>
  <c r="V311" i="2"/>
  <c r="V312" i="2" s="1"/>
  <c r="V313" i="2" s="1"/>
  <c r="V265" i="2"/>
  <c r="V266" i="2" s="1"/>
  <c r="V267" i="2" s="1"/>
  <c r="V217" i="2"/>
  <c r="V218" i="2" s="1"/>
  <c r="V219" i="2" s="1"/>
  <c r="V178" i="2"/>
  <c r="V179" i="2" s="1"/>
  <c r="V180" i="2" s="1"/>
  <c r="M306" i="2"/>
  <c r="M307" i="2" s="1"/>
  <c r="M260" i="2"/>
  <c r="M261" i="2" s="1"/>
  <c r="M173" i="2"/>
  <c r="M174" i="2" s="1"/>
  <c r="M175" i="2" s="1"/>
  <c r="M212" i="2"/>
  <c r="M213" i="2" s="1"/>
  <c r="M214" i="2" s="1"/>
  <c r="H260" i="2"/>
  <c r="H261" i="2" s="1"/>
  <c r="H306" i="2"/>
  <c r="H307" i="2" s="1"/>
  <c r="H212" i="2"/>
  <c r="H213" i="2" s="1"/>
  <c r="H214" i="2" s="1"/>
  <c r="H173" i="2"/>
  <c r="H174" i="2" s="1"/>
  <c r="H175" i="2" s="1"/>
  <c r="A40" i="2"/>
  <c r="B40" i="2"/>
  <c r="V301" i="2"/>
  <c r="V302" i="2" s="1"/>
  <c r="V303" i="2" s="1"/>
  <c r="V207" i="2"/>
  <c r="V208" i="2" s="1"/>
  <c r="V209" i="2" s="1"/>
  <c r="V168" i="2"/>
  <c r="V169" i="2" s="1"/>
  <c r="V170" i="2" s="1"/>
  <c r="V255" i="2"/>
  <c r="V256" i="2" s="1"/>
  <c r="V257" i="2" s="1"/>
  <c r="I301" i="2"/>
  <c r="I302" i="2" s="1"/>
  <c r="I303" i="2" s="1"/>
  <c r="I255" i="2"/>
  <c r="I256" i="2" s="1"/>
  <c r="I257" i="2" s="1"/>
  <c r="I207" i="2"/>
  <c r="I208" i="2" s="1"/>
  <c r="I209" i="2" s="1"/>
  <c r="I168" i="2"/>
  <c r="I169" i="2" s="1"/>
  <c r="I170" i="2" s="1"/>
  <c r="C301" i="2"/>
  <c r="C302" i="2" s="1"/>
  <c r="C303" i="2" s="1"/>
  <c r="C255" i="2"/>
  <c r="C256" i="2" s="1"/>
  <c r="C257" i="2" s="1"/>
  <c r="C207" i="2"/>
  <c r="C208" i="2" s="1"/>
  <c r="C209" i="2" s="1"/>
  <c r="C168" i="2"/>
  <c r="C169" i="2" s="1"/>
  <c r="C170" i="2" s="1"/>
  <c r="W296" i="2"/>
  <c r="W297" i="2" s="1"/>
  <c r="W250" i="2"/>
  <c r="W251" i="2" s="1"/>
  <c r="W202" i="2"/>
  <c r="W203" i="2" s="1"/>
  <c r="W204" i="2" s="1"/>
  <c r="W163" i="2"/>
  <c r="W164" i="2" s="1"/>
  <c r="W165" i="2" s="1"/>
  <c r="B34" i="2"/>
  <c r="A34" i="2"/>
  <c r="D296" i="2"/>
  <c r="D297" i="2" s="1"/>
  <c r="D202" i="2"/>
  <c r="D203" i="2" s="1"/>
  <c r="D204" i="2" s="1"/>
  <c r="D250" i="2"/>
  <c r="D251" i="2" s="1"/>
  <c r="D163" i="2"/>
  <c r="D164" i="2" s="1"/>
  <c r="D165" i="2" s="1"/>
  <c r="W291" i="2"/>
  <c r="W292" i="2" s="1"/>
  <c r="W293" i="2" s="1"/>
  <c r="W245" i="2"/>
  <c r="W246" i="2" s="1"/>
  <c r="W247" i="2" s="1"/>
  <c r="W158" i="2"/>
  <c r="W159" i="2" s="1"/>
  <c r="W160" i="2" s="1"/>
  <c r="W197" i="2"/>
  <c r="W198" i="2" s="1"/>
  <c r="W199" i="2" s="1"/>
  <c r="J291" i="2"/>
  <c r="J292" i="2" s="1"/>
  <c r="J293" i="2" s="1"/>
  <c r="J197" i="2"/>
  <c r="J198" i="2" s="1"/>
  <c r="J199" i="2" s="1"/>
  <c r="J245" i="2"/>
  <c r="J246" i="2" s="1"/>
  <c r="J247" i="2" s="1"/>
  <c r="J158" i="2"/>
  <c r="J159" i="2" s="1"/>
  <c r="J160" i="2" s="1"/>
  <c r="E291" i="2"/>
  <c r="E292" i="2" s="1"/>
  <c r="E293" i="2" s="1"/>
  <c r="E245" i="2"/>
  <c r="E246" i="2" s="1"/>
  <c r="E247" i="2" s="1"/>
  <c r="E158" i="2"/>
  <c r="E159" i="2" s="1"/>
  <c r="E160" i="2" s="1"/>
  <c r="E197" i="2"/>
  <c r="E198" i="2" s="1"/>
  <c r="E199" i="2" s="1"/>
  <c r="X286" i="2"/>
  <c r="X287" i="2" s="1"/>
  <c r="X240" i="2"/>
  <c r="X241" i="2" s="1"/>
  <c r="X192" i="2"/>
  <c r="X193" i="2" s="1"/>
  <c r="X194" i="2" s="1"/>
  <c r="X153" i="2"/>
  <c r="X154" i="2" s="1"/>
  <c r="X155" i="2" s="1"/>
  <c r="K286" i="2"/>
  <c r="K287" i="2" s="1"/>
  <c r="K288" i="2" s="1"/>
  <c r="K240" i="2"/>
  <c r="K241" i="2" s="1"/>
  <c r="K242" i="2" s="1"/>
  <c r="K153" i="2"/>
  <c r="K154" i="2" s="1"/>
  <c r="K155" i="2" s="1"/>
  <c r="K192" i="2"/>
  <c r="K193" i="2" s="1"/>
  <c r="K194" i="2" s="1"/>
  <c r="F286" i="2"/>
  <c r="F287" i="2" s="1"/>
  <c r="F289" i="2" s="1"/>
  <c r="F240" i="2"/>
  <c r="F241" i="2" s="1"/>
  <c r="F192" i="2"/>
  <c r="F193" i="2" s="1"/>
  <c r="F194" i="2" s="1"/>
  <c r="F153" i="2"/>
  <c r="F154" i="2" s="1"/>
  <c r="F155" i="2" s="1"/>
  <c r="Y281" i="2"/>
  <c r="Y282" i="2" s="1"/>
  <c r="Y283" i="2" s="1"/>
  <c r="Y235" i="2"/>
  <c r="Y236" i="2" s="1"/>
  <c r="Y237" i="2" s="1"/>
  <c r="Y187" i="2"/>
  <c r="Y188" i="2" s="1"/>
  <c r="Y189" i="2" s="1"/>
  <c r="Y148" i="2"/>
  <c r="Y149" i="2" s="1"/>
  <c r="Y150" i="2" s="1"/>
  <c r="L281" i="2"/>
  <c r="L282" i="2" s="1"/>
  <c r="L283" i="2" s="1"/>
  <c r="L235" i="2"/>
  <c r="L236" i="2" s="1"/>
  <c r="L237" i="2" s="1"/>
  <c r="L187" i="2"/>
  <c r="L188" i="2" s="1"/>
  <c r="L189" i="2" s="1"/>
  <c r="L148" i="2"/>
  <c r="L149" i="2" s="1"/>
  <c r="L150" i="2" s="1"/>
  <c r="G281" i="2"/>
  <c r="G282" i="2" s="1"/>
  <c r="G283" i="2" s="1"/>
  <c r="G235" i="2"/>
  <c r="G236" i="2" s="1"/>
  <c r="G237" i="2" s="1"/>
  <c r="G148" i="2"/>
  <c r="G149" i="2" s="1"/>
  <c r="G150" i="2" s="1"/>
  <c r="G187" i="2"/>
  <c r="G188" i="2" s="1"/>
  <c r="G189" i="2" s="1"/>
  <c r="L265" i="2"/>
  <c r="L266" i="2" s="1"/>
  <c r="L267" i="2" s="1"/>
  <c r="L311" i="2"/>
  <c r="L312" i="2" s="1"/>
  <c r="L313" i="2" s="1"/>
  <c r="L217" i="2"/>
  <c r="L218" i="2" s="1"/>
  <c r="L219" i="2" s="1"/>
  <c r="L178" i="2"/>
  <c r="L179" i="2" s="1"/>
  <c r="L180" i="2" s="1"/>
  <c r="R265" i="2"/>
  <c r="R266" i="2" s="1"/>
  <c r="R267" i="2" s="1"/>
  <c r="R311" i="2"/>
  <c r="R312" i="2" s="1"/>
  <c r="R313" i="2" s="1"/>
  <c r="R217" i="2"/>
  <c r="R218" i="2" s="1"/>
  <c r="R219" i="2" s="1"/>
  <c r="R178" i="2"/>
  <c r="R179" i="2" s="1"/>
  <c r="R180" i="2" s="1"/>
  <c r="I265" i="2"/>
  <c r="I266" i="2" s="1"/>
  <c r="I267" i="2" s="1"/>
  <c r="I311" i="2"/>
  <c r="I312" i="2" s="1"/>
  <c r="I313" i="2" s="1"/>
  <c r="I217" i="2"/>
  <c r="I218" i="2" s="1"/>
  <c r="I219" i="2" s="1"/>
  <c r="I178" i="2"/>
  <c r="I179" i="2" s="1"/>
  <c r="I180" i="2" s="1"/>
  <c r="B184" i="2"/>
  <c r="A117" i="2"/>
  <c r="P306" i="2"/>
  <c r="P307" i="2" s="1"/>
  <c r="P260" i="2"/>
  <c r="P261" i="2" s="1"/>
  <c r="P212" i="2"/>
  <c r="P213" i="2" s="1"/>
  <c r="P214" i="2" s="1"/>
  <c r="P173" i="2"/>
  <c r="P174" i="2" s="1"/>
  <c r="P175" i="2" s="1"/>
  <c r="Q301" i="2"/>
  <c r="Q302" i="2" s="1"/>
  <c r="Q303" i="2" s="1"/>
  <c r="Q255" i="2"/>
  <c r="Q256" i="2" s="1"/>
  <c r="Q257" i="2" s="1"/>
  <c r="Q207" i="2"/>
  <c r="Q208" i="2" s="1"/>
  <c r="Q209" i="2" s="1"/>
  <c r="Q168" i="2"/>
  <c r="Q169" i="2" s="1"/>
  <c r="Q170" i="2" s="1"/>
  <c r="K301" i="2"/>
  <c r="K302" i="2" s="1"/>
  <c r="K303" i="2" s="1"/>
  <c r="K255" i="2"/>
  <c r="K256" i="2" s="1"/>
  <c r="K257" i="2" s="1"/>
  <c r="K207" i="2"/>
  <c r="K208" i="2" s="1"/>
  <c r="K209" i="2" s="1"/>
  <c r="K168" i="2"/>
  <c r="K169" i="2" s="1"/>
  <c r="K170" i="2" s="1"/>
  <c r="J296" i="2"/>
  <c r="J297" i="2" s="1"/>
  <c r="J250" i="2"/>
  <c r="J251" i="2" s="1"/>
  <c r="J202" i="2"/>
  <c r="J203" i="2" s="1"/>
  <c r="J204" i="2" s="1"/>
  <c r="J163" i="2"/>
  <c r="J164" i="2" s="1"/>
  <c r="J165" i="2" s="1"/>
  <c r="L296" i="2"/>
  <c r="L297" i="2" s="1"/>
  <c r="L298" i="2" s="1"/>
  <c r="L202" i="2"/>
  <c r="L203" i="2" s="1"/>
  <c r="L204" i="2" s="1"/>
  <c r="L250" i="2"/>
  <c r="L251" i="2" s="1"/>
  <c r="L252" i="2" s="1"/>
  <c r="L163" i="2"/>
  <c r="L164" i="2" s="1"/>
  <c r="L165" i="2" s="1"/>
  <c r="H291" i="2"/>
  <c r="H292" i="2" s="1"/>
  <c r="H293" i="2" s="1"/>
  <c r="H245" i="2"/>
  <c r="H246" i="2" s="1"/>
  <c r="H247" i="2" s="1"/>
  <c r="H197" i="2"/>
  <c r="H198" i="2" s="1"/>
  <c r="H199" i="2" s="1"/>
  <c r="H158" i="2"/>
  <c r="H159" i="2" s="1"/>
  <c r="H160" i="2" s="1"/>
  <c r="R291" i="2"/>
  <c r="R292" i="2" s="1"/>
  <c r="R293" i="2" s="1"/>
  <c r="R245" i="2"/>
  <c r="R246" i="2" s="1"/>
  <c r="R247" i="2" s="1"/>
  <c r="R197" i="2"/>
  <c r="R198" i="2" s="1"/>
  <c r="R199" i="2" s="1"/>
  <c r="R158" i="2"/>
  <c r="R159" i="2" s="1"/>
  <c r="R160" i="2" s="1"/>
  <c r="M291" i="2"/>
  <c r="M292" i="2" s="1"/>
  <c r="M293" i="2" s="1"/>
  <c r="M245" i="2"/>
  <c r="M246" i="2" s="1"/>
  <c r="M247" i="2" s="1"/>
  <c r="M197" i="2"/>
  <c r="M198" i="2" s="1"/>
  <c r="M199" i="2" s="1"/>
  <c r="M158" i="2"/>
  <c r="M159" i="2" s="1"/>
  <c r="M160" i="2" s="1"/>
  <c r="I286" i="2"/>
  <c r="I287" i="2" s="1"/>
  <c r="I288" i="2" s="1"/>
  <c r="I240" i="2"/>
  <c r="I241" i="2" s="1"/>
  <c r="I192" i="2"/>
  <c r="I193" i="2" s="1"/>
  <c r="I194" i="2" s="1"/>
  <c r="I153" i="2"/>
  <c r="I154" i="2" s="1"/>
  <c r="I155" i="2" s="1"/>
  <c r="S286" i="2"/>
  <c r="S287" i="2" s="1"/>
  <c r="S240" i="2"/>
  <c r="S241" i="2" s="1"/>
  <c r="S192" i="2"/>
  <c r="S193" i="2" s="1"/>
  <c r="S194" i="2" s="1"/>
  <c r="S153" i="2"/>
  <c r="S154" i="2" s="1"/>
  <c r="S155" i="2" s="1"/>
  <c r="N286" i="2"/>
  <c r="N287" i="2" s="1"/>
  <c r="N288" i="2" s="1"/>
  <c r="N240" i="2"/>
  <c r="N241" i="2" s="1"/>
  <c r="N242" i="2" s="1"/>
  <c r="N192" i="2"/>
  <c r="N193" i="2" s="1"/>
  <c r="N194" i="2" s="1"/>
  <c r="N153" i="2"/>
  <c r="N154" i="2" s="1"/>
  <c r="N155" i="2" s="1"/>
  <c r="A25" i="2"/>
  <c r="T281" i="2"/>
  <c r="T282" i="2" s="1"/>
  <c r="T283" i="2" s="1"/>
  <c r="T235" i="2"/>
  <c r="T236" i="2" s="1"/>
  <c r="T237" i="2" s="1"/>
  <c r="T187" i="2"/>
  <c r="T188" i="2" s="1"/>
  <c r="T189" i="2" s="1"/>
  <c r="T148" i="2"/>
  <c r="T149" i="2" s="1"/>
  <c r="T150" i="2" s="1"/>
  <c r="O281" i="2"/>
  <c r="O282" i="2" s="1"/>
  <c r="O283" i="2" s="1"/>
  <c r="O235" i="2"/>
  <c r="O236" i="2" s="1"/>
  <c r="O237" i="2" s="1"/>
  <c r="O187" i="2"/>
  <c r="O188" i="2" s="1"/>
  <c r="O189" i="2" s="1"/>
  <c r="O148" i="2"/>
  <c r="O149" i="2" s="1"/>
  <c r="O150" i="2" s="1"/>
  <c r="T265" i="2"/>
  <c r="T266" i="2" s="1"/>
  <c r="T267" i="2" s="1"/>
  <c r="T311" i="2"/>
  <c r="T312" i="2" s="1"/>
  <c r="T313" i="2" s="1"/>
  <c r="T217" i="2"/>
  <c r="T218" i="2" s="1"/>
  <c r="T219" i="2" s="1"/>
  <c r="T178" i="2"/>
  <c r="T179" i="2" s="1"/>
  <c r="T180" i="2" s="1"/>
  <c r="G311" i="2"/>
  <c r="G312" i="2" s="1"/>
  <c r="G313" i="2" s="1"/>
  <c r="G265" i="2"/>
  <c r="G266" i="2" s="1"/>
  <c r="G267" i="2" s="1"/>
  <c r="G217" i="2"/>
  <c r="G218" i="2" s="1"/>
  <c r="G219" i="2" s="1"/>
  <c r="G178" i="2"/>
  <c r="G179" i="2" s="1"/>
  <c r="G180" i="2" s="1"/>
  <c r="Q265" i="2"/>
  <c r="Q266" i="2" s="1"/>
  <c r="Q267" i="2" s="1"/>
  <c r="Q311" i="2"/>
  <c r="Q312" i="2" s="1"/>
  <c r="Q313" i="2" s="1"/>
  <c r="Q217" i="2"/>
  <c r="Q218" i="2" s="1"/>
  <c r="Q219" i="2" s="1"/>
  <c r="Q178" i="2"/>
  <c r="Q179" i="2" s="1"/>
  <c r="Q180" i="2" s="1"/>
  <c r="D301" i="2"/>
  <c r="D302" i="2" s="1"/>
  <c r="D303" i="2" s="1"/>
  <c r="D255" i="2"/>
  <c r="D256" i="2" s="1"/>
  <c r="D257" i="2" s="1"/>
  <c r="D207" i="2"/>
  <c r="D208" i="2" s="1"/>
  <c r="D209" i="2" s="1"/>
  <c r="D168" i="2"/>
  <c r="D169" i="2" s="1"/>
  <c r="D170" i="2" s="1"/>
  <c r="H296" i="2"/>
  <c r="H297" i="2" s="1"/>
  <c r="H250" i="2"/>
  <c r="H251" i="2" s="1"/>
  <c r="H202" i="2"/>
  <c r="H203" i="2" s="1"/>
  <c r="H204" i="2" s="1"/>
  <c r="H163" i="2"/>
  <c r="H164" i="2" s="1"/>
  <c r="H165" i="2" s="1"/>
  <c r="F306" i="2"/>
  <c r="F307" i="2" s="1"/>
  <c r="F260" i="2"/>
  <c r="F261" i="2" s="1"/>
  <c r="F212" i="2"/>
  <c r="F213" i="2" s="1"/>
  <c r="F214" i="2" s="1"/>
  <c r="F173" i="2"/>
  <c r="F174" i="2" s="1"/>
  <c r="F175" i="2" s="1"/>
  <c r="X260" i="2"/>
  <c r="X261" i="2" s="1"/>
  <c r="X306" i="2"/>
  <c r="X307" i="2" s="1"/>
  <c r="X173" i="2"/>
  <c r="X174" i="2" s="1"/>
  <c r="X175" i="2" s="1"/>
  <c r="X212" i="2"/>
  <c r="X213" i="2" s="1"/>
  <c r="X214" i="2" s="1"/>
  <c r="R306" i="2"/>
  <c r="R307" i="2" s="1"/>
  <c r="R260" i="2"/>
  <c r="R261" i="2" s="1"/>
  <c r="R212" i="2"/>
  <c r="R213" i="2" s="1"/>
  <c r="R214" i="2" s="1"/>
  <c r="R173" i="2"/>
  <c r="R174" i="2" s="1"/>
  <c r="R175" i="2" s="1"/>
  <c r="G301" i="2"/>
  <c r="G302" i="2" s="1"/>
  <c r="G303" i="2" s="1"/>
  <c r="G255" i="2"/>
  <c r="G256" i="2" s="1"/>
  <c r="G257" i="2" s="1"/>
  <c r="G207" i="2"/>
  <c r="G208" i="2" s="1"/>
  <c r="G209" i="2" s="1"/>
  <c r="G168" i="2"/>
  <c r="G169" i="2" s="1"/>
  <c r="G170" i="2" s="1"/>
  <c r="Y301" i="2"/>
  <c r="Y302" i="2" s="1"/>
  <c r="Y303" i="2" s="1"/>
  <c r="Y255" i="2"/>
  <c r="Y256" i="2" s="1"/>
  <c r="Y257" i="2" s="1"/>
  <c r="Y207" i="2"/>
  <c r="Y208" i="2" s="1"/>
  <c r="Y209" i="2" s="1"/>
  <c r="Y168" i="2"/>
  <c r="Y169" i="2" s="1"/>
  <c r="Y170" i="2" s="1"/>
  <c r="S301" i="2"/>
  <c r="S302" i="2" s="1"/>
  <c r="S303" i="2" s="1"/>
  <c r="S255" i="2"/>
  <c r="S256" i="2" s="1"/>
  <c r="S257" i="2" s="1"/>
  <c r="S207" i="2"/>
  <c r="S208" i="2" s="1"/>
  <c r="S209" i="2" s="1"/>
  <c r="S168" i="2"/>
  <c r="S169" i="2" s="1"/>
  <c r="S170" i="2" s="1"/>
  <c r="P296" i="2"/>
  <c r="P297" i="2" s="1"/>
  <c r="P298" i="2" s="1"/>
  <c r="P250" i="2"/>
  <c r="P251" i="2" s="1"/>
  <c r="P202" i="2"/>
  <c r="P203" i="2" s="1"/>
  <c r="P204" i="2" s="1"/>
  <c r="P163" i="2"/>
  <c r="P164" i="2" s="1"/>
  <c r="P165" i="2" s="1"/>
  <c r="R296" i="2"/>
  <c r="R297" i="2" s="1"/>
  <c r="R250" i="2"/>
  <c r="R251" i="2" s="1"/>
  <c r="R202" i="2"/>
  <c r="R203" i="2" s="1"/>
  <c r="R204" i="2" s="1"/>
  <c r="R163" i="2"/>
  <c r="R164" i="2" s="1"/>
  <c r="R165" i="2" s="1"/>
  <c r="T296" i="2"/>
  <c r="T297" i="2" s="1"/>
  <c r="T250" i="2"/>
  <c r="T251" i="2" s="1"/>
  <c r="T202" i="2"/>
  <c r="T203" i="2" s="1"/>
  <c r="T204" i="2" s="1"/>
  <c r="T163" i="2"/>
  <c r="T164" i="2" s="1"/>
  <c r="T165" i="2" s="1"/>
  <c r="P291" i="2"/>
  <c r="P292" i="2" s="1"/>
  <c r="P293" i="2" s="1"/>
  <c r="P245" i="2"/>
  <c r="P246" i="2" s="1"/>
  <c r="P247" i="2" s="1"/>
  <c r="P197" i="2"/>
  <c r="P198" i="2" s="1"/>
  <c r="P199" i="2" s="1"/>
  <c r="P158" i="2"/>
  <c r="P159" i="2" s="1"/>
  <c r="P160" i="2" s="1"/>
  <c r="C291" i="2"/>
  <c r="C292" i="2" s="1"/>
  <c r="C293" i="2" s="1"/>
  <c r="C245" i="2"/>
  <c r="C246" i="2" s="1"/>
  <c r="C247" i="2" s="1"/>
  <c r="C158" i="2"/>
  <c r="C159" i="2" s="1"/>
  <c r="C160" i="2" s="1"/>
  <c r="C197" i="2"/>
  <c r="C198" i="2" s="1"/>
  <c r="C199" i="2" s="1"/>
  <c r="U291" i="2"/>
  <c r="U292" i="2" s="1"/>
  <c r="U293" i="2" s="1"/>
  <c r="U245" i="2"/>
  <c r="U246" i="2" s="1"/>
  <c r="U247" i="2" s="1"/>
  <c r="U197" i="2"/>
  <c r="U198" i="2" s="1"/>
  <c r="U199" i="2" s="1"/>
  <c r="U158" i="2"/>
  <c r="U159" i="2" s="1"/>
  <c r="U160" i="2" s="1"/>
  <c r="Q286" i="2"/>
  <c r="Q287" i="2" s="1"/>
  <c r="Q288" i="2" s="1"/>
  <c r="Q192" i="2"/>
  <c r="Q193" i="2" s="1"/>
  <c r="Q194" i="2" s="1"/>
  <c r="Q240" i="2"/>
  <c r="Q241" i="2" s="1"/>
  <c r="Q242" i="2" s="1"/>
  <c r="Q153" i="2"/>
  <c r="Q154" i="2" s="1"/>
  <c r="Q155" i="2" s="1"/>
  <c r="D286" i="2"/>
  <c r="D287" i="2" s="1"/>
  <c r="D240" i="2"/>
  <c r="D241" i="2" s="1"/>
  <c r="D192" i="2"/>
  <c r="D193" i="2" s="1"/>
  <c r="D194" i="2" s="1"/>
  <c r="D153" i="2"/>
  <c r="D154" i="2" s="1"/>
  <c r="D155" i="2" s="1"/>
  <c r="V286" i="2"/>
  <c r="V287" i="2" s="1"/>
  <c r="V240" i="2"/>
  <c r="V241" i="2" s="1"/>
  <c r="V192" i="2"/>
  <c r="V193" i="2" s="1"/>
  <c r="V194" i="2" s="1"/>
  <c r="V153" i="2"/>
  <c r="V154" i="2" s="1"/>
  <c r="V155" i="2" s="1"/>
  <c r="J281" i="2"/>
  <c r="J282" i="2" s="1"/>
  <c r="J283" i="2" s="1"/>
  <c r="J235" i="2"/>
  <c r="J236" i="2" s="1"/>
  <c r="J237" i="2" s="1"/>
  <c r="J187" i="2"/>
  <c r="J188" i="2" s="1"/>
  <c r="J189" i="2" s="1"/>
  <c r="J148" i="2"/>
  <c r="J149" i="2" s="1"/>
  <c r="J150" i="2" s="1"/>
  <c r="E281" i="2"/>
  <c r="E282" i="2" s="1"/>
  <c r="E283" i="2" s="1"/>
  <c r="E235" i="2"/>
  <c r="E236" i="2" s="1"/>
  <c r="E237" i="2" s="1"/>
  <c r="E148" i="2"/>
  <c r="E149" i="2" s="1"/>
  <c r="E150" i="2" s="1"/>
  <c r="E187" i="2"/>
  <c r="E188" i="2" s="1"/>
  <c r="E189" i="2" s="1"/>
  <c r="W281" i="2"/>
  <c r="W282" i="2" s="1"/>
  <c r="W283" i="2" s="1"/>
  <c r="W235" i="2"/>
  <c r="W236" i="2" s="1"/>
  <c r="W237" i="2" s="1"/>
  <c r="W187" i="2"/>
  <c r="W188" i="2" s="1"/>
  <c r="W189" i="2" s="1"/>
  <c r="W148" i="2"/>
  <c r="W149" i="2" s="1"/>
  <c r="W150" i="2" s="1"/>
  <c r="E265" i="2"/>
  <c r="E266" i="2" s="1"/>
  <c r="E267" i="2" s="1"/>
  <c r="E311" i="2"/>
  <c r="E312" i="2" s="1"/>
  <c r="E313" i="2" s="1"/>
  <c r="E178" i="2"/>
  <c r="E179" i="2" s="1"/>
  <c r="E180" i="2" s="1"/>
  <c r="E217" i="2"/>
  <c r="E218" i="2" s="1"/>
  <c r="E219" i="2" s="1"/>
  <c r="O311" i="2"/>
  <c r="O312" i="2" s="1"/>
  <c r="O313" i="2" s="1"/>
  <c r="O265" i="2"/>
  <c r="O266" i="2" s="1"/>
  <c r="O267" i="2" s="1"/>
  <c r="O217" i="2"/>
  <c r="O218" i="2" s="1"/>
  <c r="O219" i="2" s="1"/>
  <c r="O178" i="2"/>
  <c r="O179" i="2" s="1"/>
  <c r="O180" i="2" s="1"/>
  <c r="Y265" i="2"/>
  <c r="Y266" i="2" s="1"/>
  <c r="Y267" i="2" s="1"/>
  <c r="Y311" i="2"/>
  <c r="Y312" i="2" s="1"/>
  <c r="Y313" i="2" s="1"/>
  <c r="Y217" i="2"/>
  <c r="Y218" i="2" s="1"/>
  <c r="Y219" i="2" s="1"/>
  <c r="Y178" i="2"/>
  <c r="Y179" i="2" s="1"/>
  <c r="Y180" i="2" s="1"/>
  <c r="G296" i="11" l="1"/>
  <c r="G291" i="11"/>
  <c r="L296" i="11"/>
  <c r="L291" i="11"/>
  <c r="K291" i="11"/>
  <c r="K296" i="11"/>
  <c r="X291" i="11"/>
  <c r="X295" i="11"/>
  <c r="X292" i="11"/>
  <c r="X293" i="11" s="1"/>
  <c r="T296" i="11"/>
  <c r="T291" i="11"/>
  <c r="J291" i="11"/>
  <c r="J296" i="11"/>
  <c r="F291" i="11"/>
  <c r="F295" i="11"/>
  <c r="F292" i="11"/>
  <c r="F293" i="11" s="1"/>
  <c r="V291" i="11"/>
  <c r="V295" i="11"/>
  <c r="V292" i="11"/>
  <c r="V293" i="11" s="1"/>
  <c r="U291" i="11"/>
  <c r="U295" i="11"/>
  <c r="U292" i="11"/>
  <c r="U293" i="11" s="1"/>
  <c r="O291" i="11"/>
  <c r="O296" i="11"/>
  <c r="C291" i="11"/>
  <c r="C292" i="11"/>
  <c r="C293" i="11" s="1"/>
  <c r="C295" i="11"/>
  <c r="I296" i="11"/>
  <c r="I291" i="11"/>
  <c r="R296" i="11"/>
  <c r="R291" i="11"/>
  <c r="P296" i="11"/>
  <c r="P291" i="11"/>
  <c r="Q296" i="11"/>
  <c r="Q291" i="11"/>
  <c r="D291" i="11"/>
  <c r="D295" i="11"/>
  <c r="D292" i="11"/>
  <c r="D293" i="11" s="1"/>
  <c r="S296" i="11"/>
  <c r="S291" i="11"/>
  <c r="W291" i="11"/>
  <c r="W295" i="11"/>
  <c r="W292" i="11"/>
  <c r="W293" i="11" s="1"/>
  <c r="N291" i="11"/>
  <c r="N296" i="11"/>
  <c r="E291" i="11"/>
  <c r="E295" i="11"/>
  <c r="E292" i="11"/>
  <c r="E293" i="11" s="1"/>
  <c r="F278" i="11"/>
  <c r="F282" i="11"/>
  <c r="F279" i="11"/>
  <c r="F280" i="11" s="1"/>
  <c r="F281" i="11" s="1"/>
  <c r="G283" i="11"/>
  <c r="G278" i="11"/>
  <c r="M283" i="11"/>
  <c r="M278" i="11"/>
  <c r="C278" i="11"/>
  <c r="C282" i="11"/>
  <c r="C279" i="11"/>
  <c r="C280" i="11" s="1"/>
  <c r="C281" i="11" s="1"/>
  <c r="H283" i="11"/>
  <c r="H278" i="11"/>
  <c r="Q278" i="11"/>
  <c r="Q283" i="11"/>
  <c r="J278" i="11"/>
  <c r="J283" i="11"/>
  <c r="P283" i="11"/>
  <c r="P278" i="11"/>
  <c r="U278" i="11"/>
  <c r="U279" i="11"/>
  <c r="U280" i="11" s="1"/>
  <c r="U281" i="11" s="1"/>
  <c r="U282" i="11"/>
  <c r="N278" i="11"/>
  <c r="N283" i="11"/>
  <c r="X278" i="11"/>
  <c r="X282" i="11"/>
  <c r="X279" i="11"/>
  <c r="X280" i="11" s="1"/>
  <c r="X281" i="11" s="1"/>
  <c r="T283" i="11"/>
  <c r="T278" i="11"/>
  <c r="S278" i="11"/>
  <c r="S283" i="11"/>
  <c r="E278" i="11"/>
  <c r="E282" i="11"/>
  <c r="E279" i="11"/>
  <c r="E280" i="11" s="1"/>
  <c r="E281" i="11" s="1"/>
  <c r="Y278" i="11"/>
  <c r="Y282" i="11"/>
  <c r="Y279" i="11"/>
  <c r="Y280" i="11" s="1"/>
  <c r="Y281" i="11" s="1"/>
  <c r="R278" i="11"/>
  <c r="R283" i="11"/>
  <c r="V278" i="11"/>
  <c r="V279" i="11"/>
  <c r="V280" i="11" s="1"/>
  <c r="V281" i="11" s="1"/>
  <c r="V282" i="11"/>
  <c r="W278" i="11"/>
  <c r="W279" i="11"/>
  <c r="W280" i="11" s="1"/>
  <c r="W281" i="11" s="1"/>
  <c r="W282" i="11"/>
  <c r="I283" i="11"/>
  <c r="I278" i="11"/>
  <c r="O283" i="11"/>
  <c r="O278" i="11"/>
  <c r="D278" i="11"/>
  <c r="D279" i="11"/>
  <c r="D280" i="11" s="1"/>
  <c r="D281" i="11" s="1"/>
  <c r="D282" i="11"/>
  <c r="J191" i="11"/>
  <c r="J192" i="11" s="1"/>
  <c r="J193" i="11" s="1"/>
  <c r="J238" i="11"/>
  <c r="J239" i="11" s="1"/>
  <c r="J244" i="11" s="1"/>
  <c r="C314" i="11"/>
  <c r="C315" i="11" s="1"/>
  <c r="C316" i="11" s="1"/>
  <c r="U259" i="11"/>
  <c r="U260" i="11" s="1"/>
  <c r="Q310" i="11"/>
  <c r="Q311" i="11" s="1"/>
  <c r="Q312" i="11" s="1"/>
  <c r="T238" i="11"/>
  <c r="T239" i="11" s="1"/>
  <c r="T244" i="11" s="1"/>
  <c r="I226" i="11"/>
  <c r="I227" i="11" s="1"/>
  <c r="I232" i="11" s="1"/>
  <c r="P137" i="11"/>
  <c r="P138" i="11" s="1"/>
  <c r="P139" i="11" s="1"/>
  <c r="M289" i="11"/>
  <c r="M290" i="11" s="1"/>
  <c r="G223" i="11"/>
  <c r="G224" i="11" s="1"/>
  <c r="D223" i="11"/>
  <c r="D224" i="11" s="1"/>
  <c r="P223" i="11"/>
  <c r="P224" i="11" s="1"/>
  <c r="D226" i="11"/>
  <c r="D227" i="11" s="1"/>
  <c r="D229" i="11" s="1"/>
  <c r="D230" i="11" s="1"/>
  <c r="O314" i="11"/>
  <c r="O315" i="11" s="1"/>
  <c r="O316" i="11" s="1"/>
  <c r="M259" i="11"/>
  <c r="M260" i="11" s="1"/>
  <c r="G137" i="11"/>
  <c r="G138" i="11" s="1"/>
  <c r="G139" i="11" s="1"/>
  <c r="O226" i="11"/>
  <c r="O227" i="11" s="1"/>
  <c r="O232" i="11" s="1"/>
  <c r="D176" i="11"/>
  <c r="D177" i="11" s="1"/>
  <c r="D178" i="11" s="1"/>
  <c r="D137" i="11"/>
  <c r="D138" i="11" s="1"/>
  <c r="D139" i="11" s="1"/>
  <c r="H250" i="11"/>
  <c r="H251" i="11" s="1"/>
  <c r="H256" i="11" s="1"/>
  <c r="V231" i="11"/>
  <c r="U238" i="11"/>
  <c r="U239" i="11" s="1"/>
  <c r="U240" i="11" s="1"/>
  <c r="G250" i="11"/>
  <c r="G251" i="11" s="1"/>
  <c r="G253" i="11" s="1"/>
  <c r="G254" i="11" s="1"/>
  <c r="G255" i="11" s="1"/>
  <c r="U191" i="11"/>
  <c r="U192" i="11" s="1"/>
  <c r="U193" i="11" s="1"/>
  <c r="H137" i="11"/>
  <c r="H138" i="11" s="1"/>
  <c r="H139" i="11" s="1"/>
  <c r="T226" i="11"/>
  <c r="T227" i="11" s="1"/>
  <c r="T232" i="11" s="1"/>
  <c r="L259" i="11"/>
  <c r="L260" i="11" s="1"/>
  <c r="S226" i="11"/>
  <c r="S227" i="11" s="1"/>
  <c r="S232" i="11" s="1"/>
  <c r="Q314" i="11"/>
  <c r="Q315" i="11" s="1"/>
  <c r="Q316" i="11" s="1"/>
  <c r="T247" i="11"/>
  <c r="T248" i="11" s="1"/>
  <c r="O247" i="11"/>
  <c r="O248" i="11" s="1"/>
  <c r="U231" i="11"/>
  <c r="X226" i="11"/>
  <c r="X227" i="11" s="1"/>
  <c r="X229" i="11" s="1"/>
  <c r="X230" i="11" s="1"/>
  <c r="O137" i="11"/>
  <c r="O138" i="11" s="1"/>
  <c r="O139" i="11" s="1"/>
  <c r="H223" i="11"/>
  <c r="H224" i="11" s="1"/>
  <c r="V238" i="11"/>
  <c r="V239" i="11" s="1"/>
  <c r="V240" i="11" s="1"/>
  <c r="F231" i="11"/>
  <c r="O223" i="11"/>
  <c r="O224" i="11" s="1"/>
  <c r="O176" i="11"/>
  <c r="O177" i="11" s="1"/>
  <c r="O178" i="11" s="1"/>
  <c r="W231" i="11"/>
  <c r="Y231" i="11"/>
  <c r="L276" i="11"/>
  <c r="L277" i="11" s="1"/>
  <c r="Y289" i="11"/>
  <c r="Y290" i="11" s="1"/>
  <c r="J314" i="11"/>
  <c r="J315" i="11" s="1"/>
  <c r="J316" i="11" s="1"/>
  <c r="V273" i="11"/>
  <c r="V274" i="11" s="1"/>
  <c r="A43" i="11"/>
  <c r="R310" i="11"/>
  <c r="R311" i="11" s="1"/>
  <c r="R312" i="11" s="1"/>
  <c r="Q223" i="11"/>
  <c r="Q224" i="11" s="1"/>
  <c r="V137" i="11"/>
  <c r="V138" i="11" s="1"/>
  <c r="V139" i="11" s="1"/>
  <c r="V310" i="11"/>
  <c r="V311" i="11" s="1"/>
  <c r="V312" i="11" s="1"/>
  <c r="Y191" i="11"/>
  <c r="Y192" i="11" s="1"/>
  <c r="Y193" i="11" s="1"/>
  <c r="S137" i="11"/>
  <c r="S138" i="11" s="1"/>
  <c r="S139" i="11" s="1"/>
  <c r="M181" i="11"/>
  <c r="M182" i="11" s="1"/>
  <c r="M183" i="11" s="1"/>
  <c r="U223" i="11"/>
  <c r="U224" i="11" s="1"/>
  <c r="I314" i="11"/>
  <c r="I315" i="11" s="1"/>
  <c r="I316" i="11" s="1"/>
  <c r="M226" i="11"/>
  <c r="M227" i="11" s="1"/>
  <c r="M232" i="11" s="1"/>
  <c r="C226" i="11"/>
  <c r="C232" i="11" s="1"/>
  <c r="X299" i="11"/>
  <c r="X300" i="11" s="1"/>
  <c r="S223" i="11"/>
  <c r="S224" i="11" s="1"/>
  <c r="K247" i="11"/>
  <c r="K248" i="11" s="1"/>
  <c r="U137" i="11"/>
  <c r="U138" i="11" s="1"/>
  <c r="U139" i="11" s="1"/>
  <c r="Q137" i="11"/>
  <c r="Q138" i="11" s="1"/>
  <c r="Q139" i="11" s="1"/>
  <c r="R226" i="11"/>
  <c r="R227" i="11" s="1"/>
  <c r="R232" i="11" s="1"/>
  <c r="F250" i="11"/>
  <c r="F251" i="11" s="1"/>
  <c r="W223" i="11"/>
  <c r="W224" i="11" s="1"/>
  <c r="J226" i="11"/>
  <c r="J227" i="11" s="1"/>
  <c r="J232" i="11" s="1"/>
  <c r="O238" i="11"/>
  <c r="O239" i="11" s="1"/>
  <c r="O244" i="11" s="1"/>
  <c r="G247" i="11"/>
  <c r="G248" i="11" s="1"/>
  <c r="S238" i="11"/>
  <c r="S239" i="11" s="1"/>
  <c r="S244" i="11" s="1"/>
  <c r="F247" i="11"/>
  <c r="F248" i="11" s="1"/>
  <c r="W137" i="11"/>
  <c r="W138" i="11" s="1"/>
  <c r="W139" i="11" s="1"/>
  <c r="F181" i="11"/>
  <c r="F182" i="11" s="1"/>
  <c r="F183" i="11" s="1"/>
  <c r="P226" i="11"/>
  <c r="P227" i="11" s="1"/>
  <c r="P232" i="11" s="1"/>
  <c r="Q238" i="11"/>
  <c r="Q239" i="11" s="1"/>
  <c r="Q244" i="11" s="1"/>
  <c r="H226" i="11"/>
  <c r="H227" i="11" s="1"/>
  <c r="H232" i="11" s="1"/>
  <c r="T250" i="11"/>
  <c r="T251" i="11" s="1"/>
  <c r="T253" i="11" s="1"/>
  <c r="T254" i="11" s="1"/>
  <c r="T255" i="11" s="1"/>
  <c r="K181" i="11"/>
  <c r="K182" i="11" s="1"/>
  <c r="K183" i="11" s="1"/>
  <c r="E227" i="11"/>
  <c r="E229" i="11" s="1"/>
  <c r="E230" i="11" s="1"/>
  <c r="E232" i="11"/>
  <c r="U250" i="11"/>
  <c r="U251" i="11" s="1"/>
  <c r="U253" i="11" s="1"/>
  <c r="U254" i="11" s="1"/>
  <c r="U255" i="11" s="1"/>
  <c r="K276" i="11"/>
  <c r="K277" i="11" s="1"/>
  <c r="H289" i="11"/>
  <c r="H290" i="11" s="1"/>
  <c r="J299" i="11"/>
  <c r="J300" i="11" s="1"/>
  <c r="Q181" i="11"/>
  <c r="Q182" i="11" s="1"/>
  <c r="Q183" i="11" s="1"/>
  <c r="T223" i="11"/>
  <c r="T224" i="11" s="1"/>
  <c r="T137" i="11"/>
  <c r="T138" i="11" s="1"/>
  <c r="T139" i="11" s="1"/>
  <c r="Q226" i="11"/>
  <c r="Q227" i="11" s="1"/>
  <c r="Q232" i="11" s="1"/>
  <c r="R137" i="11"/>
  <c r="R138" i="11" s="1"/>
  <c r="R139" i="11" s="1"/>
  <c r="R223" i="11"/>
  <c r="R224" i="11" s="1"/>
  <c r="M250" i="11"/>
  <c r="M251" i="11" s="1"/>
  <c r="H247" i="11"/>
  <c r="H248" i="11" s="1"/>
  <c r="K250" i="11"/>
  <c r="K251" i="11" s="1"/>
  <c r="K256" i="11" s="1"/>
  <c r="R176" i="11"/>
  <c r="R177" i="11" s="1"/>
  <c r="R178" i="11" s="1"/>
  <c r="E273" i="11"/>
  <c r="E274" i="11" s="1"/>
  <c r="V247" i="11"/>
  <c r="V248" i="11" s="1"/>
  <c r="L250" i="11"/>
  <c r="L251" i="11" s="1"/>
  <c r="L256" i="11" s="1"/>
  <c r="I247" i="11"/>
  <c r="I248" i="11" s="1"/>
  <c r="F223" i="11"/>
  <c r="F224" i="11" s="1"/>
  <c r="W250" i="11"/>
  <c r="W251" i="11" s="1"/>
  <c r="W252" i="11" s="1"/>
  <c r="D250" i="11"/>
  <c r="D251" i="11" s="1"/>
  <c r="A28" i="11"/>
  <c r="N250" i="11"/>
  <c r="N251" i="11" s="1"/>
  <c r="N256" i="11" s="1"/>
  <c r="E137" i="11"/>
  <c r="E138" i="11" s="1"/>
  <c r="E139" i="11" s="1"/>
  <c r="F137" i="11"/>
  <c r="F138" i="11" s="1"/>
  <c r="F139" i="11" s="1"/>
  <c r="N181" i="11"/>
  <c r="N182" i="11" s="1"/>
  <c r="N183" i="11" s="1"/>
  <c r="Y137" i="11"/>
  <c r="Y138" i="11" s="1"/>
  <c r="Y139" i="11" s="1"/>
  <c r="C137" i="11"/>
  <c r="C138" i="11" s="1"/>
  <c r="C139" i="11" s="1"/>
  <c r="A25" i="11"/>
  <c r="I250" i="11"/>
  <c r="I251" i="11" s="1"/>
  <c r="I256" i="11" s="1"/>
  <c r="X196" i="11"/>
  <c r="X197" i="11" s="1"/>
  <c r="X198" i="11" s="1"/>
  <c r="N247" i="11"/>
  <c r="N248" i="11" s="1"/>
  <c r="W238" i="11"/>
  <c r="W239" i="11" s="1"/>
  <c r="W240" i="11" s="1"/>
  <c r="E186" i="11"/>
  <c r="E187" i="11" s="1"/>
  <c r="E188" i="11" s="1"/>
  <c r="Y196" i="11"/>
  <c r="Y197" i="11" s="1"/>
  <c r="Y198" i="11" s="1"/>
  <c r="E238" i="11"/>
  <c r="E239" i="11" s="1"/>
  <c r="V201" i="11"/>
  <c r="V202" i="11" s="1"/>
  <c r="V203" i="11" s="1"/>
  <c r="N238" i="11"/>
  <c r="N239" i="11" s="1"/>
  <c r="N244" i="11" s="1"/>
  <c r="M247" i="11"/>
  <c r="M248" i="11" s="1"/>
  <c r="K238" i="11"/>
  <c r="K239" i="11" s="1"/>
  <c r="K244" i="11" s="1"/>
  <c r="I201" i="11"/>
  <c r="I202" i="11" s="1"/>
  <c r="I203" i="11" s="1"/>
  <c r="O250" i="11"/>
  <c r="O251" i="11" s="1"/>
  <c r="O256" i="11" s="1"/>
  <c r="X238" i="11"/>
  <c r="X239" i="11" s="1"/>
  <c r="W191" i="11"/>
  <c r="W192" i="11" s="1"/>
  <c r="W193" i="11" s="1"/>
  <c r="A37" i="11"/>
  <c r="X310" i="11"/>
  <c r="X311" i="11" s="1"/>
  <c r="X312" i="11" s="1"/>
  <c r="P310" i="11"/>
  <c r="P311" i="11" s="1"/>
  <c r="P312" i="11" s="1"/>
  <c r="A34" i="11"/>
  <c r="I238" i="11"/>
  <c r="I239" i="11" s="1"/>
  <c r="I244" i="11" s="1"/>
  <c r="B212" i="9"/>
  <c r="B213" i="9" s="1"/>
  <c r="B214" i="9" s="1"/>
  <c r="B207" i="9"/>
  <c r="B208" i="9" s="1"/>
  <c r="B209" i="9" s="1"/>
  <c r="B202" i="9"/>
  <c r="B203" i="9" s="1"/>
  <c r="B204" i="9" s="1"/>
  <c r="B197" i="9"/>
  <c r="B198" i="9" s="1"/>
  <c r="B199" i="9" s="1"/>
  <c r="B192" i="9"/>
  <c r="B193" i="9" s="1"/>
  <c r="B194" i="9" s="1"/>
  <c r="B187" i="9"/>
  <c r="B188" i="9" s="1"/>
  <c r="B189" i="9" s="1"/>
  <c r="B182" i="9"/>
  <c r="B183" i="9" s="1"/>
  <c r="B184" i="9" s="1"/>
  <c r="B173" i="9"/>
  <c r="B174" i="9" s="1"/>
  <c r="B175" i="9" s="1"/>
  <c r="B168" i="9"/>
  <c r="B169" i="9" s="1"/>
  <c r="B170" i="9" s="1"/>
  <c r="B163" i="9"/>
  <c r="B164" i="9" s="1"/>
  <c r="B165" i="9" s="1"/>
  <c r="B158" i="9"/>
  <c r="B159" i="9" s="1"/>
  <c r="B160" i="9" s="1"/>
  <c r="B148" i="9"/>
  <c r="B149" i="9" s="1"/>
  <c r="B150" i="9" s="1"/>
  <c r="B143" i="9"/>
  <c r="B144" i="9" s="1"/>
  <c r="B145" i="9" s="1"/>
  <c r="B153" i="9"/>
  <c r="B154" i="9" s="1"/>
  <c r="B155" i="9" s="1"/>
  <c r="A114" i="8"/>
  <c r="P275" i="8"/>
  <c r="P276" i="8" s="1"/>
  <c r="P277" i="8" s="1"/>
  <c r="P236" i="8"/>
  <c r="P237" i="8" s="1"/>
  <c r="P238" i="8" s="1"/>
  <c r="P188" i="8"/>
  <c r="P189" i="8" s="1"/>
  <c r="P190" i="8" s="1"/>
  <c r="P149" i="8"/>
  <c r="P150" i="8" s="1"/>
  <c r="P151" i="8" s="1"/>
  <c r="S271" i="8"/>
  <c r="S272" i="8" s="1"/>
  <c r="S273" i="8" s="1"/>
  <c r="S183" i="8"/>
  <c r="S184" i="8" s="1"/>
  <c r="S185" i="8" s="1"/>
  <c r="S144" i="8"/>
  <c r="S145" i="8" s="1"/>
  <c r="S146" i="8" s="1"/>
  <c r="S232" i="8"/>
  <c r="S233" i="8" s="1"/>
  <c r="S234" i="8" s="1"/>
  <c r="Q291" i="8"/>
  <c r="Q292" i="8" s="1"/>
  <c r="Q293" i="8" s="1"/>
  <c r="Q252" i="8"/>
  <c r="Q253" i="8" s="1"/>
  <c r="Q254" i="8" s="1"/>
  <c r="Q208" i="8"/>
  <c r="Q209" i="8" s="1"/>
  <c r="Q210" i="8" s="1"/>
  <c r="Q169" i="8"/>
  <c r="Q170" i="8" s="1"/>
  <c r="Q171" i="8" s="1"/>
  <c r="K287" i="8"/>
  <c r="K288" i="8" s="1"/>
  <c r="K289" i="8" s="1"/>
  <c r="K248" i="8"/>
  <c r="K249" i="8" s="1"/>
  <c r="K250" i="8" s="1"/>
  <c r="K203" i="8"/>
  <c r="K204" i="8" s="1"/>
  <c r="K205" i="8" s="1"/>
  <c r="K164" i="8"/>
  <c r="K165" i="8" s="1"/>
  <c r="K166" i="8" s="1"/>
  <c r="E279" i="8"/>
  <c r="E280" i="8" s="1"/>
  <c r="E281" i="8" s="1"/>
  <c r="E240" i="8"/>
  <c r="E241" i="8" s="1"/>
  <c r="E242" i="8" s="1"/>
  <c r="E193" i="8"/>
  <c r="E194" i="8" s="1"/>
  <c r="E195" i="8" s="1"/>
  <c r="E154" i="8"/>
  <c r="E155" i="8" s="1"/>
  <c r="E156" i="8" s="1"/>
  <c r="O279" i="8"/>
  <c r="O280" i="8" s="1"/>
  <c r="O281" i="8" s="1"/>
  <c r="O240" i="8"/>
  <c r="O241" i="8" s="1"/>
  <c r="O242" i="8" s="1"/>
  <c r="O193" i="8"/>
  <c r="O194" i="8" s="1"/>
  <c r="O195" i="8" s="1"/>
  <c r="O154" i="8"/>
  <c r="O155" i="8" s="1"/>
  <c r="O156" i="8" s="1"/>
  <c r="A31" i="8"/>
  <c r="B31" i="8"/>
  <c r="F275" i="8"/>
  <c r="F276" i="8" s="1"/>
  <c r="F277" i="8" s="1"/>
  <c r="F236" i="8"/>
  <c r="F237" i="8" s="1"/>
  <c r="F238" i="8" s="1"/>
  <c r="F149" i="8"/>
  <c r="F150" i="8" s="1"/>
  <c r="F151" i="8" s="1"/>
  <c r="F188" i="8"/>
  <c r="F189" i="8" s="1"/>
  <c r="F190" i="8" s="1"/>
  <c r="H275" i="8"/>
  <c r="H276" i="8" s="1"/>
  <c r="H277" i="8" s="1"/>
  <c r="H236" i="8"/>
  <c r="H237" i="8" s="1"/>
  <c r="H238" i="8" s="1"/>
  <c r="H188" i="8"/>
  <c r="H189" i="8" s="1"/>
  <c r="H190" i="8" s="1"/>
  <c r="H149" i="8"/>
  <c r="H150" i="8" s="1"/>
  <c r="H151" i="8" s="1"/>
  <c r="J275" i="8"/>
  <c r="J276" i="8" s="1"/>
  <c r="J277" i="8" s="1"/>
  <c r="J236" i="8"/>
  <c r="J237" i="8" s="1"/>
  <c r="J238" i="8" s="1"/>
  <c r="J188" i="8"/>
  <c r="J189" i="8" s="1"/>
  <c r="J190" i="8" s="1"/>
  <c r="J149" i="8"/>
  <c r="J150" i="8" s="1"/>
  <c r="J151" i="8" s="1"/>
  <c r="G271" i="8"/>
  <c r="G272" i="8" s="1"/>
  <c r="G273" i="8" s="1"/>
  <c r="G232" i="8"/>
  <c r="G233" i="8" s="1"/>
  <c r="G234" i="8" s="1"/>
  <c r="G144" i="8"/>
  <c r="G145" i="8" s="1"/>
  <c r="G146" i="8" s="1"/>
  <c r="G183" i="8"/>
  <c r="G184" i="8" s="1"/>
  <c r="G185" i="8" s="1"/>
  <c r="I271" i="8"/>
  <c r="I272" i="8" s="1"/>
  <c r="I273" i="8" s="1"/>
  <c r="I232" i="8"/>
  <c r="I233" i="8" s="1"/>
  <c r="I234" i="8" s="1"/>
  <c r="I183" i="8"/>
  <c r="I184" i="8" s="1"/>
  <c r="I185" i="8" s="1"/>
  <c r="I144" i="8"/>
  <c r="I145" i="8" s="1"/>
  <c r="I146" i="8" s="1"/>
  <c r="K271" i="8"/>
  <c r="K272" i="8" s="1"/>
  <c r="K273" i="8" s="1"/>
  <c r="K232" i="8"/>
  <c r="K233" i="8" s="1"/>
  <c r="K234" i="8" s="1"/>
  <c r="K183" i="8"/>
  <c r="K184" i="8" s="1"/>
  <c r="K185" i="8" s="1"/>
  <c r="K144" i="8"/>
  <c r="K145" i="8" s="1"/>
  <c r="K146" i="8" s="1"/>
  <c r="U256" i="8"/>
  <c r="U257" i="8" s="1"/>
  <c r="U258" i="8" s="1"/>
  <c r="U295" i="8"/>
  <c r="U296" i="8" s="1"/>
  <c r="U297" i="8" s="1"/>
  <c r="U213" i="8"/>
  <c r="U214" i="8" s="1"/>
  <c r="U215" i="8" s="1"/>
  <c r="U174" i="8"/>
  <c r="U175" i="8" s="1"/>
  <c r="U176" i="8" s="1"/>
  <c r="V256" i="8"/>
  <c r="V257" i="8" s="1"/>
  <c r="V258" i="8" s="1"/>
  <c r="V295" i="8"/>
  <c r="V296" i="8" s="1"/>
  <c r="V297" i="8" s="1"/>
  <c r="V213" i="8"/>
  <c r="V214" i="8" s="1"/>
  <c r="V215" i="8" s="1"/>
  <c r="V174" i="8"/>
  <c r="V175" i="8" s="1"/>
  <c r="V176" i="8" s="1"/>
  <c r="Q295" i="8"/>
  <c r="Q296" i="8" s="1"/>
  <c r="Q297" i="8" s="1"/>
  <c r="Q256" i="8"/>
  <c r="Q257" i="8" s="1"/>
  <c r="Q258" i="8" s="1"/>
  <c r="Q213" i="8"/>
  <c r="Q214" i="8" s="1"/>
  <c r="Q215" i="8" s="1"/>
  <c r="Q174" i="8"/>
  <c r="Q175" i="8" s="1"/>
  <c r="Q176" i="8" s="1"/>
  <c r="L252" i="8"/>
  <c r="L253" i="8" s="1"/>
  <c r="L254" i="8" s="1"/>
  <c r="L291" i="8"/>
  <c r="L292" i="8" s="1"/>
  <c r="L293" i="8" s="1"/>
  <c r="L208" i="8"/>
  <c r="L209" i="8" s="1"/>
  <c r="L210" i="8" s="1"/>
  <c r="L169" i="8"/>
  <c r="L170" i="8" s="1"/>
  <c r="L171" i="8" s="1"/>
  <c r="B40" i="8"/>
  <c r="A40" i="8"/>
  <c r="M252" i="8"/>
  <c r="M253" i="8" s="1"/>
  <c r="M254" i="8" s="1"/>
  <c r="M291" i="8"/>
  <c r="M292" i="8" s="1"/>
  <c r="M293" i="8" s="1"/>
  <c r="M208" i="8"/>
  <c r="M209" i="8" s="1"/>
  <c r="M210" i="8" s="1"/>
  <c r="M169" i="8"/>
  <c r="M170" i="8" s="1"/>
  <c r="M171" i="8" s="1"/>
  <c r="D287" i="8"/>
  <c r="D288" i="8" s="1"/>
  <c r="D289" i="8" s="1"/>
  <c r="D203" i="8"/>
  <c r="D204" i="8" s="1"/>
  <c r="D205" i="8" s="1"/>
  <c r="D248" i="8"/>
  <c r="D249" i="8" s="1"/>
  <c r="D250" i="8" s="1"/>
  <c r="D164" i="8"/>
  <c r="D165" i="8" s="1"/>
  <c r="D166" i="8" s="1"/>
  <c r="P287" i="8"/>
  <c r="P288" i="8" s="1"/>
  <c r="P289" i="8" s="1"/>
  <c r="P248" i="8"/>
  <c r="P249" i="8" s="1"/>
  <c r="P250" i="8" s="1"/>
  <c r="P203" i="8"/>
  <c r="P204" i="8" s="1"/>
  <c r="P205" i="8" s="1"/>
  <c r="P164" i="8"/>
  <c r="P165" i="8" s="1"/>
  <c r="P166" i="8" s="1"/>
  <c r="C203" i="8"/>
  <c r="C204" i="8" s="1"/>
  <c r="C205" i="8" s="1"/>
  <c r="C248" i="8"/>
  <c r="C249" i="8" s="1"/>
  <c r="C250" i="8" s="1"/>
  <c r="C287" i="8"/>
  <c r="C288" i="8" s="1"/>
  <c r="C289" i="8" s="1"/>
  <c r="C164" i="8"/>
  <c r="C165" i="8" s="1"/>
  <c r="C166" i="8" s="1"/>
  <c r="X283" i="8"/>
  <c r="X284" i="8" s="1"/>
  <c r="X285" i="8" s="1"/>
  <c r="X244" i="8"/>
  <c r="X245" i="8" s="1"/>
  <c r="X246" i="8" s="1"/>
  <c r="X198" i="8"/>
  <c r="X199" i="8" s="1"/>
  <c r="X200" i="8" s="1"/>
  <c r="X159" i="8"/>
  <c r="X160" i="8" s="1"/>
  <c r="X161" i="8" s="1"/>
  <c r="U283" i="8"/>
  <c r="U284" i="8" s="1"/>
  <c r="U285" i="8" s="1"/>
  <c r="U244" i="8"/>
  <c r="U245" i="8" s="1"/>
  <c r="U246" i="8" s="1"/>
  <c r="U198" i="8"/>
  <c r="U199" i="8" s="1"/>
  <c r="U200" i="8" s="1"/>
  <c r="U159" i="8"/>
  <c r="U160" i="8" s="1"/>
  <c r="U161" i="8" s="1"/>
  <c r="C283" i="8"/>
  <c r="C284" i="8" s="1"/>
  <c r="C285" i="8" s="1"/>
  <c r="C198" i="8"/>
  <c r="C199" i="8" s="1"/>
  <c r="C200" i="8" s="1"/>
  <c r="C244" i="8"/>
  <c r="C245" i="8" s="1"/>
  <c r="C246" i="8" s="1"/>
  <c r="C159" i="8"/>
  <c r="C160" i="8" s="1"/>
  <c r="C161" i="8" s="1"/>
  <c r="M279" i="8"/>
  <c r="M280" i="8" s="1"/>
  <c r="M281" i="8" s="1"/>
  <c r="M240" i="8"/>
  <c r="M241" i="8" s="1"/>
  <c r="M242" i="8" s="1"/>
  <c r="M193" i="8"/>
  <c r="M194" i="8" s="1"/>
  <c r="M195" i="8" s="1"/>
  <c r="M154" i="8"/>
  <c r="M155" i="8" s="1"/>
  <c r="M156" i="8" s="1"/>
  <c r="O271" i="8"/>
  <c r="O272" i="8" s="1"/>
  <c r="O273" i="8" s="1"/>
  <c r="O232" i="8"/>
  <c r="O233" i="8" s="1"/>
  <c r="O234" i="8" s="1"/>
  <c r="O144" i="8"/>
  <c r="O145" i="8" s="1"/>
  <c r="O146" i="8" s="1"/>
  <c r="O183" i="8"/>
  <c r="O184" i="8" s="1"/>
  <c r="O185" i="8" s="1"/>
  <c r="D256" i="8"/>
  <c r="D257" i="8" s="1"/>
  <c r="D258" i="8" s="1"/>
  <c r="D295" i="8"/>
  <c r="D296" i="8" s="1"/>
  <c r="D297" i="8" s="1"/>
  <c r="D213" i="8"/>
  <c r="D214" i="8" s="1"/>
  <c r="D215" i="8" s="1"/>
  <c r="D174" i="8"/>
  <c r="D175" i="8" s="1"/>
  <c r="D176" i="8" s="1"/>
  <c r="G283" i="8"/>
  <c r="G284" i="8" s="1"/>
  <c r="G285" i="8" s="1"/>
  <c r="G244" i="8"/>
  <c r="G245" i="8" s="1"/>
  <c r="G246" i="8" s="1"/>
  <c r="G198" i="8"/>
  <c r="G199" i="8" s="1"/>
  <c r="G200" i="8" s="1"/>
  <c r="G159" i="8"/>
  <c r="G160" i="8" s="1"/>
  <c r="G161" i="8" s="1"/>
  <c r="U279" i="8"/>
  <c r="U280" i="8" s="1"/>
  <c r="U281" i="8" s="1"/>
  <c r="U240" i="8"/>
  <c r="U241" i="8" s="1"/>
  <c r="U242" i="8" s="1"/>
  <c r="U193" i="8"/>
  <c r="U194" i="8" s="1"/>
  <c r="U195" i="8" s="1"/>
  <c r="U154" i="8"/>
  <c r="U155" i="8" s="1"/>
  <c r="U156" i="8" s="1"/>
  <c r="L193" i="8"/>
  <c r="L194" i="8" s="1"/>
  <c r="L195" i="8" s="1"/>
  <c r="L240" i="8"/>
  <c r="L241" i="8" s="1"/>
  <c r="L242" i="8" s="1"/>
  <c r="L279" i="8"/>
  <c r="L280" i="8" s="1"/>
  <c r="L281" i="8" s="1"/>
  <c r="L154" i="8"/>
  <c r="L155" i="8" s="1"/>
  <c r="L156" i="8" s="1"/>
  <c r="R279" i="8"/>
  <c r="R280" i="8" s="1"/>
  <c r="R281" i="8" s="1"/>
  <c r="R240" i="8"/>
  <c r="R241" i="8" s="1"/>
  <c r="R242" i="8" s="1"/>
  <c r="R193" i="8"/>
  <c r="R194" i="8" s="1"/>
  <c r="R195" i="8" s="1"/>
  <c r="R154" i="8"/>
  <c r="R155" i="8" s="1"/>
  <c r="R156" i="8" s="1"/>
  <c r="V275" i="8"/>
  <c r="V276" i="8" s="1"/>
  <c r="V277" i="8" s="1"/>
  <c r="V236" i="8"/>
  <c r="V237" i="8" s="1"/>
  <c r="V238" i="8" s="1"/>
  <c r="V188" i="8"/>
  <c r="V189" i="8" s="1"/>
  <c r="V190" i="8" s="1"/>
  <c r="V149" i="8"/>
  <c r="V150" i="8" s="1"/>
  <c r="V151" i="8" s="1"/>
  <c r="X275" i="8"/>
  <c r="X276" i="8" s="1"/>
  <c r="X277" i="8" s="1"/>
  <c r="X236" i="8"/>
  <c r="X237" i="8" s="1"/>
  <c r="X238" i="8" s="1"/>
  <c r="X188" i="8"/>
  <c r="X189" i="8" s="1"/>
  <c r="X190" i="8" s="1"/>
  <c r="X149" i="8"/>
  <c r="X150" i="8" s="1"/>
  <c r="X151" i="8" s="1"/>
  <c r="C275" i="8"/>
  <c r="C276" i="8" s="1"/>
  <c r="C277" i="8" s="1"/>
  <c r="C236" i="8"/>
  <c r="C237" i="8" s="1"/>
  <c r="C238" i="8" s="1"/>
  <c r="C188" i="8"/>
  <c r="C189" i="8" s="1"/>
  <c r="C190" i="8" s="1"/>
  <c r="C149" i="8"/>
  <c r="C150" i="8" s="1"/>
  <c r="C151" i="8" s="1"/>
  <c r="W271" i="8"/>
  <c r="W272" i="8" s="1"/>
  <c r="W273" i="8" s="1"/>
  <c r="W232" i="8"/>
  <c r="W233" i="8" s="1"/>
  <c r="W234" i="8" s="1"/>
  <c r="W183" i="8"/>
  <c r="W184" i="8" s="1"/>
  <c r="W185" i="8" s="1"/>
  <c r="W144" i="8"/>
  <c r="W145" i="8" s="1"/>
  <c r="W146" i="8" s="1"/>
  <c r="Y271" i="8"/>
  <c r="Y272" i="8" s="1"/>
  <c r="Y273" i="8" s="1"/>
  <c r="Y232" i="8"/>
  <c r="Y233" i="8" s="1"/>
  <c r="Y234" i="8" s="1"/>
  <c r="Y183" i="8"/>
  <c r="Y184" i="8" s="1"/>
  <c r="Y185" i="8" s="1"/>
  <c r="Y144" i="8"/>
  <c r="Y145" i="8" s="1"/>
  <c r="Y146" i="8" s="1"/>
  <c r="D271" i="8"/>
  <c r="D272" i="8" s="1"/>
  <c r="D273" i="8" s="1"/>
  <c r="D183" i="8"/>
  <c r="D184" i="8" s="1"/>
  <c r="D185" i="8" s="1"/>
  <c r="D232" i="8"/>
  <c r="D233" i="8" s="1"/>
  <c r="D234" i="8" s="1"/>
  <c r="D144" i="8"/>
  <c r="D145" i="8" s="1"/>
  <c r="D146" i="8" s="1"/>
  <c r="E256" i="8"/>
  <c r="E257" i="8" s="1"/>
  <c r="E258" i="8" s="1"/>
  <c r="E295" i="8"/>
  <c r="E296" i="8" s="1"/>
  <c r="E297" i="8" s="1"/>
  <c r="E213" i="8"/>
  <c r="E214" i="8" s="1"/>
  <c r="E215" i="8" s="1"/>
  <c r="E174" i="8"/>
  <c r="E175" i="8" s="1"/>
  <c r="E176" i="8" s="1"/>
  <c r="O256" i="8"/>
  <c r="O257" i="8" s="1"/>
  <c r="O258" i="8" s="1"/>
  <c r="O295" i="8"/>
  <c r="O296" i="8" s="1"/>
  <c r="O297" i="8" s="1"/>
  <c r="O213" i="8"/>
  <c r="O214" i="8" s="1"/>
  <c r="O215" i="8" s="1"/>
  <c r="O174" i="8"/>
  <c r="O175" i="8" s="1"/>
  <c r="O176" i="8" s="1"/>
  <c r="B43" i="8"/>
  <c r="A43" i="8"/>
  <c r="T252" i="8"/>
  <c r="T253" i="8" s="1"/>
  <c r="T254" i="8" s="1"/>
  <c r="T208" i="8"/>
  <c r="T209" i="8" s="1"/>
  <c r="T210" i="8" s="1"/>
  <c r="T291" i="8"/>
  <c r="T292" i="8" s="1"/>
  <c r="T293" i="8" s="1"/>
  <c r="T169" i="8"/>
  <c r="T170" i="8" s="1"/>
  <c r="T171" i="8" s="1"/>
  <c r="E252" i="8"/>
  <c r="E253" i="8" s="1"/>
  <c r="E254" i="8" s="1"/>
  <c r="E291" i="8"/>
  <c r="E292" i="8" s="1"/>
  <c r="E293" i="8" s="1"/>
  <c r="E208" i="8"/>
  <c r="E209" i="8" s="1"/>
  <c r="E210" i="8" s="1"/>
  <c r="E169" i="8"/>
  <c r="E170" i="8" s="1"/>
  <c r="E171" i="8" s="1"/>
  <c r="O252" i="8"/>
  <c r="O253" i="8" s="1"/>
  <c r="O254" i="8" s="1"/>
  <c r="O291" i="8"/>
  <c r="O292" i="8" s="1"/>
  <c r="O293" i="8" s="1"/>
  <c r="O208" i="8"/>
  <c r="O209" i="8" s="1"/>
  <c r="O210" i="8" s="1"/>
  <c r="O169" i="8"/>
  <c r="O170" i="8" s="1"/>
  <c r="O171" i="8" s="1"/>
  <c r="G287" i="8"/>
  <c r="G288" i="8" s="1"/>
  <c r="G289" i="8" s="1"/>
  <c r="G248" i="8"/>
  <c r="G249" i="8" s="1"/>
  <c r="G250" i="8" s="1"/>
  <c r="G164" i="8"/>
  <c r="G165" i="8" s="1"/>
  <c r="G166" i="8" s="1"/>
  <c r="G203" i="8"/>
  <c r="G204" i="8" s="1"/>
  <c r="G205" i="8" s="1"/>
  <c r="I287" i="8"/>
  <c r="I288" i="8" s="1"/>
  <c r="I289" i="8" s="1"/>
  <c r="I248" i="8"/>
  <c r="I249" i="8" s="1"/>
  <c r="I250" i="8" s="1"/>
  <c r="I203" i="8"/>
  <c r="I204" i="8" s="1"/>
  <c r="I205" i="8" s="1"/>
  <c r="I164" i="8"/>
  <c r="I165" i="8" s="1"/>
  <c r="I166" i="8" s="1"/>
  <c r="S287" i="8"/>
  <c r="S288" i="8" s="1"/>
  <c r="S289" i="8" s="1"/>
  <c r="S203" i="8"/>
  <c r="S204" i="8" s="1"/>
  <c r="S205" i="8" s="1"/>
  <c r="S248" i="8"/>
  <c r="S249" i="8" s="1"/>
  <c r="S250" i="8" s="1"/>
  <c r="S164" i="8"/>
  <c r="S165" i="8" s="1"/>
  <c r="S166" i="8" s="1"/>
  <c r="H283" i="8"/>
  <c r="H284" i="8" s="1"/>
  <c r="H285" i="8" s="1"/>
  <c r="H244" i="8"/>
  <c r="H245" i="8" s="1"/>
  <c r="H246" i="8" s="1"/>
  <c r="H198" i="8"/>
  <c r="H199" i="8" s="1"/>
  <c r="H200" i="8" s="1"/>
  <c r="H159" i="8"/>
  <c r="H160" i="8" s="1"/>
  <c r="H161" i="8" s="1"/>
  <c r="W283" i="8"/>
  <c r="W284" i="8" s="1"/>
  <c r="W285" i="8" s="1"/>
  <c r="W244" i="8"/>
  <c r="W245" i="8" s="1"/>
  <c r="W246" i="8" s="1"/>
  <c r="W159" i="8"/>
  <c r="W160" i="8" s="1"/>
  <c r="W161" i="8" s="1"/>
  <c r="W198" i="8"/>
  <c r="W199" i="8" s="1"/>
  <c r="W200" i="8" s="1"/>
  <c r="S283" i="8"/>
  <c r="S284" i="8" s="1"/>
  <c r="S285" i="8" s="1"/>
  <c r="S244" i="8"/>
  <c r="S245" i="8" s="1"/>
  <c r="S246" i="8" s="1"/>
  <c r="S198" i="8"/>
  <c r="S199" i="8" s="1"/>
  <c r="S200" i="8" s="1"/>
  <c r="S159" i="8"/>
  <c r="S160" i="8" s="1"/>
  <c r="S161" i="8" s="1"/>
  <c r="N275" i="8"/>
  <c r="N276" i="8" s="1"/>
  <c r="N277" i="8" s="1"/>
  <c r="N236" i="8"/>
  <c r="N237" i="8" s="1"/>
  <c r="N238" i="8" s="1"/>
  <c r="N188" i="8"/>
  <c r="N189" i="8" s="1"/>
  <c r="N190" i="8" s="1"/>
  <c r="N149" i="8"/>
  <c r="N150" i="8" s="1"/>
  <c r="N151" i="8" s="1"/>
  <c r="D198" i="8"/>
  <c r="D199" i="8" s="1"/>
  <c r="D200" i="8" s="1"/>
  <c r="D283" i="8"/>
  <c r="D284" i="8" s="1"/>
  <c r="D285" i="8" s="1"/>
  <c r="D244" i="8"/>
  <c r="D245" i="8" s="1"/>
  <c r="D246" i="8" s="1"/>
  <c r="D159" i="8"/>
  <c r="D160" i="8" s="1"/>
  <c r="D161" i="8" s="1"/>
  <c r="F279" i="8"/>
  <c r="F280" i="8" s="1"/>
  <c r="F281" i="8" s="1"/>
  <c r="F240" i="8"/>
  <c r="F241" i="8" s="1"/>
  <c r="F242" i="8" s="1"/>
  <c r="F193" i="8"/>
  <c r="F194" i="8" s="1"/>
  <c r="F195" i="8" s="1"/>
  <c r="F154" i="8"/>
  <c r="F155" i="8" s="1"/>
  <c r="F156" i="8" s="1"/>
  <c r="H279" i="8"/>
  <c r="H280" i="8" s="1"/>
  <c r="H281" i="8" s="1"/>
  <c r="H240" i="8"/>
  <c r="H241" i="8" s="1"/>
  <c r="H242" i="8" s="1"/>
  <c r="H193" i="8"/>
  <c r="H194" i="8" s="1"/>
  <c r="H195" i="8" s="1"/>
  <c r="H154" i="8"/>
  <c r="H155" i="8" s="1"/>
  <c r="H156" i="8" s="1"/>
  <c r="D279" i="8"/>
  <c r="D280" i="8" s="1"/>
  <c r="D281" i="8" s="1"/>
  <c r="D193" i="8"/>
  <c r="D194" i="8" s="1"/>
  <c r="D195" i="8" s="1"/>
  <c r="D240" i="8"/>
  <c r="D241" i="8" s="1"/>
  <c r="D242" i="8" s="1"/>
  <c r="D154" i="8"/>
  <c r="D155" i="8" s="1"/>
  <c r="D156" i="8" s="1"/>
  <c r="M275" i="8"/>
  <c r="M276" i="8" s="1"/>
  <c r="M277" i="8" s="1"/>
  <c r="M236" i="8"/>
  <c r="M237" i="8" s="1"/>
  <c r="M238" i="8" s="1"/>
  <c r="M188" i="8"/>
  <c r="M189" i="8" s="1"/>
  <c r="M190" i="8" s="1"/>
  <c r="M149" i="8"/>
  <c r="M150" i="8" s="1"/>
  <c r="M151" i="8" s="1"/>
  <c r="I275" i="8"/>
  <c r="I276" i="8" s="1"/>
  <c r="I277" i="8" s="1"/>
  <c r="I236" i="8"/>
  <c r="I237" i="8" s="1"/>
  <c r="I238" i="8" s="1"/>
  <c r="I188" i="8"/>
  <c r="I189" i="8" s="1"/>
  <c r="I190" i="8" s="1"/>
  <c r="I149" i="8"/>
  <c r="I150" i="8" s="1"/>
  <c r="I151" i="8" s="1"/>
  <c r="K275" i="8"/>
  <c r="K276" i="8" s="1"/>
  <c r="K277" i="8" s="1"/>
  <c r="K188" i="8"/>
  <c r="K189" i="8" s="1"/>
  <c r="K190" i="8" s="1"/>
  <c r="K236" i="8"/>
  <c r="K237" i="8" s="1"/>
  <c r="K238" i="8" s="1"/>
  <c r="K149" i="8"/>
  <c r="K150" i="8" s="1"/>
  <c r="K151" i="8" s="1"/>
  <c r="F271" i="8"/>
  <c r="F272" i="8" s="1"/>
  <c r="F273" i="8" s="1"/>
  <c r="F232" i="8"/>
  <c r="F233" i="8" s="1"/>
  <c r="F234" i="8" s="1"/>
  <c r="F183" i="8"/>
  <c r="F184" i="8" s="1"/>
  <c r="F185" i="8" s="1"/>
  <c r="F144" i="8"/>
  <c r="F145" i="8" s="1"/>
  <c r="F146" i="8" s="1"/>
  <c r="N271" i="8"/>
  <c r="N272" i="8" s="1"/>
  <c r="N273" i="8" s="1"/>
  <c r="N232" i="8"/>
  <c r="N233" i="8" s="1"/>
  <c r="N234" i="8" s="1"/>
  <c r="N144" i="8"/>
  <c r="N145" i="8" s="1"/>
  <c r="N146" i="8" s="1"/>
  <c r="N183" i="8"/>
  <c r="N184" i="8" s="1"/>
  <c r="N185" i="8" s="1"/>
  <c r="L271" i="8"/>
  <c r="L272" i="8" s="1"/>
  <c r="L273" i="8" s="1"/>
  <c r="L232" i="8"/>
  <c r="L233" i="8" s="1"/>
  <c r="L234" i="8" s="1"/>
  <c r="L183" i="8"/>
  <c r="L184" i="8" s="1"/>
  <c r="L185" i="8" s="1"/>
  <c r="L144" i="8"/>
  <c r="L145" i="8" s="1"/>
  <c r="L146" i="8" s="1"/>
  <c r="L256" i="8"/>
  <c r="L257" i="8" s="1"/>
  <c r="L258" i="8" s="1"/>
  <c r="L213" i="8"/>
  <c r="L214" i="8" s="1"/>
  <c r="L215" i="8" s="1"/>
  <c r="L174" i="8"/>
  <c r="L175" i="8" s="1"/>
  <c r="L176" i="8" s="1"/>
  <c r="L295" i="8"/>
  <c r="L296" i="8" s="1"/>
  <c r="L297" i="8" s="1"/>
  <c r="W256" i="8"/>
  <c r="W257" i="8" s="1"/>
  <c r="W258" i="8" s="1"/>
  <c r="W295" i="8"/>
  <c r="W296" i="8" s="1"/>
  <c r="W297" i="8" s="1"/>
  <c r="W213" i="8"/>
  <c r="W214" i="8" s="1"/>
  <c r="W215" i="8" s="1"/>
  <c r="W174" i="8"/>
  <c r="W175" i="8" s="1"/>
  <c r="W176" i="8" s="1"/>
  <c r="J295" i="8"/>
  <c r="J296" i="8" s="1"/>
  <c r="J297" i="8" s="1"/>
  <c r="J256" i="8"/>
  <c r="J257" i="8" s="1"/>
  <c r="J258" i="8" s="1"/>
  <c r="J213" i="8"/>
  <c r="J214" i="8" s="1"/>
  <c r="J215" i="8" s="1"/>
  <c r="J174" i="8"/>
  <c r="J175" i="8" s="1"/>
  <c r="J176" i="8" s="1"/>
  <c r="J291" i="8"/>
  <c r="J292" i="8" s="1"/>
  <c r="J293" i="8" s="1"/>
  <c r="J208" i="8"/>
  <c r="J209" i="8" s="1"/>
  <c r="J210" i="8" s="1"/>
  <c r="J169" i="8"/>
  <c r="J170" i="8" s="1"/>
  <c r="J171" i="8" s="1"/>
  <c r="J252" i="8"/>
  <c r="J253" i="8" s="1"/>
  <c r="J254" i="8" s="1"/>
  <c r="R291" i="8"/>
  <c r="R292" i="8" s="1"/>
  <c r="R293" i="8" s="1"/>
  <c r="R252" i="8"/>
  <c r="R253" i="8" s="1"/>
  <c r="R254" i="8" s="1"/>
  <c r="R208" i="8"/>
  <c r="R209" i="8" s="1"/>
  <c r="R210" i="8" s="1"/>
  <c r="R169" i="8"/>
  <c r="R170" i="8" s="1"/>
  <c r="R171" i="8" s="1"/>
  <c r="G252" i="8"/>
  <c r="G253" i="8" s="1"/>
  <c r="G254" i="8" s="1"/>
  <c r="G291" i="8"/>
  <c r="G292" i="8" s="1"/>
  <c r="G293" i="8" s="1"/>
  <c r="G208" i="8"/>
  <c r="G209" i="8" s="1"/>
  <c r="G210" i="8" s="1"/>
  <c r="G169" i="8"/>
  <c r="G170" i="8" s="1"/>
  <c r="G171" i="8" s="1"/>
  <c r="N287" i="8"/>
  <c r="N288" i="8" s="1"/>
  <c r="N289" i="8" s="1"/>
  <c r="N248" i="8"/>
  <c r="N249" i="8" s="1"/>
  <c r="N250" i="8" s="1"/>
  <c r="N164" i="8"/>
  <c r="N165" i="8" s="1"/>
  <c r="N166" i="8" s="1"/>
  <c r="N203" i="8"/>
  <c r="N204" i="8" s="1"/>
  <c r="N205" i="8" s="1"/>
  <c r="Q287" i="8"/>
  <c r="Q288" i="8" s="1"/>
  <c r="Q289" i="8" s="1"/>
  <c r="Q248" i="8"/>
  <c r="Q249" i="8" s="1"/>
  <c r="Q250" i="8" s="1"/>
  <c r="Q203" i="8"/>
  <c r="Q204" i="8" s="1"/>
  <c r="Q205" i="8" s="1"/>
  <c r="Q164" i="8"/>
  <c r="Q165" i="8" s="1"/>
  <c r="Q166" i="8" s="1"/>
  <c r="L287" i="8"/>
  <c r="L288" i="8" s="1"/>
  <c r="L289" i="8" s="1"/>
  <c r="L248" i="8"/>
  <c r="L249" i="8" s="1"/>
  <c r="L250" i="8" s="1"/>
  <c r="L203" i="8"/>
  <c r="L204" i="8" s="1"/>
  <c r="L205" i="8" s="1"/>
  <c r="L164" i="8"/>
  <c r="L165" i="8" s="1"/>
  <c r="L166" i="8" s="1"/>
  <c r="E283" i="8"/>
  <c r="E284" i="8" s="1"/>
  <c r="E285" i="8" s="1"/>
  <c r="E244" i="8"/>
  <c r="E245" i="8" s="1"/>
  <c r="E246" i="8" s="1"/>
  <c r="E198" i="8"/>
  <c r="E199" i="8" s="1"/>
  <c r="E200" i="8" s="1"/>
  <c r="E159" i="8"/>
  <c r="E160" i="8" s="1"/>
  <c r="E161" i="8" s="1"/>
  <c r="I283" i="8"/>
  <c r="I284" i="8" s="1"/>
  <c r="I285" i="8" s="1"/>
  <c r="I244" i="8"/>
  <c r="I245" i="8" s="1"/>
  <c r="I246" i="8" s="1"/>
  <c r="I198" i="8"/>
  <c r="I199" i="8" s="1"/>
  <c r="I200" i="8" s="1"/>
  <c r="I159" i="8"/>
  <c r="I160" i="8" s="1"/>
  <c r="I161" i="8" s="1"/>
  <c r="L283" i="8"/>
  <c r="L284" i="8" s="1"/>
  <c r="L285" i="8" s="1"/>
  <c r="L198" i="8"/>
  <c r="L199" i="8" s="1"/>
  <c r="L200" i="8" s="1"/>
  <c r="L244" i="8"/>
  <c r="L245" i="8" s="1"/>
  <c r="L246" i="8" s="1"/>
  <c r="L159" i="8"/>
  <c r="L160" i="8" s="1"/>
  <c r="L161" i="8" s="1"/>
  <c r="J279" i="8"/>
  <c r="J280" i="8" s="1"/>
  <c r="J281" i="8" s="1"/>
  <c r="J240" i="8"/>
  <c r="J241" i="8" s="1"/>
  <c r="J242" i="8" s="1"/>
  <c r="J193" i="8"/>
  <c r="J194" i="8" s="1"/>
  <c r="J195" i="8" s="1"/>
  <c r="J154" i="8"/>
  <c r="J155" i="8" s="1"/>
  <c r="J156" i="8" s="1"/>
  <c r="G256" i="8"/>
  <c r="G257" i="8" s="1"/>
  <c r="G258" i="8" s="1"/>
  <c r="G295" i="8"/>
  <c r="G296" i="8" s="1"/>
  <c r="G297" i="8" s="1"/>
  <c r="G213" i="8"/>
  <c r="G214" i="8" s="1"/>
  <c r="G215" i="8" s="1"/>
  <c r="G174" i="8"/>
  <c r="G175" i="8" s="1"/>
  <c r="G176" i="8" s="1"/>
  <c r="P252" i="8"/>
  <c r="P253" i="8" s="1"/>
  <c r="P254" i="8" s="1"/>
  <c r="P291" i="8"/>
  <c r="P292" i="8" s="1"/>
  <c r="P293" i="8" s="1"/>
  <c r="P208" i="8"/>
  <c r="P209" i="8" s="1"/>
  <c r="P210" i="8" s="1"/>
  <c r="P169" i="8"/>
  <c r="P170" i="8" s="1"/>
  <c r="P171" i="8" s="1"/>
  <c r="K283" i="8"/>
  <c r="K284" i="8" s="1"/>
  <c r="K285" i="8" s="1"/>
  <c r="K198" i="8"/>
  <c r="K199" i="8" s="1"/>
  <c r="K200" i="8" s="1"/>
  <c r="K244" i="8"/>
  <c r="K245" i="8" s="1"/>
  <c r="K246" i="8" s="1"/>
  <c r="K159" i="8"/>
  <c r="K160" i="8" s="1"/>
  <c r="K161" i="8" s="1"/>
  <c r="N279" i="8"/>
  <c r="N280" i="8" s="1"/>
  <c r="N281" i="8" s="1"/>
  <c r="N240" i="8"/>
  <c r="N241" i="8" s="1"/>
  <c r="N242" i="8" s="1"/>
  <c r="N193" i="8"/>
  <c r="N194" i="8" s="1"/>
  <c r="N195" i="8" s="1"/>
  <c r="N154" i="8"/>
  <c r="N155" i="8" s="1"/>
  <c r="N156" i="8" s="1"/>
  <c r="P279" i="8"/>
  <c r="P280" i="8" s="1"/>
  <c r="P281" i="8" s="1"/>
  <c r="P240" i="8"/>
  <c r="P241" i="8" s="1"/>
  <c r="P242" i="8" s="1"/>
  <c r="P193" i="8"/>
  <c r="P194" i="8" s="1"/>
  <c r="P195" i="8" s="1"/>
  <c r="P154" i="8"/>
  <c r="P155" i="8" s="1"/>
  <c r="P156" i="8" s="1"/>
  <c r="C279" i="8"/>
  <c r="C280" i="8" s="1"/>
  <c r="C281" i="8" s="1"/>
  <c r="C193" i="8"/>
  <c r="C194" i="8" s="1"/>
  <c r="C195" i="8" s="1"/>
  <c r="C240" i="8"/>
  <c r="C241" i="8" s="1"/>
  <c r="C242" i="8" s="1"/>
  <c r="C154" i="8"/>
  <c r="C155" i="8" s="1"/>
  <c r="C156" i="8" s="1"/>
  <c r="G275" i="8"/>
  <c r="G276" i="8" s="1"/>
  <c r="G277" i="8" s="1"/>
  <c r="G236" i="8"/>
  <c r="G237" i="8" s="1"/>
  <c r="G238" i="8" s="1"/>
  <c r="G149" i="8"/>
  <c r="G150" i="8" s="1"/>
  <c r="G151" i="8" s="1"/>
  <c r="G188" i="8"/>
  <c r="G189" i="8" s="1"/>
  <c r="G190" i="8" s="1"/>
  <c r="Q275" i="8"/>
  <c r="Q276" i="8" s="1"/>
  <c r="Q277" i="8" s="1"/>
  <c r="Q236" i="8"/>
  <c r="Q237" i="8" s="1"/>
  <c r="Q238" i="8" s="1"/>
  <c r="Q188" i="8"/>
  <c r="Q189" i="8" s="1"/>
  <c r="Q190" i="8" s="1"/>
  <c r="Q149" i="8"/>
  <c r="Q150" i="8" s="1"/>
  <c r="Q151" i="8" s="1"/>
  <c r="S275" i="8"/>
  <c r="S276" i="8" s="1"/>
  <c r="S277" i="8" s="1"/>
  <c r="S188" i="8"/>
  <c r="S189" i="8" s="1"/>
  <c r="S190" i="8" s="1"/>
  <c r="S236" i="8"/>
  <c r="S237" i="8" s="1"/>
  <c r="S238" i="8" s="1"/>
  <c r="S149" i="8"/>
  <c r="S150" i="8" s="1"/>
  <c r="S151" i="8" s="1"/>
  <c r="H271" i="8"/>
  <c r="H272" i="8" s="1"/>
  <c r="H273" i="8" s="1"/>
  <c r="H232" i="8"/>
  <c r="H233" i="8" s="1"/>
  <c r="H234" i="8" s="1"/>
  <c r="H183" i="8"/>
  <c r="H184" i="8" s="1"/>
  <c r="H185" i="8" s="1"/>
  <c r="H144" i="8"/>
  <c r="H145" i="8" s="1"/>
  <c r="H146" i="8" s="1"/>
  <c r="A25" i="8"/>
  <c r="T271" i="8"/>
  <c r="T272" i="8" s="1"/>
  <c r="T273" i="8" s="1"/>
  <c r="T183" i="8"/>
  <c r="T184" i="8" s="1"/>
  <c r="T185" i="8" s="1"/>
  <c r="T232" i="8"/>
  <c r="T233" i="8" s="1"/>
  <c r="T234" i="8" s="1"/>
  <c r="T144" i="8"/>
  <c r="T145" i="8" s="1"/>
  <c r="T146" i="8" s="1"/>
  <c r="M256" i="8"/>
  <c r="M257" i="8" s="1"/>
  <c r="M258" i="8" s="1"/>
  <c r="M295" i="8"/>
  <c r="M296" i="8" s="1"/>
  <c r="M297" i="8" s="1"/>
  <c r="M213" i="8"/>
  <c r="M214" i="8" s="1"/>
  <c r="M215" i="8" s="1"/>
  <c r="M174" i="8"/>
  <c r="M175" i="8" s="1"/>
  <c r="M176" i="8" s="1"/>
  <c r="H256" i="8"/>
  <c r="H257" i="8" s="1"/>
  <c r="H258" i="8" s="1"/>
  <c r="H295" i="8"/>
  <c r="H296" i="8" s="1"/>
  <c r="H297" i="8" s="1"/>
  <c r="H213" i="8"/>
  <c r="H214" i="8" s="1"/>
  <c r="H215" i="8" s="1"/>
  <c r="H174" i="8"/>
  <c r="H175" i="8" s="1"/>
  <c r="H176" i="8" s="1"/>
  <c r="R295" i="8"/>
  <c r="R296" i="8" s="1"/>
  <c r="R297" i="8" s="1"/>
  <c r="R256" i="8"/>
  <c r="R257" i="8" s="1"/>
  <c r="R258" i="8" s="1"/>
  <c r="R174" i="8"/>
  <c r="R175" i="8" s="1"/>
  <c r="R176" i="8" s="1"/>
  <c r="R213" i="8"/>
  <c r="R214" i="8" s="1"/>
  <c r="R215" i="8" s="1"/>
  <c r="S252" i="8"/>
  <c r="S253" i="8" s="1"/>
  <c r="S254" i="8" s="1"/>
  <c r="S291" i="8"/>
  <c r="S292" i="8" s="1"/>
  <c r="S293" i="8" s="1"/>
  <c r="S208" i="8"/>
  <c r="S209" i="8" s="1"/>
  <c r="S210" i="8" s="1"/>
  <c r="S169" i="8"/>
  <c r="S170" i="8" s="1"/>
  <c r="S171" i="8" s="1"/>
  <c r="K252" i="8"/>
  <c r="K253" i="8" s="1"/>
  <c r="K254" i="8" s="1"/>
  <c r="K291" i="8"/>
  <c r="K292" i="8" s="1"/>
  <c r="K293" i="8" s="1"/>
  <c r="K208" i="8"/>
  <c r="K209" i="8" s="1"/>
  <c r="K210" i="8" s="1"/>
  <c r="K169" i="8"/>
  <c r="K170" i="8" s="1"/>
  <c r="K171" i="8" s="1"/>
  <c r="N252" i="8"/>
  <c r="N253" i="8" s="1"/>
  <c r="N254" i="8" s="1"/>
  <c r="N291" i="8"/>
  <c r="N292" i="8" s="1"/>
  <c r="N293" i="8" s="1"/>
  <c r="N208" i="8"/>
  <c r="N209" i="8" s="1"/>
  <c r="N210" i="8" s="1"/>
  <c r="N169" i="8"/>
  <c r="N170" i="8" s="1"/>
  <c r="N171" i="8" s="1"/>
  <c r="W287" i="8"/>
  <c r="W288" i="8" s="1"/>
  <c r="W289" i="8" s="1"/>
  <c r="W248" i="8"/>
  <c r="W249" i="8" s="1"/>
  <c r="W250" i="8" s="1"/>
  <c r="W203" i="8"/>
  <c r="W204" i="8" s="1"/>
  <c r="W205" i="8" s="1"/>
  <c r="W164" i="8"/>
  <c r="W165" i="8" s="1"/>
  <c r="W166" i="8" s="1"/>
  <c r="Y287" i="8"/>
  <c r="Y288" i="8" s="1"/>
  <c r="Y289" i="8" s="1"/>
  <c r="Y248" i="8"/>
  <c r="Y249" i="8" s="1"/>
  <c r="Y250" i="8" s="1"/>
  <c r="Y203" i="8"/>
  <c r="Y204" i="8" s="1"/>
  <c r="Y205" i="8" s="1"/>
  <c r="Y164" i="8"/>
  <c r="Y165" i="8" s="1"/>
  <c r="Y166" i="8" s="1"/>
  <c r="T287" i="8"/>
  <c r="T288" i="8" s="1"/>
  <c r="T289" i="8" s="1"/>
  <c r="T203" i="8"/>
  <c r="T204" i="8" s="1"/>
  <c r="T205" i="8" s="1"/>
  <c r="T248" i="8"/>
  <c r="T249" i="8" s="1"/>
  <c r="T250" i="8" s="1"/>
  <c r="T164" i="8"/>
  <c r="T165" i="8" s="1"/>
  <c r="T166" i="8" s="1"/>
  <c r="M283" i="8"/>
  <c r="M284" i="8" s="1"/>
  <c r="M285" i="8" s="1"/>
  <c r="M244" i="8"/>
  <c r="M245" i="8" s="1"/>
  <c r="M246" i="8" s="1"/>
  <c r="M198" i="8"/>
  <c r="M199" i="8" s="1"/>
  <c r="M200" i="8" s="1"/>
  <c r="M159" i="8"/>
  <c r="M160" i="8" s="1"/>
  <c r="M161" i="8" s="1"/>
  <c r="Q283" i="8"/>
  <c r="Q284" i="8" s="1"/>
  <c r="Q285" i="8" s="1"/>
  <c r="Q244" i="8"/>
  <c r="Q245" i="8" s="1"/>
  <c r="Q246" i="8" s="1"/>
  <c r="Q198" i="8"/>
  <c r="Q199" i="8" s="1"/>
  <c r="Q200" i="8" s="1"/>
  <c r="Q159" i="8"/>
  <c r="Q160" i="8" s="1"/>
  <c r="Q161" i="8" s="1"/>
  <c r="T283" i="8"/>
  <c r="T284" i="8" s="1"/>
  <c r="T285" i="8" s="1"/>
  <c r="T244" i="8"/>
  <c r="T245" i="8" s="1"/>
  <c r="T246" i="8" s="1"/>
  <c r="T198" i="8"/>
  <c r="T199" i="8" s="1"/>
  <c r="T200" i="8" s="1"/>
  <c r="T159" i="8"/>
  <c r="T160" i="8" s="1"/>
  <c r="T161" i="8" s="1"/>
  <c r="W252" i="8"/>
  <c r="W253" i="8" s="1"/>
  <c r="W254" i="8" s="1"/>
  <c r="W291" i="8"/>
  <c r="W292" i="8" s="1"/>
  <c r="W293" i="8" s="1"/>
  <c r="W208" i="8"/>
  <c r="W209" i="8" s="1"/>
  <c r="W210" i="8" s="1"/>
  <c r="W169" i="8"/>
  <c r="W170" i="8" s="1"/>
  <c r="W171" i="8" s="1"/>
  <c r="V279" i="8"/>
  <c r="V280" i="8" s="1"/>
  <c r="V281" i="8" s="1"/>
  <c r="V240" i="8"/>
  <c r="V241" i="8" s="1"/>
  <c r="V242" i="8" s="1"/>
  <c r="V193" i="8"/>
  <c r="V194" i="8" s="1"/>
  <c r="V195" i="8" s="1"/>
  <c r="V154" i="8"/>
  <c r="V155" i="8" s="1"/>
  <c r="V156" i="8" s="1"/>
  <c r="Y279" i="8"/>
  <c r="Y280" i="8" s="1"/>
  <c r="Y281" i="8" s="1"/>
  <c r="Y240" i="8"/>
  <c r="Y241" i="8" s="1"/>
  <c r="Y242" i="8" s="1"/>
  <c r="Y193" i="8"/>
  <c r="Y194" i="8" s="1"/>
  <c r="Y195" i="8" s="1"/>
  <c r="Y154" i="8"/>
  <c r="Y155" i="8" s="1"/>
  <c r="Y156" i="8" s="1"/>
  <c r="K279" i="8"/>
  <c r="K280" i="8" s="1"/>
  <c r="K281" i="8" s="1"/>
  <c r="K193" i="8"/>
  <c r="K194" i="8" s="1"/>
  <c r="K195" i="8" s="1"/>
  <c r="K240" i="8"/>
  <c r="K241" i="8" s="1"/>
  <c r="K242" i="8" s="1"/>
  <c r="K154" i="8"/>
  <c r="K155" i="8" s="1"/>
  <c r="K156" i="8" s="1"/>
  <c r="O275" i="8"/>
  <c r="O276" i="8" s="1"/>
  <c r="O277" i="8" s="1"/>
  <c r="O236" i="8"/>
  <c r="O237" i="8" s="1"/>
  <c r="O238" i="8" s="1"/>
  <c r="O188" i="8"/>
  <c r="O189" i="8" s="1"/>
  <c r="O190" i="8" s="1"/>
  <c r="O149" i="8"/>
  <c r="O150" i="8" s="1"/>
  <c r="O151" i="8" s="1"/>
  <c r="Y275" i="8"/>
  <c r="Y276" i="8" s="1"/>
  <c r="Y277" i="8" s="1"/>
  <c r="Y236" i="8"/>
  <c r="Y237" i="8" s="1"/>
  <c r="Y238" i="8" s="1"/>
  <c r="Y188" i="8"/>
  <c r="Y189" i="8" s="1"/>
  <c r="Y190" i="8" s="1"/>
  <c r="Y149" i="8"/>
  <c r="Y150" i="8" s="1"/>
  <c r="Y151" i="8" s="1"/>
  <c r="D275" i="8"/>
  <c r="D276" i="8" s="1"/>
  <c r="D277" i="8" s="1"/>
  <c r="D236" i="8"/>
  <c r="D237" i="8" s="1"/>
  <c r="D238" i="8" s="1"/>
  <c r="D188" i="8"/>
  <c r="D189" i="8" s="1"/>
  <c r="D190" i="8" s="1"/>
  <c r="D149" i="8"/>
  <c r="D150" i="8" s="1"/>
  <c r="D151" i="8" s="1"/>
  <c r="P271" i="8"/>
  <c r="P272" i="8" s="1"/>
  <c r="P273" i="8" s="1"/>
  <c r="P232" i="8"/>
  <c r="P233" i="8" s="1"/>
  <c r="P234" i="8" s="1"/>
  <c r="P183" i="8"/>
  <c r="P184" i="8" s="1"/>
  <c r="P185" i="8" s="1"/>
  <c r="P144" i="8"/>
  <c r="P145" i="8" s="1"/>
  <c r="P146" i="8" s="1"/>
  <c r="J271" i="8"/>
  <c r="J272" i="8" s="1"/>
  <c r="J273" i="8" s="1"/>
  <c r="J232" i="8"/>
  <c r="J233" i="8" s="1"/>
  <c r="J234" i="8" s="1"/>
  <c r="J183" i="8"/>
  <c r="J184" i="8" s="1"/>
  <c r="J185" i="8" s="1"/>
  <c r="J144" i="8"/>
  <c r="J145" i="8" s="1"/>
  <c r="J146" i="8" s="1"/>
  <c r="E271" i="8"/>
  <c r="E272" i="8" s="1"/>
  <c r="E273" i="8" s="1"/>
  <c r="E232" i="8"/>
  <c r="E233" i="8" s="1"/>
  <c r="E234" i="8" s="1"/>
  <c r="E183" i="8"/>
  <c r="E184" i="8" s="1"/>
  <c r="E185" i="8" s="1"/>
  <c r="E144" i="8"/>
  <c r="E145" i="8" s="1"/>
  <c r="E146" i="8" s="1"/>
  <c r="T256" i="8"/>
  <c r="T257" i="8" s="1"/>
  <c r="T258" i="8" s="1"/>
  <c r="T213" i="8"/>
  <c r="T214" i="8" s="1"/>
  <c r="T215" i="8" s="1"/>
  <c r="T295" i="8"/>
  <c r="T296" i="8" s="1"/>
  <c r="T297" i="8" s="1"/>
  <c r="T174" i="8"/>
  <c r="T175" i="8" s="1"/>
  <c r="T176" i="8" s="1"/>
  <c r="P256" i="8"/>
  <c r="P257" i="8" s="1"/>
  <c r="P258" i="8" s="1"/>
  <c r="P295" i="8"/>
  <c r="P296" i="8" s="1"/>
  <c r="P297" i="8" s="1"/>
  <c r="P213" i="8"/>
  <c r="P214" i="8" s="1"/>
  <c r="P215" i="8" s="1"/>
  <c r="P174" i="8"/>
  <c r="P175" i="8" s="1"/>
  <c r="P176" i="8" s="1"/>
  <c r="C256" i="8"/>
  <c r="C257" i="8" s="1"/>
  <c r="C258" i="8" s="1"/>
  <c r="C295" i="8"/>
  <c r="C296" i="8" s="1"/>
  <c r="C297" i="8" s="1"/>
  <c r="C213" i="8"/>
  <c r="C214" i="8" s="1"/>
  <c r="C215" i="8" s="1"/>
  <c r="C174" i="8"/>
  <c r="C175" i="8" s="1"/>
  <c r="C176" i="8" s="1"/>
  <c r="D252" i="8"/>
  <c r="D253" i="8" s="1"/>
  <c r="D254" i="8" s="1"/>
  <c r="D291" i="8"/>
  <c r="D292" i="8" s="1"/>
  <c r="D293" i="8" s="1"/>
  <c r="D208" i="8"/>
  <c r="D209" i="8" s="1"/>
  <c r="D210" i="8" s="1"/>
  <c r="D169" i="8"/>
  <c r="D170" i="8" s="1"/>
  <c r="D171" i="8" s="1"/>
  <c r="I291" i="8"/>
  <c r="I292" i="8" s="1"/>
  <c r="I293" i="8" s="1"/>
  <c r="I208" i="8"/>
  <c r="I209" i="8" s="1"/>
  <c r="I210" i="8" s="1"/>
  <c r="I169" i="8"/>
  <c r="I170" i="8" s="1"/>
  <c r="I171" i="8" s="1"/>
  <c r="I252" i="8"/>
  <c r="I253" i="8" s="1"/>
  <c r="I254" i="8" s="1"/>
  <c r="F252" i="8"/>
  <c r="F253" i="8" s="1"/>
  <c r="F254" i="8" s="1"/>
  <c r="F291" i="8"/>
  <c r="F292" i="8" s="1"/>
  <c r="F293" i="8" s="1"/>
  <c r="F208" i="8"/>
  <c r="F209" i="8" s="1"/>
  <c r="F210" i="8" s="1"/>
  <c r="F169" i="8"/>
  <c r="F170" i="8" s="1"/>
  <c r="F171" i="8" s="1"/>
  <c r="O287" i="8"/>
  <c r="O288" i="8" s="1"/>
  <c r="O289" i="8" s="1"/>
  <c r="O248" i="8"/>
  <c r="O249" i="8" s="1"/>
  <c r="O250" i="8" s="1"/>
  <c r="O164" i="8"/>
  <c r="O165" i="8" s="1"/>
  <c r="O166" i="8" s="1"/>
  <c r="O203" i="8"/>
  <c r="O204" i="8" s="1"/>
  <c r="O205" i="8" s="1"/>
  <c r="B37" i="8"/>
  <c r="A37" i="8"/>
  <c r="E287" i="8"/>
  <c r="E288" i="8" s="1"/>
  <c r="E289" i="8" s="1"/>
  <c r="E248" i="8"/>
  <c r="E249" i="8" s="1"/>
  <c r="E250" i="8" s="1"/>
  <c r="E203" i="8"/>
  <c r="E204" i="8" s="1"/>
  <c r="E205" i="8" s="1"/>
  <c r="E164" i="8"/>
  <c r="E165" i="8" s="1"/>
  <c r="E166" i="8" s="1"/>
  <c r="O283" i="8"/>
  <c r="O284" i="8" s="1"/>
  <c r="O285" i="8" s="1"/>
  <c r="O244" i="8"/>
  <c r="O245" i="8" s="1"/>
  <c r="O246" i="8" s="1"/>
  <c r="O159" i="8"/>
  <c r="O160" i="8" s="1"/>
  <c r="O161" i="8" s="1"/>
  <c r="O198" i="8"/>
  <c r="O199" i="8" s="1"/>
  <c r="O200" i="8" s="1"/>
  <c r="Y283" i="8"/>
  <c r="Y284" i="8" s="1"/>
  <c r="Y285" i="8" s="1"/>
  <c r="Y244" i="8"/>
  <c r="Y245" i="8" s="1"/>
  <c r="Y246" i="8" s="1"/>
  <c r="Y198" i="8"/>
  <c r="Y199" i="8" s="1"/>
  <c r="Y200" i="8" s="1"/>
  <c r="Y159" i="8"/>
  <c r="Y160" i="8" s="1"/>
  <c r="Y161" i="8" s="1"/>
  <c r="F283" i="8"/>
  <c r="F284" i="8" s="1"/>
  <c r="F285" i="8" s="1"/>
  <c r="F244" i="8"/>
  <c r="F245" i="8" s="1"/>
  <c r="F246" i="8" s="1"/>
  <c r="F198" i="8"/>
  <c r="F199" i="8" s="1"/>
  <c r="F200" i="8" s="1"/>
  <c r="F159" i="8"/>
  <c r="F160" i="8" s="1"/>
  <c r="F161" i="8" s="1"/>
  <c r="X279" i="8"/>
  <c r="X280" i="8" s="1"/>
  <c r="X281" i="8" s="1"/>
  <c r="X240" i="8"/>
  <c r="X241" i="8" s="1"/>
  <c r="X242" i="8" s="1"/>
  <c r="X193" i="8"/>
  <c r="X194" i="8" s="1"/>
  <c r="X195" i="8" s="1"/>
  <c r="X154" i="8"/>
  <c r="X155" i="8" s="1"/>
  <c r="X156" i="8" s="1"/>
  <c r="Q271" i="8"/>
  <c r="Q272" i="8" s="1"/>
  <c r="Q273" i="8" s="1"/>
  <c r="Q232" i="8"/>
  <c r="Q233" i="8" s="1"/>
  <c r="Q234" i="8" s="1"/>
  <c r="Q183" i="8"/>
  <c r="Q184" i="8" s="1"/>
  <c r="Q185" i="8" s="1"/>
  <c r="Q144" i="8"/>
  <c r="Q145" i="8" s="1"/>
  <c r="Q146" i="8" s="1"/>
  <c r="Y295" i="8"/>
  <c r="Y296" i="8" s="1"/>
  <c r="Y297" i="8" s="1"/>
  <c r="Y256" i="8"/>
  <c r="Y257" i="8" s="1"/>
  <c r="Y258" i="8" s="1"/>
  <c r="Y174" i="8"/>
  <c r="Y175" i="8" s="1"/>
  <c r="Y176" i="8" s="1"/>
  <c r="Y213" i="8"/>
  <c r="Y214" i="8" s="1"/>
  <c r="Y215" i="8" s="1"/>
  <c r="F287" i="8"/>
  <c r="F288" i="8" s="1"/>
  <c r="F289" i="8" s="1"/>
  <c r="F248" i="8"/>
  <c r="F249" i="8" s="1"/>
  <c r="F250" i="8" s="1"/>
  <c r="F203" i="8"/>
  <c r="F204" i="8" s="1"/>
  <c r="F205" i="8" s="1"/>
  <c r="F164" i="8"/>
  <c r="F165" i="8" s="1"/>
  <c r="F166" i="8" s="1"/>
  <c r="T279" i="8"/>
  <c r="T280" i="8" s="1"/>
  <c r="T281" i="8" s="1"/>
  <c r="T193" i="8"/>
  <c r="T194" i="8" s="1"/>
  <c r="T195" i="8" s="1"/>
  <c r="T240" i="8"/>
  <c r="T241" i="8" s="1"/>
  <c r="T242" i="8" s="1"/>
  <c r="T154" i="8"/>
  <c r="T155" i="8" s="1"/>
  <c r="T156" i="8" s="1"/>
  <c r="I279" i="8"/>
  <c r="I280" i="8" s="1"/>
  <c r="I281" i="8" s="1"/>
  <c r="I240" i="8"/>
  <c r="I241" i="8" s="1"/>
  <c r="I242" i="8" s="1"/>
  <c r="I193" i="8"/>
  <c r="I194" i="8" s="1"/>
  <c r="I195" i="8" s="1"/>
  <c r="I154" i="8"/>
  <c r="I155" i="8" s="1"/>
  <c r="I156" i="8" s="1"/>
  <c r="S193" i="8"/>
  <c r="S194" i="8" s="1"/>
  <c r="S195" i="8" s="1"/>
  <c r="S240" i="8"/>
  <c r="S241" i="8" s="1"/>
  <c r="S242" i="8" s="1"/>
  <c r="S279" i="8"/>
  <c r="S280" i="8" s="1"/>
  <c r="S281" i="8" s="1"/>
  <c r="S154" i="8"/>
  <c r="S155" i="8" s="1"/>
  <c r="S156" i="8" s="1"/>
  <c r="W275" i="8"/>
  <c r="W276" i="8" s="1"/>
  <c r="W277" i="8" s="1"/>
  <c r="W236" i="8"/>
  <c r="W237" i="8" s="1"/>
  <c r="W238" i="8" s="1"/>
  <c r="W188" i="8"/>
  <c r="W189" i="8" s="1"/>
  <c r="W190" i="8" s="1"/>
  <c r="W149" i="8"/>
  <c r="W150" i="8" s="1"/>
  <c r="W151" i="8" s="1"/>
  <c r="E275" i="8"/>
  <c r="E276" i="8" s="1"/>
  <c r="E277" i="8" s="1"/>
  <c r="E236" i="8"/>
  <c r="E237" i="8" s="1"/>
  <c r="E238" i="8" s="1"/>
  <c r="E188" i="8"/>
  <c r="E189" i="8" s="1"/>
  <c r="E190" i="8" s="1"/>
  <c r="E149" i="8"/>
  <c r="E150" i="8" s="1"/>
  <c r="E151" i="8" s="1"/>
  <c r="L275" i="8"/>
  <c r="L276" i="8" s="1"/>
  <c r="L277" i="8" s="1"/>
  <c r="L188" i="8"/>
  <c r="L189" i="8" s="1"/>
  <c r="L190" i="8" s="1"/>
  <c r="L236" i="8"/>
  <c r="L237" i="8" s="1"/>
  <c r="L238" i="8" s="1"/>
  <c r="L149" i="8"/>
  <c r="L150" i="8" s="1"/>
  <c r="L151" i="8" s="1"/>
  <c r="X271" i="8"/>
  <c r="X272" i="8" s="1"/>
  <c r="X273" i="8" s="1"/>
  <c r="X232" i="8"/>
  <c r="X233" i="8" s="1"/>
  <c r="X234" i="8" s="1"/>
  <c r="X183" i="8"/>
  <c r="X184" i="8" s="1"/>
  <c r="X185" i="8" s="1"/>
  <c r="X144" i="8"/>
  <c r="X145" i="8" s="1"/>
  <c r="X146" i="8" s="1"/>
  <c r="R271" i="8"/>
  <c r="R272" i="8" s="1"/>
  <c r="R273" i="8" s="1"/>
  <c r="R232" i="8"/>
  <c r="R233" i="8" s="1"/>
  <c r="R234" i="8" s="1"/>
  <c r="R183" i="8"/>
  <c r="R184" i="8" s="1"/>
  <c r="R185" i="8" s="1"/>
  <c r="R144" i="8"/>
  <c r="R145" i="8" s="1"/>
  <c r="R146" i="8" s="1"/>
  <c r="M271" i="8"/>
  <c r="M272" i="8" s="1"/>
  <c r="M273" i="8" s="1"/>
  <c r="M232" i="8"/>
  <c r="M233" i="8" s="1"/>
  <c r="M234" i="8" s="1"/>
  <c r="M183" i="8"/>
  <c r="M184" i="8" s="1"/>
  <c r="M185" i="8" s="1"/>
  <c r="M144" i="8"/>
  <c r="M145" i="8" s="1"/>
  <c r="M146" i="8" s="1"/>
  <c r="F256" i="8"/>
  <c r="F257" i="8" s="1"/>
  <c r="F258" i="8" s="1"/>
  <c r="F295" i="8"/>
  <c r="F296" i="8" s="1"/>
  <c r="F297" i="8" s="1"/>
  <c r="F213" i="8"/>
  <c r="F214" i="8" s="1"/>
  <c r="F215" i="8" s="1"/>
  <c r="F174" i="8"/>
  <c r="F175" i="8" s="1"/>
  <c r="F176" i="8" s="1"/>
  <c r="X256" i="8"/>
  <c r="X257" i="8" s="1"/>
  <c r="X258" i="8" s="1"/>
  <c r="X295" i="8"/>
  <c r="X296" i="8" s="1"/>
  <c r="X297" i="8" s="1"/>
  <c r="X213" i="8"/>
  <c r="X214" i="8" s="1"/>
  <c r="X215" i="8" s="1"/>
  <c r="X174" i="8"/>
  <c r="X175" i="8" s="1"/>
  <c r="X176" i="8" s="1"/>
  <c r="K256" i="8"/>
  <c r="K257" i="8" s="1"/>
  <c r="K258" i="8" s="1"/>
  <c r="K295" i="8"/>
  <c r="K296" i="8" s="1"/>
  <c r="K297" i="8" s="1"/>
  <c r="K213" i="8"/>
  <c r="K214" i="8" s="1"/>
  <c r="K215" i="8" s="1"/>
  <c r="K174" i="8"/>
  <c r="K175" i="8" s="1"/>
  <c r="K176" i="8" s="1"/>
  <c r="H252" i="8"/>
  <c r="H253" i="8" s="1"/>
  <c r="H254" i="8" s="1"/>
  <c r="H291" i="8"/>
  <c r="H292" i="8" s="1"/>
  <c r="H293" i="8" s="1"/>
  <c r="H208" i="8"/>
  <c r="H209" i="8" s="1"/>
  <c r="H210" i="8" s="1"/>
  <c r="H169" i="8"/>
  <c r="H170" i="8" s="1"/>
  <c r="H171" i="8" s="1"/>
  <c r="C252" i="8"/>
  <c r="C253" i="8" s="1"/>
  <c r="C254" i="8" s="1"/>
  <c r="C291" i="8"/>
  <c r="C292" i="8" s="1"/>
  <c r="C293" i="8" s="1"/>
  <c r="C208" i="8"/>
  <c r="C209" i="8" s="1"/>
  <c r="C210" i="8" s="1"/>
  <c r="C169" i="8"/>
  <c r="C170" i="8" s="1"/>
  <c r="C171" i="8" s="1"/>
  <c r="U252" i="8"/>
  <c r="U253" i="8" s="1"/>
  <c r="U254" i="8" s="1"/>
  <c r="U291" i="8"/>
  <c r="U292" i="8" s="1"/>
  <c r="U293" i="8" s="1"/>
  <c r="U208" i="8"/>
  <c r="U209" i="8" s="1"/>
  <c r="U210" i="8" s="1"/>
  <c r="U169" i="8"/>
  <c r="U170" i="8" s="1"/>
  <c r="U171" i="8" s="1"/>
  <c r="V287" i="8"/>
  <c r="V288" i="8" s="1"/>
  <c r="V289" i="8" s="1"/>
  <c r="V248" i="8"/>
  <c r="V249" i="8" s="1"/>
  <c r="V250" i="8" s="1"/>
  <c r="V203" i="8"/>
  <c r="V204" i="8" s="1"/>
  <c r="V205" i="8" s="1"/>
  <c r="V164" i="8"/>
  <c r="V165" i="8" s="1"/>
  <c r="V166" i="8" s="1"/>
  <c r="J287" i="8"/>
  <c r="J288" i="8" s="1"/>
  <c r="J289" i="8" s="1"/>
  <c r="J248" i="8"/>
  <c r="J249" i="8" s="1"/>
  <c r="J250" i="8" s="1"/>
  <c r="J203" i="8"/>
  <c r="J204" i="8" s="1"/>
  <c r="J205" i="8" s="1"/>
  <c r="J164" i="8"/>
  <c r="J165" i="8" s="1"/>
  <c r="J166" i="8" s="1"/>
  <c r="M287" i="8"/>
  <c r="M288" i="8" s="1"/>
  <c r="M289" i="8" s="1"/>
  <c r="M248" i="8"/>
  <c r="M249" i="8" s="1"/>
  <c r="M250" i="8" s="1"/>
  <c r="M203" i="8"/>
  <c r="M204" i="8" s="1"/>
  <c r="M205" i="8" s="1"/>
  <c r="M164" i="8"/>
  <c r="M165" i="8" s="1"/>
  <c r="M166" i="8" s="1"/>
  <c r="P283" i="8"/>
  <c r="P284" i="8" s="1"/>
  <c r="P285" i="8" s="1"/>
  <c r="P244" i="8"/>
  <c r="P245" i="8" s="1"/>
  <c r="P246" i="8" s="1"/>
  <c r="P198" i="8"/>
  <c r="P199" i="8" s="1"/>
  <c r="P200" i="8" s="1"/>
  <c r="P159" i="8"/>
  <c r="P160" i="8" s="1"/>
  <c r="P161" i="8" s="1"/>
  <c r="J283" i="8"/>
  <c r="J284" i="8" s="1"/>
  <c r="J285" i="8" s="1"/>
  <c r="J244" i="8"/>
  <c r="J245" i="8" s="1"/>
  <c r="J246" i="8" s="1"/>
  <c r="J198" i="8"/>
  <c r="J199" i="8" s="1"/>
  <c r="J200" i="8" s="1"/>
  <c r="J159" i="8"/>
  <c r="J160" i="8" s="1"/>
  <c r="J161" i="8" s="1"/>
  <c r="N283" i="8"/>
  <c r="N284" i="8" s="1"/>
  <c r="N285" i="8" s="1"/>
  <c r="N244" i="8"/>
  <c r="N245" i="8" s="1"/>
  <c r="N246" i="8" s="1"/>
  <c r="N198" i="8"/>
  <c r="N199" i="8" s="1"/>
  <c r="N200" i="8" s="1"/>
  <c r="N159" i="8"/>
  <c r="N160" i="8" s="1"/>
  <c r="N161" i="8" s="1"/>
  <c r="R275" i="8"/>
  <c r="R276" i="8" s="1"/>
  <c r="R277" i="8" s="1"/>
  <c r="R236" i="8"/>
  <c r="R237" i="8" s="1"/>
  <c r="R238" i="8" s="1"/>
  <c r="R188" i="8"/>
  <c r="R189" i="8" s="1"/>
  <c r="R190" i="8" s="1"/>
  <c r="R149" i="8"/>
  <c r="R150" i="8" s="1"/>
  <c r="R151" i="8" s="1"/>
  <c r="X287" i="8"/>
  <c r="X288" i="8" s="1"/>
  <c r="X289" i="8" s="1"/>
  <c r="X248" i="8"/>
  <c r="X249" i="8" s="1"/>
  <c r="X250" i="8" s="1"/>
  <c r="X203" i="8"/>
  <c r="X204" i="8" s="1"/>
  <c r="X205" i="8" s="1"/>
  <c r="X164" i="8"/>
  <c r="X165" i="8" s="1"/>
  <c r="X166" i="8" s="1"/>
  <c r="G279" i="8"/>
  <c r="G280" i="8" s="1"/>
  <c r="G281" i="8" s="1"/>
  <c r="G240" i="8"/>
  <c r="G241" i="8" s="1"/>
  <c r="G242" i="8" s="1"/>
  <c r="G193" i="8"/>
  <c r="G194" i="8" s="1"/>
  <c r="G195" i="8" s="1"/>
  <c r="G154" i="8"/>
  <c r="G155" i="8" s="1"/>
  <c r="G156" i="8" s="1"/>
  <c r="Q279" i="8"/>
  <c r="Q280" i="8" s="1"/>
  <c r="Q281" i="8" s="1"/>
  <c r="Q240" i="8"/>
  <c r="Q241" i="8" s="1"/>
  <c r="Q242" i="8" s="1"/>
  <c r="Q193" i="8"/>
  <c r="Q194" i="8" s="1"/>
  <c r="Q195" i="8" s="1"/>
  <c r="Q154" i="8"/>
  <c r="Q155" i="8" s="1"/>
  <c r="Q156" i="8" s="1"/>
  <c r="W279" i="8"/>
  <c r="W280" i="8" s="1"/>
  <c r="W281" i="8" s="1"/>
  <c r="W240" i="8"/>
  <c r="W241" i="8" s="1"/>
  <c r="W242" i="8" s="1"/>
  <c r="W154" i="8"/>
  <c r="W155" i="8" s="1"/>
  <c r="W156" i="8" s="1"/>
  <c r="W193" i="8"/>
  <c r="W194" i="8" s="1"/>
  <c r="W195" i="8" s="1"/>
  <c r="U275" i="8"/>
  <c r="U276" i="8" s="1"/>
  <c r="U277" i="8" s="1"/>
  <c r="U236" i="8"/>
  <c r="U237" i="8" s="1"/>
  <c r="U238" i="8" s="1"/>
  <c r="U188" i="8"/>
  <c r="U189" i="8" s="1"/>
  <c r="U190" i="8" s="1"/>
  <c r="U149" i="8"/>
  <c r="U150" i="8" s="1"/>
  <c r="U151" i="8" s="1"/>
  <c r="B28" i="8"/>
  <c r="A28" i="8"/>
  <c r="T188" i="8"/>
  <c r="T189" i="8" s="1"/>
  <c r="T190" i="8" s="1"/>
  <c r="T275" i="8"/>
  <c r="T276" i="8" s="1"/>
  <c r="T277" i="8" s="1"/>
  <c r="T236" i="8"/>
  <c r="T237" i="8" s="1"/>
  <c r="T238" i="8" s="1"/>
  <c r="T149" i="8"/>
  <c r="T150" i="8" s="1"/>
  <c r="T151" i="8" s="1"/>
  <c r="V271" i="8"/>
  <c r="V272" i="8" s="1"/>
  <c r="V273" i="8" s="1"/>
  <c r="V232" i="8"/>
  <c r="V233" i="8" s="1"/>
  <c r="V234" i="8" s="1"/>
  <c r="V183" i="8"/>
  <c r="V184" i="8" s="1"/>
  <c r="V185" i="8" s="1"/>
  <c r="V144" i="8"/>
  <c r="V145" i="8" s="1"/>
  <c r="V146" i="8" s="1"/>
  <c r="C183" i="8"/>
  <c r="C184" i="8" s="1"/>
  <c r="C185" i="8" s="1"/>
  <c r="C232" i="8"/>
  <c r="C233" i="8" s="1"/>
  <c r="C234" i="8" s="1"/>
  <c r="C271" i="8"/>
  <c r="C272" i="8" s="1"/>
  <c r="C273" i="8" s="1"/>
  <c r="C144" i="8"/>
  <c r="C145" i="8" s="1"/>
  <c r="C146" i="8" s="1"/>
  <c r="U271" i="8"/>
  <c r="U272" i="8" s="1"/>
  <c r="U273" i="8" s="1"/>
  <c r="U232" i="8"/>
  <c r="U233" i="8" s="1"/>
  <c r="U234" i="8" s="1"/>
  <c r="U183" i="8"/>
  <c r="U184" i="8" s="1"/>
  <c r="U185" i="8" s="1"/>
  <c r="U144" i="8"/>
  <c r="U145" i="8" s="1"/>
  <c r="U146" i="8" s="1"/>
  <c r="N256" i="8"/>
  <c r="N257" i="8" s="1"/>
  <c r="N258" i="8" s="1"/>
  <c r="N295" i="8"/>
  <c r="N296" i="8" s="1"/>
  <c r="N297" i="8" s="1"/>
  <c r="N213" i="8"/>
  <c r="N214" i="8" s="1"/>
  <c r="N215" i="8" s="1"/>
  <c r="N174" i="8"/>
  <c r="N175" i="8" s="1"/>
  <c r="N176" i="8" s="1"/>
  <c r="I295" i="8"/>
  <c r="I296" i="8" s="1"/>
  <c r="I297" i="8" s="1"/>
  <c r="I256" i="8"/>
  <c r="I257" i="8" s="1"/>
  <c r="I258" i="8" s="1"/>
  <c r="I213" i="8"/>
  <c r="I214" i="8" s="1"/>
  <c r="I215" i="8" s="1"/>
  <c r="I174" i="8"/>
  <c r="I175" i="8" s="1"/>
  <c r="I176" i="8" s="1"/>
  <c r="S256" i="8"/>
  <c r="S257" i="8" s="1"/>
  <c r="S258" i="8" s="1"/>
  <c r="S213" i="8"/>
  <c r="S214" i="8" s="1"/>
  <c r="S215" i="8" s="1"/>
  <c r="S174" i="8"/>
  <c r="S175" i="8" s="1"/>
  <c r="S176" i="8" s="1"/>
  <c r="S295" i="8"/>
  <c r="S296" i="8" s="1"/>
  <c r="S297" i="8" s="1"/>
  <c r="X252" i="8"/>
  <c r="X253" i="8" s="1"/>
  <c r="X254" i="8" s="1"/>
  <c r="X291" i="8"/>
  <c r="X292" i="8" s="1"/>
  <c r="X293" i="8" s="1"/>
  <c r="X208" i="8"/>
  <c r="X209" i="8" s="1"/>
  <c r="X210" i="8" s="1"/>
  <c r="X169" i="8"/>
  <c r="X170" i="8" s="1"/>
  <c r="X171" i="8" s="1"/>
  <c r="Y291" i="8"/>
  <c r="Y292" i="8" s="1"/>
  <c r="Y293" i="8" s="1"/>
  <c r="Y252" i="8"/>
  <c r="Y253" i="8" s="1"/>
  <c r="Y254" i="8" s="1"/>
  <c r="Y208" i="8"/>
  <c r="Y209" i="8" s="1"/>
  <c r="Y210" i="8" s="1"/>
  <c r="Y169" i="8"/>
  <c r="Y170" i="8" s="1"/>
  <c r="Y171" i="8" s="1"/>
  <c r="V252" i="8"/>
  <c r="V253" i="8" s="1"/>
  <c r="V254" i="8" s="1"/>
  <c r="V291" i="8"/>
  <c r="V292" i="8" s="1"/>
  <c r="V293" i="8" s="1"/>
  <c r="V208" i="8"/>
  <c r="V209" i="8" s="1"/>
  <c r="V210" i="8" s="1"/>
  <c r="V169" i="8"/>
  <c r="V170" i="8" s="1"/>
  <c r="V171" i="8" s="1"/>
  <c r="H287" i="8"/>
  <c r="H288" i="8" s="1"/>
  <c r="H289" i="8" s="1"/>
  <c r="H248" i="8"/>
  <c r="H249" i="8" s="1"/>
  <c r="H250" i="8" s="1"/>
  <c r="H203" i="8"/>
  <c r="H204" i="8" s="1"/>
  <c r="H205" i="8" s="1"/>
  <c r="H164" i="8"/>
  <c r="H165" i="8" s="1"/>
  <c r="H166" i="8" s="1"/>
  <c r="R287" i="8"/>
  <c r="R288" i="8" s="1"/>
  <c r="R289" i="8" s="1"/>
  <c r="R248" i="8"/>
  <c r="R249" i="8" s="1"/>
  <c r="R250" i="8" s="1"/>
  <c r="R203" i="8"/>
  <c r="R204" i="8" s="1"/>
  <c r="R205" i="8" s="1"/>
  <c r="R164" i="8"/>
  <c r="R165" i="8" s="1"/>
  <c r="R166" i="8" s="1"/>
  <c r="U287" i="8"/>
  <c r="U288" i="8" s="1"/>
  <c r="U289" i="8" s="1"/>
  <c r="U248" i="8"/>
  <c r="U249" i="8" s="1"/>
  <c r="U250" i="8" s="1"/>
  <c r="U203" i="8"/>
  <c r="U204" i="8" s="1"/>
  <c r="U205" i="8" s="1"/>
  <c r="U164" i="8"/>
  <c r="U165" i="8" s="1"/>
  <c r="U166" i="8" s="1"/>
  <c r="B34" i="8"/>
  <c r="A34" i="8"/>
  <c r="R283" i="8"/>
  <c r="R284" i="8" s="1"/>
  <c r="R285" i="8" s="1"/>
  <c r="R244" i="8"/>
  <c r="R245" i="8" s="1"/>
  <c r="R246" i="8" s="1"/>
  <c r="R198" i="8"/>
  <c r="R199" i="8" s="1"/>
  <c r="R200" i="8" s="1"/>
  <c r="R159" i="8"/>
  <c r="R160" i="8" s="1"/>
  <c r="R161" i="8" s="1"/>
  <c r="V283" i="8"/>
  <c r="V284" i="8" s="1"/>
  <c r="V285" i="8" s="1"/>
  <c r="V244" i="8"/>
  <c r="V245" i="8" s="1"/>
  <c r="V246" i="8" s="1"/>
  <c r="V159" i="8"/>
  <c r="V160" i="8" s="1"/>
  <c r="V161" i="8" s="1"/>
  <c r="V198" i="8"/>
  <c r="V199" i="8" s="1"/>
  <c r="V200" i="8" s="1"/>
  <c r="C237" i="10"/>
  <c r="E209" i="4"/>
  <c r="E210" i="4" s="1"/>
  <c r="E211" i="4" s="1"/>
  <c r="W170" i="4"/>
  <c r="W171" i="4" s="1"/>
  <c r="W172" i="4" s="1"/>
  <c r="V160" i="4"/>
  <c r="V161" i="4" s="1"/>
  <c r="V162" i="4" s="1"/>
  <c r="N145" i="4"/>
  <c r="N146" i="4" s="1"/>
  <c r="N147" i="4" s="1"/>
  <c r="R160" i="4"/>
  <c r="R161" i="4" s="1"/>
  <c r="R162" i="4" s="1"/>
  <c r="H204" i="4"/>
  <c r="H205" i="4" s="1"/>
  <c r="H206" i="4" s="1"/>
  <c r="H199" i="4"/>
  <c r="H200" i="4" s="1"/>
  <c r="H201" i="4" s="1"/>
  <c r="C199" i="4"/>
  <c r="C200" i="4" s="1"/>
  <c r="C201" i="4" s="1"/>
  <c r="V199" i="4"/>
  <c r="V200" i="4" s="1"/>
  <c r="V201" i="4" s="1"/>
  <c r="L165" i="4"/>
  <c r="L166" i="4" s="1"/>
  <c r="L167" i="4" s="1"/>
  <c r="L175" i="4"/>
  <c r="L176" i="4" s="1"/>
  <c r="L177" i="4" s="1"/>
  <c r="H189" i="4"/>
  <c r="H190" i="4" s="1"/>
  <c r="H191" i="4" s="1"/>
  <c r="N155" i="4"/>
  <c r="N156" i="4" s="1"/>
  <c r="N157" i="4" s="1"/>
  <c r="F199" i="4"/>
  <c r="F200" i="4" s="1"/>
  <c r="F201" i="4" s="1"/>
  <c r="M194" i="4"/>
  <c r="M195" i="4" s="1"/>
  <c r="M196" i="4" s="1"/>
  <c r="U175" i="4"/>
  <c r="U176" i="4" s="1"/>
  <c r="U177" i="4" s="1"/>
  <c r="Q194" i="4"/>
  <c r="Q195" i="4" s="1"/>
  <c r="Q196" i="4" s="1"/>
  <c r="N170" i="4"/>
  <c r="N171" i="4" s="1"/>
  <c r="N172" i="4" s="1"/>
  <c r="V175" i="4"/>
  <c r="V176" i="4" s="1"/>
  <c r="V177" i="4" s="1"/>
  <c r="E214" i="4"/>
  <c r="E215" i="4" s="1"/>
  <c r="E216" i="4" s="1"/>
  <c r="E204" i="4"/>
  <c r="E205" i="4" s="1"/>
  <c r="E206" i="4" s="1"/>
  <c r="C209" i="4"/>
  <c r="C210" i="4" s="1"/>
  <c r="C211" i="4" s="1"/>
  <c r="W175" i="4"/>
  <c r="W176" i="4" s="1"/>
  <c r="W177" i="4" s="1"/>
  <c r="U214" i="4"/>
  <c r="U215" i="4" s="1"/>
  <c r="U216" i="4" s="1"/>
  <c r="N160" i="4"/>
  <c r="N161" i="4" s="1"/>
  <c r="N162" i="4" s="1"/>
  <c r="C194" i="4"/>
  <c r="C195" i="4" s="1"/>
  <c r="C196" i="4" s="1"/>
  <c r="W165" i="4"/>
  <c r="W166" i="4" s="1"/>
  <c r="W167" i="4" s="1"/>
  <c r="C204" i="4"/>
  <c r="C205" i="4" s="1"/>
  <c r="C206" i="4" s="1"/>
  <c r="N175" i="4"/>
  <c r="N176" i="4" s="1"/>
  <c r="N177" i="4" s="1"/>
  <c r="I165" i="4"/>
  <c r="I166" i="4" s="1"/>
  <c r="I167" i="4" s="1"/>
  <c r="V165" i="4"/>
  <c r="V166" i="4" s="1"/>
  <c r="V167" i="4" s="1"/>
  <c r="I199" i="4"/>
  <c r="I200" i="4" s="1"/>
  <c r="I201" i="4" s="1"/>
  <c r="L199" i="4"/>
  <c r="L200" i="4" s="1"/>
  <c r="L201" i="4" s="1"/>
  <c r="E145" i="4"/>
  <c r="E146" i="4" s="1"/>
  <c r="E147" i="4" s="1"/>
  <c r="V145" i="4"/>
  <c r="V146" i="4" s="1"/>
  <c r="V147" i="4" s="1"/>
  <c r="J184" i="4"/>
  <c r="J185" i="4" s="1"/>
  <c r="J186" i="4" s="1"/>
  <c r="W160" i="4"/>
  <c r="W161" i="4" s="1"/>
  <c r="W162" i="4" s="1"/>
  <c r="W150" i="4"/>
  <c r="W151" i="4" s="1"/>
  <c r="W152" i="4" s="1"/>
  <c r="N165" i="4"/>
  <c r="N166" i="4" s="1"/>
  <c r="N167" i="4" s="1"/>
  <c r="Y296" i="4"/>
  <c r="Y297" i="4" s="1"/>
  <c r="Y254" i="4"/>
  <c r="Y255" i="4" s="1"/>
  <c r="P254" i="4"/>
  <c r="P255" i="4" s="1"/>
  <c r="P296" i="4"/>
  <c r="P297" i="4" s="1"/>
  <c r="D296" i="4"/>
  <c r="D297" i="4" s="1"/>
  <c r="D254" i="4"/>
  <c r="D255" i="4" s="1"/>
  <c r="Y209" i="4"/>
  <c r="Y210" i="4" s="1"/>
  <c r="Y211" i="4" s="1"/>
  <c r="Y170" i="4"/>
  <c r="Y171" i="4" s="1"/>
  <c r="Y172" i="4" s="1"/>
  <c r="I254" i="4"/>
  <c r="I255" i="4" s="1"/>
  <c r="I296" i="4"/>
  <c r="I297" i="4" s="1"/>
  <c r="H296" i="4"/>
  <c r="H297" i="4" s="1"/>
  <c r="H254" i="4"/>
  <c r="H255" i="4" s="1"/>
  <c r="Q254" i="4"/>
  <c r="Q255" i="4" s="1"/>
  <c r="Q296" i="4"/>
  <c r="Q297" i="4" s="1"/>
  <c r="X254" i="4"/>
  <c r="X255" i="4" s="1"/>
  <c r="X296" i="4"/>
  <c r="X297" i="4" s="1"/>
  <c r="L296" i="4"/>
  <c r="L297" i="4" s="1"/>
  <c r="L254" i="4"/>
  <c r="L255" i="4" s="1"/>
  <c r="B239" i="3"/>
  <c r="B240" i="3" s="1"/>
  <c r="B241" i="3" s="1"/>
  <c r="B193" i="3"/>
  <c r="B194" i="3" s="1"/>
  <c r="B195" i="3" s="1"/>
  <c r="B154" i="3"/>
  <c r="B155" i="3" s="1"/>
  <c r="B156" i="3" s="1"/>
  <c r="B278" i="3"/>
  <c r="B279" i="3" s="1"/>
  <c r="B280" i="3" s="1"/>
  <c r="B231" i="3"/>
  <c r="B232" i="3" s="1"/>
  <c r="B233" i="3" s="1"/>
  <c r="B183" i="3"/>
  <c r="B184" i="3" s="1"/>
  <c r="B185" i="3" s="1"/>
  <c r="B144" i="3"/>
  <c r="B145" i="3" s="1"/>
  <c r="B146" i="3" s="1"/>
  <c r="B270" i="3"/>
  <c r="B271" i="3" s="1"/>
  <c r="B272" i="3" s="1"/>
  <c r="B208" i="3"/>
  <c r="B209" i="3" s="1"/>
  <c r="B210" i="3" s="1"/>
  <c r="B251" i="3"/>
  <c r="B252" i="3" s="1"/>
  <c r="B253" i="3" s="1"/>
  <c r="B290" i="3"/>
  <c r="B291" i="3" s="1"/>
  <c r="B292" i="3" s="1"/>
  <c r="B169" i="3"/>
  <c r="B170" i="3" s="1"/>
  <c r="B171" i="3" s="1"/>
  <c r="B255" i="3"/>
  <c r="B256" i="3" s="1"/>
  <c r="B257" i="3" s="1"/>
  <c r="B294" i="3"/>
  <c r="B295" i="3" s="1"/>
  <c r="B296" i="3" s="1"/>
  <c r="B213" i="3"/>
  <c r="B214" i="3" s="1"/>
  <c r="B215" i="3" s="1"/>
  <c r="B174" i="3"/>
  <c r="B175" i="3" s="1"/>
  <c r="B176" i="3" s="1"/>
  <c r="B286" i="3"/>
  <c r="B287" i="3" s="1"/>
  <c r="B288" i="3" s="1"/>
  <c r="B203" i="3"/>
  <c r="B204" i="3" s="1"/>
  <c r="B205" i="3" s="1"/>
  <c r="B247" i="3"/>
  <c r="B248" i="3" s="1"/>
  <c r="B249" i="3" s="1"/>
  <c r="B164" i="3"/>
  <c r="B165" i="3" s="1"/>
  <c r="B166" i="3" s="1"/>
  <c r="B282" i="3"/>
  <c r="B283" i="3" s="1"/>
  <c r="B284" i="3" s="1"/>
  <c r="B243" i="3"/>
  <c r="B244" i="3" s="1"/>
  <c r="B245" i="3" s="1"/>
  <c r="B159" i="3"/>
  <c r="B160" i="3" s="1"/>
  <c r="B161" i="3" s="1"/>
  <c r="B198" i="3"/>
  <c r="B199" i="3" s="1"/>
  <c r="B200" i="3" s="1"/>
  <c r="B274" i="3"/>
  <c r="B275" i="3" s="1"/>
  <c r="B276" i="3" s="1"/>
  <c r="B235" i="3"/>
  <c r="B236" i="3" s="1"/>
  <c r="B237" i="3" s="1"/>
  <c r="B188" i="3"/>
  <c r="B189" i="3" s="1"/>
  <c r="B190" i="3" s="1"/>
  <c r="B149" i="3"/>
  <c r="B150" i="3" s="1"/>
  <c r="B151" i="3" s="1"/>
  <c r="R298" i="2"/>
  <c r="R299" i="2"/>
  <c r="H298" i="2"/>
  <c r="H299" i="2"/>
  <c r="V308" i="2"/>
  <c r="V309" i="2"/>
  <c r="E298" i="2"/>
  <c r="E299" i="2"/>
  <c r="J298" i="2"/>
  <c r="J299" i="2"/>
  <c r="W298" i="2"/>
  <c r="W299" i="2"/>
  <c r="N308" i="2"/>
  <c r="N309" i="2"/>
  <c r="H308" i="2"/>
  <c r="H309" i="2"/>
  <c r="I298" i="2"/>
  <c r="I299" i="2"/>
  <c r="D298" i="2"/>
  <c r="D299" i="2"/>
  <c r="U298" i="2"/>
  <c r="U299" i="2"/>
  <c r="W308" i="2"/>
  <c r="W309" i="2"/>
  <c r="S308" i="2"/>
  <c r="S309" i="2"/>
  <c r="C308" i="2"/>
  <c r="C309" i="2"/>
  <c r="S298" i="2"/>
  <c r="S299" i="2"/>
  <c r="G298" i="2"/>
  <c r="G299" i="2"/>
  <c r="Y308" i="2"/>
  <c r="Y309" i="2"/>
  <c r="T308" i="2"/>
  <c r="T309" i="2"/>
  <c r="Q308" i="2"/>
  <c r="Q309" i="2"/>
  <c r="X298" i="2"/>
  <c r="X299" i="2"/>
  <c r="T298" i="2"/>
  <c r="T299" i="2"/>
  <c r="R308" i="2"/>
  <c r="R309" i="2"/>
  <c r="F308" i="2"/>
  <c r="F309" i="2"/>
  <c r="I308" i="2"/>
  <c r="I309" i="2"/>
  <c r="D308" i="2"/>
  <c r="D309" i="2"/>
  <c r="K308" i="2"/>
  <c r="K309" i="2"/>
  <c r="P308" i="2"/>
  <c r="P309" i="2"/>
  <c r="F298" i="2"/>
  <c r="F299" i="2"/>
  <c r="C298" i="2"/>
  <c r="C299" i="2"/>
  <c r="X308" i="2"/>
  <c r="X309" i="2"/>
  <c r="M308" i="2"/>
  <c r="M309" i="2"/>
  <c r="E308" i="2"/>
  <c r="E309" i="2"/>
  <c r="L308" i="2"/>
  <c r="L309" i="2"/>
  <c r="U308" i="2"/>
  <c r="U309" i="2"/>
  <c r="Y298" i="2"/>
  <c r="Y299" i="2"/>
  <c r="O308" i="2"/>
  <c r="O309" i="2"/>
  <c r="V298" i="2"/>
  <c r="V299" i="2"/>
  <c r="Q298" i="2"/>
  <c r="Q299" i="2"/>
  <c r="G308" i="2"/>
  <c r="G309" i="2"/>
  <c r="J308" i="2"/>
  <c r="J309" i="2"/>
  <c r="G191" i="11"/>
  <c r="G192" i="11" s="1"/>
  <c r="G193" i="11" s="1"/>
  <c r="G176" i="11"/>
  <c r="G177" i="11" s="1"/>
  <c r="G178" i="11" s="1"/>
  <c r="Y176" i="11"/>
  <c r="Y177" i="11" s="1"/>
  <c r="Y178" i="11" s="1"/>
  <c r="D191" i="11"/>
  <c r="D192" i="11" s="1"/>
  <c r="D193" i="11" s="1"/>
  <c r="T176" i="11"/>
  <c r="T177" i="11" s="1"/>
  <c r="T178" i="11" s="1"/>
  <c r="E181" i="11"/>
  <c r="E182" i="11" s="1"/>
  <c r="E183" i="11" s="1"/>
  <c r="D206" i="11"/>
  <c r="D207" i="11" s="1"/>
  <c r="D208" i="11" s="1"/>
  <c r="X186" i="11"/>
  <c r="X187" i="11" s="1"/>
  <c r="X188" i="11" s="1"/>
  <c r="Q186" i="11"/>
  <c r="Q187" i="11" s="1"/>
  <c r="Q188" i="11" s="1"/>
  <c r="P186" i="11"/>
  <c r="P187" i="11" s="1"/>
  <c r="P188" i="11" s="1"/>
  <c r="R201" i="11"/>
  <c r="R202" i="11" s="1"/>
  <c r="R203" i="11" s="1"/>
  <c r="F196" i="11"/>
  <c r="F197" i="11" s="1"/>
  <c r="F198" i="11" s="1"/>
  <c r="U201" i="11"/>
  <c r="U202" i="11" s="1"/>
  <c r="U203" i="11" s="1"/>
  <c r="O201" i="11"/>
  <c r="O202" i="11" s="1"/>
  <c r="O203" i="11" s="1"/>
  <c r="X206" i="11"/>
  <c r="X207" i="11" s="1"/>
  <c r="X208" i="11" s="1"/>
  <c r="H176" i="11"/>
  <c r="H177" i="11" s="1"/>
  <c r="H178" i="11" s="1"/>
  <c r="C176" i="11"/>
  <c r="C177" i="11" s="1"/>
  <c r="C178" i="11" s="1"/>
  <c r="W181" i="11"/>
  <c r="W182" i="11" s="1"/>
  <c r="W183" i="11" s="1"/>
  <c r="R196" i="11"/>
  <c r="R197" i="11" s="1"/>
  <c r="R198" i="11" s="1"/>
  <c r="Y206" i="11"/>
  <c r="Y207" i="11" s="1"/>
  <c r="Y208" i="11" s="1"/>
  <c r="H196" i="11"/>
  <c r="H197" i="11" s="1"/>
  <c r="H198" i="11" s="1"/>
  <c r="G181" i="11"/>
  <c r="G182" i="11" s="1"/>
  <c r="G183" i="11" s="1"/>
  <c r="Y250" i="11"/>
  <c r="Y251" i="11" s="1"/>
  <c r="A40" i="11"/>
  <c r="Y240" i="11"/>
  <c r="J252" i="11"/>
  <c r="C240" i="11"/>
  <c r="J240" i="11"/>
  <c r="S252" i="11"/>
  <c r="V252" i="11"/>
  <c r="C252" i="11"/>
  <c r="X252" i="11"/>
  <c r="Q252" i="11"/>
  <c r="H240" i="11"/>
  <c r="L240" i="11"/>
  <c r="N252" i="11"/>
  <c r="R252" i="11"/>
  <c r="E252" i="11"/>
  <c r="F240" i="11"/>
  <c r="R240" i="11"/>
  <c r="P240" i="11"/>
  <c r="P252" i="11"/>
  <c r="G240" i="11"/>
  <c r="D240" i="11"/>
  <c r="N240" i="11"/>
  <c r="M240" i="11"/>
  <c r="I206" i="11"/>
  <c r="I207" i="11" s="1"/>
  <c r="I208" i="11" s="1"/>
  <c r="B276" i="11"/>
  <c r="B277" i="11" s="1"/>
  <c r="B226" i="11"/>
  <c r="F228" i="11"/>
  <c r="Q176" i="11"/>
  <c r="Q177" i="11" s="1"/>
  <c r="Q178" i="11" s="1"/>
  <c r="P181" i="11"/>
  <c r="P182" i="11" s="1"/>
  <c r="P183" i="11" s="1"/>
  <c r="T186" i="11"/>
  <c r="T187" i="11" s="1"/>
  <c r="T188" i="11" s="1"/>
  <c r="K228" i="11"/>
  <c r="R191" i="11"/>
  <c r="R192" i="11" s="1"/>
  <c r="R193" i="11" s="1"/>
  <c r="D181" i="11"/>
  <c r="D182" i="11" s="1"/>
  <c r="D183" i="11" s="1"/>
  <c r="L201" i="11"/>
  <c r="L202" i="11" s="1"/>
  <c r="L203" i="11" s="1"/>
  <c r="N186" i="11"/>
  <c r="N187" i="11" s="1"/>
  <c r="N188" i="11" s="1"/>
  <c r="C206" i="11"/>
  <c r="C207" i="11" s="1"/>
  <c r="C208" i="11" s="1"/>
  <c r="X191" i="11"/>
  <c r="X192" i="11" s="1"/>
  <c r="X193" i="11" s="1"/>
  <c r="T191" i="11"/>
  <c r="T192" i="11" s="1"/>
  <c r="T193" i="11" s="1"/>
  <c r="N228" i="11"/>
  <c r="G196" i="11"/>
  <c r="G197" i="11" s="1"/>
  <c r="G198" i="11" s="1"/>
  <c r="K201" i="11"/>
  <c r="K202" i="11" s="1"/>
  <c r="K203" i="11" s="1"/>
  <c r="B273" i="11"/>
  <c r="B274" i="11" s="1"/>
  <c r="B223" i="11"/>
  <c r="B224" i="11" s="1"/>
  <c r="W176" i="11"/>
  <c r="W177" i="11" s="1"/>
  <c r="W178" i="11" s="1"/>
  <c r="V181" i="11"/>
  <c r="V182" i="11" s="1"/>
  <c r="V183" i="11" s="1"/>
  <c r="E176" i="11"/>
  <c r="E177" i="11" s="1"/>
  <c r="E178" i="11" s="1"/>
  <c r="B286" i="11"/>
  <c r="B287" i="11" s="1"/>
  <c r="B235" i="11"/>
  <c r="B236" i="11" s="1"/>
  <c r="W228" i="11"/>
  <c r="W201" i="11"/>
  <c r="W202" i="11" s="1"/>
  <c r="W203" i="11" s="1"/>
  <c r="B289" i="11"/>
  <c r="B290" i="11" s="1"/>
  <c r="B238" i="11"/>
  <c r="B239" i="11" s="1"/>
  <c r="M176" i="11"/>
  <c r="M177" i="11" s="1"/>
  <c r="M178" i="11" s="1"/>
  <c r="L228" i="11"/>
  <c r="L196" i="11"/>
  <c r="L197" i="11" s="1"/>
  <c r="L198" i="11" s="1"/>
  <c r="J206" i="11"/>
  <c r="J207" i="11" s="1"/>
  <c r="J208" i="11" s="1"/>
  <c r="G228" i="11"/>
  <c r="K196" i="11"/>
  <c r="K197" i="11" s="1"/>
  <c r="K198" i="11" s="1"/>
  <c r="V176" i="11"/>
  <c r="V177" i="11" s="1"/>
  <c r="V178" i="11" s="1"/>
  <c r="X181" i="11"/>
  <c r="X182" i="11" s="1"/>
  <c r="X183" i="11" s="1"/>
  <c r="U181" i="11"/>
  <c r="U182" i="11" s="1"/>
  <c r="U183" i="11" s="1"/>
  <c r="C196" i="11"/>
  <c r="C197" i="11" s="1"/>
  <c r="C198" i="11" s="1"/>
  <c r="Y201" i="11"/>
  <c r="Y202" i="11" s="1"/>
  <c r="Y203" i="11" s="1"/>
  <c r="E206" i="11"/>
  <c r="E207" i="11" s="1"/>
  <c r="E208" i="11" s="1"/>
  <c r="N191" i="11"/>
  <c r="N192" i="11" s="1"/>
  <c r="N193" i="11" s="1"/>
  <c r="S191" i="11"/>
  <c r="S192" i="11" s="1"/>
  <c r="S193" i="11" s="1"/>
  <c r="O186" i="11"/>
  <c r="O187" i="11" s="1"/>
  <c r="O188" i="11" s="1"/>
  <c r="H186" i="11"/>
  <c r="H187" i="11" s="1"/>
  <c r="H188" i="11" s="1"/>
  <c r="S181" i="11"/>
  <c r="S182" i="11" s="1"/>
  <c r="S183" i="11" s="1"/>
  <c r="M196" i="11"/>
  <c r="M197" i="11" s="1"/>
  <c r="M198" i="11" s="1"/>
  <c r="X201" i="11"/>
  <c r="X202" i="11" s="1"/>
  <c r="X203" i="11" s="1"/>
  <c r="Q206" i="11"/>
  <c r="Q207" i="11" s="1"/>
  <c r="Q208" i="11" s="1"/>
  <c r="Q191" i="11"/>
  <c r="Q192" i="11" s="1"/>
  <c r="Q193" i="11" s="1"/>
  <c r="I176" i="11"/>
  <c r="I177" i="11" s="1"/>
  <c r="I178" i="11" s="1"/>
  <c r="U176" i="11"/>
  <c r="U177" i="11" s="1"/>
  <c r="U178" i="11" s="1"/>
  <c r="T181" i="11"/>
  <c r="T182" i="11" s="1"/>
  <c r="T183" i="11" s="1"/>
  <c r="P196" i="11"/>
  <c r="P197" i="11" s="1"/>
  <c r="P198" i="11" s="1"/>
  <c r="Y186" i="11"/>
  <c r="Y187" i="11" s="1"/>
  <c r="Y188" i="11" s="1"/>
  <c r="I191" i="11"/>
  <c r="I192" i="11" s="1"/>
  <c r="I193" i="11" s="1"/>
  <c r="X176" i="11"/>
  <c r="X177" i="11" s="1"/>
  <c r="X178" i="11" s="1"/>
  <c r="K206" i="11"/>
  <c r="K207" i="11" s="1"/>
  <c r="K208" i="11" s="1"/>
  <c r="O206" i="11"/>
  <c r="O207" i="11" s="1"/>
  <c r="O208" i="11" s="1"/>
  <c r="M191" i="11"/>
  <c r="M192" i="11" s="1"/>
  <c r="M193" i="11" s="1"/>
  <c r="L206" i="11"/>
  <c r="L207" i="11" s="1"/>
  <c r="L208" i="11" s="1"/>
  <c r="Q196" i="11"/>
  <c r="Q197" i="11" s="1"/>
  <c r="Q198" i="11" s="1"/>
  <c r="G201" i="11"/>
  <c r="G202" i="11" s="1"/>
  <c r="G203" i="11" s="1"/>
  <c r="R206" i="11"/>
  <c r="R207" i="11" s="1"/>
  <c r="R208" i="11" s="1"/>
  <c r="Y181" i="11"/>
  <c r="Y182" i="11" s="1"/>
  <c r="Y183" i="11" s="1"/>
  <c r="K191" i="11"/>
  <c r="K192" i="11" s="1"/>
  <c r="K193" i="11" s="1"/>
  <c r="M186" i="11"/>
  <c r="M187" i="11" s="1"/>
  <c r="M188" i="11" s="1"/>
  <c r="L186" i="11"/>
  <c r="L187" i="11" s="1"/>
  <c r="L188" i="11" s="1"/>
  <c r="I181" i="11"/>
  <c r="I182" i="11" s="1"/>
  <c r="I183" i="11" s="1"/>
  <c r="B314" i="11"/>
  <c r="B315" i="11" s="1"/>
  <c r="B316" i="11" s="1"/>
  <c r="B259" i="11"/>
  <c r="B260" i="11" s="1"/>
  <c r="U228" i="11"/>
  <c r="B173" i="11"/>
  <c r="B191" i="11" s="1"/>
  <c r="B192" i="11" s="1"/>
  <c r="B193" i="11" s="1"/>
  <c r="A110" i="11"/>
  <c r="V228" i="11"/>
  <c r="G206" i="11"/>
  <c r="G207" i="11" s="1"/>
  <c r="G208" i="11" s="1"/>
  <c r="J186" i="11"/>
  <c r="J187" i="11" s="1"/>
  <c r="J188" i="11" s="1"/>
  <c r="H181" i="11"/>
  <c r="H182" i="11" s="1"/>
  <c r="H183" i="11" s="1"/>
  <c r="T201" i="11"/>
  <c r="T202" i="11" s="1"/>
  <c r="T203" i="11" s="1"/>
  <c r="M201" i="11"/>
  <c r="M202" i="11" s="1"/>
  <c r="M203" i="11" s="1"/>
  <c r="K186" i="11"/>
  <c r="K187" i="11" s="1"/>
  <c r="K188" i="11" s="1"/>
  <c r="N206" i="11"/>
  <c r="N207" i="11" s="1"/>
  <c r="N208" i="11" s="1"/>
  <c r="E191" i="11"/>
  <c r="E192" i="11" s="1"/>
  <c r="E193" i="11" s="1"/>
  <c r="C186" i="11"/>
  <c r="C187" i="11" s="1"/>
  <c r="C188" i="11" s="1"/>
  <c r="D196" i="11"/>
  <c r="D197" i="11" s="1"/>
  <c r="D198" i="11" s="1"/>
  <c r="H206" i="11"/>
  <c r="H207" i="11" s="1"/>
  <c r="H208" i="11" s="1"/>
  <c r="Y228" i="11"/>
  <c r="L191" i="11"/>
  <c r="L192" i="11" s="1"/>
  <c r="L193" i="11" s="1"/>
  <c r="J176" i="11"/>
  <c r="J177" i="11" s="1"/>
  <c r="J178" i="11" s="1"/>
  <c r="J196" i="11"/>
  <c r="J197" i="11" s="1"/>
  <c r="J198" i="11" s="1"/>
  <c r="N201" i="11"/>
  <c r="N202" i="11" s="1"/>
  <c r="N203" i="11" s="1"/>
  <c r="U206" i="11"/>
  <c r="U207" i="11" s="1"/>
  <c r="U208" i="11" s="1"/>
  <c r="B134" i="11"/>
  <c r="B142" i="11" s="1"/>
  <c r="B143" i="11" s="1"/>
  <c r="B144" i="11" s="1"/>
  <c r="A107" i="11"/>
  <c r="T206" i="11"/>
  <c r="T207" i="11" s="1"/>
  <c r="T208" i="11" s="1"/>
  <c r="S206" i="11"/>
  <c r="S207" i="11" s="1"/>
  <c r="S208" i="11" s="1"/>
  <c r="W206" i="11"/>
  <c r="W207" i="11" s="1"/>
  <c r="W208" i="11" s="1"/>
  <c r="D186" i="11"/>
  <c r="D187" i="11" s="1"/>
  <c r="D188" i="11" s="1"/>
  <c r="C181" i="11"/>
  <c r="C182" i="11" s="1"/>
  <c r="C183" i="11" s="1"/>
  <c r="B299" i="11"/>
  <c r="B300" i="11" s="1"/>
  <c r="B247" i="11"/>
  <c r="B248" i="11" s="1"/>
  <c r="P176" i="11"/>
  <c r="P177" i="11" s="1"/>
  <c r="P178" i="11" s="1"/>
  <c r="S176" i="11"/>
  <c r="S177" i="11" s="1"/>
  <c r="S178" i="11" s="1"/>
  <c r="O181" i="11"/>
  <c r="O182" i="11" s="1"/>
  <c r="O183" i="11" s="1"/>
  <c r="W196" i="11"/>
  <c r="W197" i="11" s="1"/>
  <c r="W198" i="11" s="1"/>
  <c r="Q201" i="11"/>
  <c r="Q202" i="11" s="1"/>
  <c r="Q203" i="11" s="1"/>
  <c r="H191" i="11"/>
  <c r="H192" i="11" s="1"/>
  <c r="H193" i="11" s="1"/>
  <c r="K176" i="11"/>
  <c r="K177" i="11" s="1"/>
  <c r="K178" i="11" s="1"/>
  <c r="F186" i="11"/>
  <c r="F187" i="11" s="1"/>
  <c r="F188" i="11" s="1"/>
  <c r="J181" i="11"/>
  <c r="J182" i="11" s="1"/>
  <c r="J183" i="11" s="1"/>
  <c r="M206" i="11"/>
  <c r="M207" i="11" s="1"/>
  <c r="M208" i="11" s="1"/>
  <c r="U186" i="11"/>
  <c r="U187" i="11" s="1"/>
  <c r="U188" i="11" s="1"/>
  <c r="L181" i="11"/>
  <c r="L182" i="11" s="1"/>
  <c r="L183" i="11" s="1"/>
  <c r="U196" i="11"/>
  <c r="U197" i="11" s="1"/>
  <c r="U198" i="11" s="1"/>
  <c r="P206" i="11"/>
  <c r="P207" i="11" s="1"/>
  <c r="P208" i="11" s="1"/>
  <c r="C191" i="11"/>
  <c r="C192" i="11" s="1"/>
  <c r="C193" i="11" s="1"/>
  <c r="V196" i="11"/>
  <c r="V197" i="11" s="1"/>
  <c r="V198" i="11" s="1"/>
  <c r="S196" i="11"/>
  <c r="S197" i="11" s="1"/>
  <c r="S198" i="11" s="1"/>
  <c r="V186" i="11"/>
  <c r="V187" i="11" s="1"/>
  <c r="V188" i="11" s="1"/>
  <c r="O228" i="11"/>
  <c r="R181" i="11"/>
  <c r="R182" i="11" s="1"/>
  <c r="R183" i="11" s="1"/>
  <c r="D201" i="11"/>
  <c r="D202" i="11" s="1"/>
  <c r="D203" i="11" s="1"/>
  <c r="O191" i="11"/>
  <c r="O192" i="11" s="1"/>
  <c r="O193" i="11" s="1"/>
  <c r="S186" i="11"/>
  <c r="S187" i="11" s="1"/>
  <c r="S188" i="11" s="1"/>
  <c r="V191" i="11"/>
  <c r="V192" i="11" s="1"/>
  <c r="V193" i="11" s="1"/>
  <c r="W186" i="11"/>
  <c r="W187" i="11" s="1"/>
  <c r="W188" i="11" s="1"/>
  <c r="F201" i="11"/>
  <c r="F202" i="11" s="1"/>
  <c r="F203" i="11" s="1"/>
  <c r="N196" i="11"/>
  <c r="N197" i="11" s="1"/>
  <c r="N198" i="11" s="1"/>
  <c r="F176" i="11"/>
  <c r="F177" i="11" s="1"/>
  <c r="F178" i="11" s="1"/>
  <c r="R186" i="11"/>
  <c r="R187" i="11" s="1"/>
  <c r="R188" i="11" s="1"/>
  <c r="P228" i="11"/>
  <c r="J201" i="11"/>
  <c r="J202" i="11" s="1"/>
  <c r="J203" i="11" s="1"/>
  <c r="E201" i="11"/>
  <c r="E202" i="11" s="1"/>
  <c r="E203" i="11" s="1"/>
  <c r="I196" i="11"/>
  <c r="I197" i="11" s="1"/>
  <c r="I198" i="11" s="1"/>
  <c r="F191" i="11"/>
  <c r="F192" i="11" s="1"/>
  <c r="F193" i="11" s="1"/>
  <c r="B310" i="11"/>
  <c r="B311" i="11" s="1"/>
  <c r="B312" i="11" s="1"/>
  <c r="B250" i="11"/>
  <c r="B251" i="11" s="1"/>
  <c r="V206" i="11"/>
  <c r="V207" i="11" s="1"/>
  <c r="V208" i="11" s="1"/>
  <c r="P191" i="11"/>
  <c r="P192" i="11" s="1"/>
  <c r="P193" i="11" s="1"/>
  <c r="O196" i="11"/>
  <c r="O197" i="11" s="1"/>
  <c r="O198" i="11" s="1"/>
  <c r="N176" i="11"/>
  <c r="N177" i="11" s="1"/>
  <c r="N178" i="11" s="1"/>
  <c r="I186" i="11"/>
  <c r="I187" i="11" s="1"/>
  <c r="I188" i="11" s="1"/>
  <c r="T290" i="4"/>
  <c r="T289" i="4"/>
  <c r="J299" i="4"/>
  <c r="J298" i="4"/>
  <c r="M299" i="4"/>
  <c r="M298" i="4"/>
  <c r="B259" i="4"/>
  <c r="B260" i="4" s="1"/>
  <c r="B261" i="4" s="1"/>
  <c r="B301" i="4"/>
  <c r="B302" i="4" s="1"/>
  <c r="B303" i="4" s="1"/>
  <c r="U248" i="4"/>
  <c r="U247" i="4"/>
  <c r="W248" i="4"/>
  <c r="W247" i="4"/>
  <c r="E257" i="4"/>
  <c r="E256" i="4"/>
  <c r="Y290" i="4"/>
  <c r="Y289" i="4"/>
  <c r="E248" i="4"/>
  <c r="E247" i="4"/>
  <c r="Q145" i="4"/>
  <c r="Q146" i="4" s="1"/>
  <c r="Q147" i="4" s="1"/>
  <c r="T248" i="4"/>
  <c r="T247" i="4"/>
  <c r="G239" i="4"/>
  <c r="G238" i="4"/>
  <c r="J257" i="4"/>
  <c r="J256" i="4"/>
  <c r="M155" i="4"/>
  <c r="M156" i="4" s="1"/>
  <c r="M157" i="4" s="1"/>
  <c r="W209" i="4"/>
  <c r="W210" i="4" s="1"/>
  <c r="W211" i="4" s="1"/>
  <c r="M257" i="4"/>
  <c r="M256" i="4"/>
  <c r="X204" i="4"/>
  <c r="X205" i="4" s="1"/>
  <c r="X206" i="4" s="1"/>
  <c r="B292" i="4"/>
  <c r="B293" i="4" s="1"/>
  <c r="B294" i="4" s="1"/>
  <c r="B250" i="4"/>
  <c r="B251" i="4" s="1"/>
  <c r="B252" i="4" s="1"/>
  <c r="Q155" i="4"/>
  <c r="Q156" i="4" s="1"/>
  <c r="Q157" i="4" s="1"/>
  <c r="K155" i="4"/>
  <c r="K156" i="4" s="1"/>
  <c r="K157" i="4" s="1"/>
  <c r="G209" i="4"/>
  <c r="G210" i="4" s="1"/>
  <c r="G211" i="4" s="1"/>
  <c r="K175" i="4"/>
  <c r="K176" i="4" s="1"/>
  <c r="K177" i="4" s="1"/>
  <c r="P160" i="4"/>
  <c r="P161" i="4" s="1"/>
  <c r="P162" i="4" s="1"/>
  <c r="R199" i="4"/>
  <c r="R200" i="4" s="1"/>
  <c r="R201" i="4" s="1"/>
  <c r="J145" i="4"/>
  <c r="J146" i="4" s="1"/>
  <c r="J147" i="4" s="1"/>
  <c r="P189" i="4"/>
  <c r="P190" i="4" s="1"/>
  <c r="P191" i="4" s="1"/>
  <c r="E299" i="4"/>
  <c r="E298" i="4"/>
  <c r="K194" i="4"/>
  <c r="K195" i="4" s="1"/>
  <c r="K196" i="4" s="1"/>
  <c r="K214" i="4"/>
  <c r="K215" i="4" s="1"/>
  <c r="K216" i="4" s="1"/>
  <c r="V257" i="4"/>
  <c r="V256" i="4"/>
  <c r="F257" i="4"/>
  <c r="F256" i="4"/>
  <c r="M160" i="4"/>
  <c r="M161" i="4" s="1"/>
  <c r="M162" i="4" s="1"/>
  <c r="W239" i="4"/>
  <c r="W238" i="4"/>
  <c r="S239" i="4"/>
  <c r="S238" i="4"/>
  <c r="X150" i="4"/>
  <c r="X151" i="4" s="1"/>
  <c r="X152" i="4" s="1"/>
  <c r="X175" i="4"/>
  <c r="X176" i="4" s="1"/>
  <c r="X177" i="4" s="1"/>
  <c r="M145" i="4"/>
  <c r="M146" i="4" s="1"/>
  <c r="M147" i="4" s="1"/>
  <c r="Q150" i="4"/>
  <c r="Q151" i="4" s="1"/>
  <c r="Q152" i="4" s="1"/>
  <c r="B283" i="4"/>
  <c r="B284" i="4" s="1"/>
  <c r="B285" i="4" s="1"/>
  <c r="B241" i="4"/>
  <c r="B242" i="4" s="1"/>
  <c r="B243" i="4" s="1"/>
  <c r="W257" i="4"/>
  <c r="W256" i="4"/>
  <c r="X145" i="4"/>
  <c r="X146" i="4" s="1"/>
  <c r="X147" i="4" s="1"/>
  <c r="B142" i="4"/>
  <c r="B155" i="4" s="1"/>
  <c r="B156" i="4" s="1"/>
  <c r="B157" i="4" s="1"/>
  <c r="A112" i="4"/>
  <c r="D155" i="4"/>
  <c r="D156" i="4" s="1"/>
  <c r="D157" i="4" s="1"/>
  <c r="E155" i="4"/>
  <c r="E156" i="4" s="1"/>
  <c r="E157" i="4" s="1"/>
  <c r="R209" i="4"/>
  <c r="R210" i="4" s="1"/>
  <c r="R211" i="4" s="1"/>
  <c r="Q214" i="4"/>
  <c r="Q215" i="4" s="1"/>
  <c r="Q216" i="4" s="1"/>
  <c r="D160" i="4"/>
  <c r="D161" i="4" s="1"/>
  <c r="D162" i="4" s="1"/>
  <c r="P145" i="4"/>
  <c r="P146" i="4" s="1"/>
  <c r="P147" i="4" s="1"/>
  <c r="R175" i="4"/>
  <c r="R176" i="4" s="1"/>
  <c r="R177" i="4" s="1"/>
  <c r="S165" i="4"/>
  <c r="S166" i="4" s="1"/>
  <c r="S167" i="4" s="1"/>
  <c r="G257" i="4"/>
  <c r="G256" i="4"/>
  <c r="P199" i="4"/>
  <c r="P200" i="4" s="1"/>
  <c r="P201" i="4" s="1"/>
  <c r="R248" i="4"/>
  <c r="R247" i="4"/>
  <c r="J150" i="4"/>
  <c r="J151" i="4" s="1"/>
  <c r="J152" i="4" s="1"/>
  <c r="T150" i="4"/>
  <c r="T151" i="4" s="1"/>
  <c r="T152" i="4" s="1"/>
  <c r="Y248" i="4"/>
  <c r="Y247" i="4"/>
  <c r="X290" i="4"/>
  <c r="X289" i="4"/>
  <c r="G281" i="4"/>
  <c r="G280" i="4"/>
  <c r="V299" i="4"/>
  <c r="V298" i="4"/>
  <c r="B274" i="4"/>
  <c r="B275" i="4" s="1"/>
  <c r="B276" i="4" s="1"/>
  <c r="B232" i="4"/>
  <c r="B233" i="4" s="1"/>
  <c r="B234" i="4" s="1"/>
  <c r="H239" i="4"/>
  <c r="H238" i="4"/>
  <c r="F299" i="4"/>
  <c r="F298" i="4"/>
  <c r="W281" i="4"/>
  <c r="W280" i="4"/>
  <c r="P194" i="4"/>
  <c r="P195" i="4" s="1"/>
  <c r="P196" i="4" s="1"/>
  <c r="S281" i="4"/>
  <c r="S280" i="4"/>
  <c r="K184" i="4"/>
  <c r="K185" i="4" s="1"/>
  <c r="K186" i="4" s="1"/>
  <c r="Y194" i="4"/>
  <c r="Y195" i="4" s="1"/>
  <c r="Y196" i="4" s="1"/>
  <c r="A115" i="4"/>
  <c r="B181" i="4"/>
  <c r="B204" i="4" s="1"/>
  <c r="B205" i="4" s="1"/>
  <c r="B206" i="4" s="1"/>
  <c r="T204" i="4"/>
  <c r="T205" i="4" s="1"/>
  <c r="T206" i="4" s="1"/>
  <c r="W299" i="4"/>
  <c r="W298" i="4"/>
  <c r="C189" i="4"/>
  <c r="C190" i="4" s="1"/>
  <c r="C191" i="4" s="1"/>
  <c r="L204" i="4"/>
  <c r="L205" i="4" s="1"/>
  <c r="L206" i="4" s="1"/>
  <c r="D194" i="4"/>
  <c r="D195" i="4" s="1"/>
  <c r="D196" i="4" s="1"/>
  <c r="E194" i="4"/>
  <c r="E195" i="4" s="1"/>
  <c r="E196" i="4" s="1"/>
  <c r="R170" i="4"/>
  <c r="R171" i="4" s="1"/>
  <c r="R172" i="4" s="1"/>
  <c r="Q175" i="4"/>
  <c r="Q176" i="4" s="1"/>
  <c r="Q177" i="4" s="1"/>
  <c r="K199" i="4"/>
  <c r="K200" i="4" s="1"/>
  <c r="K201" i="4" s="1"/>
  <c r="D199" i="4"/>
  <c r="D200" i="4" s="1"/>
  <c r="D201" i="4" s="1"/>
  <c r="E189" i="4"/>
  <c r="E190" i="4" s="1"/>
  <c r="E191" i="4" s="1"/>
  <c r="N189" i="4"/>
  <c r="N190" i="4" s="1"/>
  <c r="N191" i="4" s="1"/>
  <c r="S204" i="4"/>
  <c r="S205" i="4" s="1"/>
  <c r="S206" i="4" s="1"/>
  <c r="G299" i="4"/>
  <c r="G298" i="4"/>
  <c r="R290" i="4"/>
  <c r="R289" i="4"/>
  <c r="J189" i="4"/>
  <c r="J190" i="4" s="1"/>
  <c r="J191" i="4" s="1"/>
  <c r="T189" i="4"/>
  <c r="T190" i="4" s="1"/>
  <c r="T191" i="4" s="1"/>
  <c r="U290" i="4"/>
  <c r="U289" i="4"/>
  <c r="B278" i="4"/>
  <c r="B279" i="4" s="1"/>
  <c r="B236" i="4"/>
  <c r="B237" i="4" s="1"/>
  <c r="B150" i="4"/>
  <c r="B151" i="4" s="1"/>
  <c r="B152" i="4" s="1"/>
  <c r="C299" i="4"/>
  <c r="C298" i="4"/>
  <c r="H248" i="4"/>
  <c r="H247" i="4"/>
  <c r="C248" i="4"/>
  <c r="C247" i="4"/>
  <c r="M165" i="4"/>
  <c r="M166" i="4" s="1"/>
  <c r="M167" i="4" s="1"/>
  <c r="X155" i="4"/>
  <c r="X156" i="4" s="1"/>
  <c r="X157" i="4" s="1"/>
  <c r="X239" i="4"/>
  <c r="X238" i="4"/>
  <c r="T257" i="4"/>
  <c r="T256" i="4"/>
  <c r="G248" i="4"/>
  <c r="G247" i="4"/>
  <c r="F248" i="4"/>
  <c r="F247" i="4"/>
  <c r="F239" i="4"/>
  <c r="F238" i="4"/>
  <c r="M175" i="4"/>
  <c r="M176" i="4" s="1"/>
  <c r="M177" i="4" s="1"/>
  <c r="X184" i="4"/>
  <c r="X185" i="4" s="1"/>
  <c r="X186" i="4" s="1"/>
  <c r="C239" i="4"/>
  <c r="C238" i="4"/>
  <c r="V239" i="4"/>
  <c r="V238" i="4"/>
  <c r="R257" i="4"/>
  <c r="R256" i="4"/>
  <c r="D248" i="4"/>
  <c r="D247" i="4"/>
  <c r="P184" i="4"/>
  <c r="P185" i="4" s="1"/>
  <c r="P186" i="4" s="1"/>
  <c r="E239" i="4"/>
  <c r="E238" i="4"/>
  <c r="R214" i="4"/>
  <c r="R215" i="4" s="1"/>
  <c r="R216" i="4" s="1"/>
  <c r="L155" i="4"/>
  <c r="L156" i="4" s="1"/>
  <c r="L157" i="4" s="1"/>
  <c r="Y175" i="4"/>
  <c r="Y176" i="4" s="1"/>
  <c r="Y177" i="4" s="1"/>
  <c r="L145" i="4"/>
  <c r="L146" i="4" s="1"/>
  <c r="L147" i="4" s="1"/>
  <c r="T239" i="4"/>
  <c r="T238" i="4"/>
  <c r="S299" i="4"/>
  <c r="S298" i="4"/>
  <c r="H290" i="4"/>
  <c r="H289" i="4"/>
  <c r="C290" i="4"/>
  <c r="C289" i="4"/>
  <c r="Y184" i="4"/>
  <c r="Y185" i="4" s="1"/>
  <c r="Y186" i="4" s="1"/>
  <c r="B296" i="4"/>
  <c r="B297" i="4" s="1"/>
  <c r="B254" i="4"/>
  <c r="B255" i="4" s="1"/>
  <c r="B170" i="4"/>
  <c r="B171" i="4" s="1"/>
  <c r="B172" i="4" s="1"/>
  <c r="Y189" i="4"/>
  <c r="Y190" i="4" s="1"/>
  <c r="Y191" i="4" s="1"/>
  <c r="X281" i="4"/>
  <c r="X280" i="4"/>
  <c r="T299" i="4"/>
  <c r="T298" i="4"/>
  <c r="G290" i="4"/>
  <c r="G289" i="4"/>
  <c r="F290" i="4"/>
  <c r="F289" i="4"/>
  <c r="F281" i="4"/>
  <c r="F280" i="4"/>
  <c r="W194" i="4"/>
  <c r="W195" i="4" s="1"/>
  <c r="W196" i="4" s="1"/>
  <c r="K257" i="4"/>
  <c r="K256" i="4"/>
  <c r="M214" i="4"/>
  <c r="M215" i="4" s="1"/>
  <c r="M216" i="4" s="1"/>
  <c r="C281" i="4"/>
  <c r="C280" i="4"/>
  <c r="V281" i="4"/>
  <c r="V280" i="4"/>
  <c r="R299" i="4"/>
  <c r="R298" i="4"/>
  <c r="D290" i="4"/>
  <c r="D289" i="4"/>
  <c r="E281" i="4"/>
  <c r="E280" i="4"/>
  <c r="P165" i="4"/>
  <c r="P166" i="4" s="1"/>
  <c r="P167" i="4" s="1"/>
  <c r="L194" i="4"/>
  <c r="L195" i="4" s="1"/>
  <c r="L196" i="4" s="1"/>
  <c r="Y214" i="4"/>
  <c r="Y215" i="4" s="1"/>
  <c r="Y216" i="4" s="1"/>
  <c r="L184" i="4"/>
  <c r="L185" i="4" s="1"/>
  <c r="L186" i="4" s="1"/>
  <c r="W184" i="4"/>
  <c r="W185" i="4" s="1"/>
  <c r="W186" i="4" s="1"/>
  <c r="T281" i="4"/>
  <c r="T280" i="4"/>
  <c r="E290" i="4"/>
  <c r="E289" i="4"/>
  <c r="N257" i="4"/>
  <c r="N256" i="4"/>
  <c r="O257" i="4"/>
  <c r="O256" i="4"/>
  <c r="B287" i="4"/>
  <c r="B288" i="4" s="1"/>
  <c r="B245" i="4"/>
  <c r="B246" i="4" s="1"/>
  <c r="B199" i="4"/>
  <c r="B200" i="4" s="1"/>
  <c r="B201" i="4" s="1"/>
  <c r="B160" i="4"/>
  <c r="B161" i="4" s="1"/>
  <c r="B162" i="4" s="1"/>
  <c r="U239" i="4"/>
  <c r="U238" i="4"/>
  <c r="D239" i="4"/>
  <c r="D238" i="4"/>
  <c r="Y239" i="4"/>
  <c r="Y238" i="4"/>
  <c r="X160" i="4"/>
  <c r="X161" i="4" s="1"/>
  <c r="X162" i="4" s="1"/>
  <c r="Q160" i="4"/>
  <c r="Q161" i="4" s="1"/>
  <c r="Q162" i="4" s="1"/>
  <c r="Q165" i="4"/>
  <c r="Q166" i="4" s="1"/>
  <c r="Q167" i="4" s="1"/>
  <c r="K209" i="4"/>
  <c r="K210" i="4" s="1"/>
  <c r="K211" i="4" s="1"/>
  <c r="V248" i="4"/>
  <c r="V247" i="4"/>
  <c r="M170" i="4"/>
  <c r="M171" i="4" s="1"/>
  <c r="M172" i="4" s="1"/>
  <c r="X165" i="4"/>
  <c r="X166" i="4" s="1"/>
  <c r="X167" i="4" s="1"/>
  <c r="P204" i="4"/>
  <c r="P205" i="4" s="1"/>
  <c r="P206" i="4" s="1"/>
  <c r="U299" i="4"/>
  <c r="U298" i="4"/>
  <c r="J214" i="4"/>
  <c r="J215" i="4" s="1"/>
  <c r="J216" i="4" s="1"/>
  <c r="S248" i="4"/>
  <c r="S247" i="4"/>
  <c r="P150" i="4"/>
  <c r="P151" i="4" s="1"/>
  <c r="P152" i="4" s="1"/>
  <c r="D165" i="4"/>
  <c r="D166" i="4" s="1"/>
  <c r="D167" i="4" s="1"/>
  <c r="W290" i="4"/>
  <c r="W289" i="4"/>
  <c r="P214" i="4"/>
  <c r="P215" i="4" s="1"/>
  <c r="P216" i="4" s="1"/>
  <c r="S257" i="4"/>
  <c r="S256" i="4"/>
  <c r="O299" i="4"/>
  <c r="O298" i="4"/>
  <c r="U281" i="4"/>
  <c r="U280" i="4"/>
  <c r="D281" i="4"/>
  <c r="D280" i="4"/>
  <c r="Y199" i="4"/>
  <c r="Y200" i="4" s="1"/>
  <c r="Y201" i="4" s="1"/>
  <c r="E199" i="4"/>
  <c r="E200" i="4" s="1"/>
  <c r="E201" i="4" s="1"/>
  <c r="Y281" i="4"/>
  <c r="Y280" i="4"/>
  <c r="X248" i="4"/>
  <c r="X247" i="4"/>
  <c r="C257" i="4"/>
  <c r="C256" i="4"/>
  <c r="H214" i="4"/>
  <c r="H215" i="4" s="1"/>
  <c r="H216" i="4" s="1"/>
  <c r="T199" i="4"/>
  <c r="T200" i="4" s="1"/>
  <c r="T201" i="4" s="1"/>
  <c r="I184" i="4"/>
  <c r="I185" i="4" s="1"/>
  <c r="I186" i="4" s="1"/>
  <c r="V204" i="4"/>
  <c r="V205" i="4" s="1"/>
  <c r="V206" i="4" s="1"/>
  <c r="Q204" i="4"/>
  <c r="Q205" i="4" s="1"/>
  <c r="Q206" i="4" s="1"/>
  <c r="K299" i="4"/>
  <c r="K298" i="4"/>
  <c r="V290" i="4"/>
  <c r="V289" i="4"/>
  <c r="C184" i="4"/>
  <c r="C185" i="4" s="1"/>
  <c r="C186" i="4" s="1"/>
  <c r="I189" i="4"/>
  <c r="I190" i="4" s="1"/>
  <c r="I191" i="4" s="1"/>
  <c r="N204" i="4"/>
  <c r="N205" i="4" s="1"/>
  <c r="N206" i="4" s="1"/>
  <c r="I204" i="4"/>
  <c r="I205" i="4" s="1"/>
  <c r="I206" i="4" s="1"/>
  <c r="M209" i="4"/>
  <c r="M210" i="4" s="1"/>
  <c r="M211" i="4" s="1"/>
  <c r="L214" i="4"/>
  <c r="L215" i="4" s="1"/>
  <c r="L216" i="4" s="1"/>
  <c r="N199" i="4"/>
  <c r="N200" i="4" s="1"/>
  <c r="N201" i="4" s="1"/>
  <c r="U257" i="4"/>
  <c r="U256" i="4"/>
  <c r="S290" i="4"/>
  <c r="S289" i="4"/>
  <c r="D204" i="4"/>
  <c r="D205" i="4" s="1"/>
  <c r="D206" i="4" s="1"/>
  <c r="E299" i="1"/>
  <c r="E300" i="1" s="1"/>
  <c r="E301" i="1" s="1"/>
  <c r="E260" i="1"/>
  <c r="E261" i="1" s="1"/>
  <c r="E262" i="1" s="1"/>
  <c r="E178" i="1"/>
  <c r="E179" i="1" s="1"/>
  <c r="E180" i="1" s="1"/>
  <c r="E217" i="1"/>
  <c r="E218" i="1" s="1"/>
  <c r="E219" i="1" s="1"/>
  <c r="O299" i="1"/>
  <c r="O300" i="1" s="1"/>
  <c r="O301" i="1" s="1"/>
  <c r="O260" i="1"/>
  <c r="O261" i="1" s="1"/>
  <c r="O262" i="1" s="1"/>
  <c r="O217" i="1"/>
  <c r="O218" i="1" s="1"/>
  <c r="O219" i="1" s="1"/>
  <c r="O178" i="1"/>
  <c r="O179" i="1" s="1"/>
  <c r="O180" i="1" s="1"/>
  <c r="Y260" i="1"/>
  <c r="Y261" i="1" s="1"/>
  <c r="Y262" i="1" s="1"/>
  <c r="Y299" i="1"/>
  <c r="Y300" i="1" s="1"/>
  <c r="Y301" i="1" s="1"/>
  <c r="Y217" i="1"/>
  <c r="Y218" i="1" s="1"/>
  <c r="Y219" i="1" s="1"/>
  <c r="Y178" i="1"/>
  <c r="Y179" i="1" s="1"/>
  <c r="Y180" i="1" s="1"/>
  <c r="J264" i="1"/>
  <c r="J265" i="1" s="1"/>
  <c r="J266" i="1" s="1"/>
  <c r="J303" i="1"/>
  <c r="J304" i="1" s="1"/>
  <c r="J305" i="1" s="1"/>
  <c r="J183" i="1"/>
  <c r="J184" i="1" s="1"/>
  <c r="J185" i="1" s="1"/>
  <c r="J222" i="1"/>
  <c r="J223" i="1" s="1"/>
  <c r="J224" i="1" s="1"/>
  <c r="T303" i="1"/>
  <c r="T304" i="1" s="1"/>
  <c r="T305" i="1" s="1"/>
  <c r="T264" i="1"/>
  <c r="T265" i="1" s="1"/>
  <c r="T266" i="1" s="1"/>
  <c r="T222" i="1"/>
  <c r="T223" i="1" s="1"/>
  <c r="T224" i="1" s="1"/>
  <c r="T183" i="1"/>
  <c r="T184" i="1" s="1"/>
  <c r="T185" i="1" s="1"/>
  <c r="P264" i="1"/>
  <c r="P265" i="1" s="1"/>
  <c r="P266" i="1" s="1"/>
  <c r="P303" i="1"/>
  <c r="P304" i="1" s="1"/>
  <c r="P305" i="1" s="1"/>
  <c r="P222" i="1"/>
  <c r="P223" i="1" s="1"/>
  <c r="P224" i="1" s="1"/>
  <c r="P183" i="1"/>
  <c r="P184" i="1" s="1"/>
  <c r="P185" i="1" s="1"/>
  <c r="L295" i="1"/>
  <c r="L296" i="1" s="1"/>
  <c r="L297" i="1" s="1"/>
  <c r="L256" i="1"/>
  <c r="L257" i="1" s="1"/>
  <c r="L258" i="1" s="1"/>
  <c r="L212" i="1"/>
  <c r="L213" i="1" s="1"/>
  <c r="L214" i="1" s="1"/>
  <c r="L173" i="1"/>
  <c r="L174" i="1" s="1"/>
  <c r="L175" i="1" s="1"/>
  <c r="U295" i="1"/>
  <c r="U296" i="1" s="1"/>
  <c r="U297" i="1" s="1"/>
  <c r="U256" i="1"/>
  <c r="U257" i="1" s="1"/>
  <c r="U258" i="1" s="1"/>
  <c r="U212" i="1"/>
  <c r="U213" i="1" s="1"/>
  <c r="U214" i="1" s="1"/>
  <c r="U173" i="1"/>
  <c r="U174" i="1" s="1"/>
  <c r="U175" i="1" s="1"/>
  <c r="B48" i="1"/>
  <c r="A48" i="1"/>
  <c r="E291" i="1"/>
  <c r="E292" i="1" s="1"/>
  <c r="E293" i="1" s="1"/>
  <c r="E252" i="1"/>
  <c r="E253" i="1" s="1"/>
  <c r="E254" i="1" s="1"/>
  <c r="E207" i="1"/>
  <c r="E208" i="1" s="1"/>
  <c r="E209" i="1" s="1"/>
  <c r="E168" i="1"/>
  <c r="E169" i="1" s="1"/>
  <c r="E170" i="1" s="1"/>
  <c r="X291" i="1"/>
  <c r="X292" i="1" s="1"/>
  <c r="X293" i="1" s="1"/>
  <c r="X252" i="1"/>
  <c r="X253" i="1" s="1"/>
  <c r="X254" i="1" s="1"/>
  <c r="X207" i="1"/>
  <c r="X208" i="1" s="1"/>
  <c r="X209" i="1" s="1"/>
  <c r="X168" i="1"/>
  <c r="X169" i="1" s="1"/>
  <c r="X170" i="1" s="1"/>
  <c r="V252" i="1"/>
  <c r="V253" i="1" s="1"/>
  <c r="V254" i="1" s="1"/>
  <c r="V291" i="1"/>
  <c r="V292" i="1" s="1"/>
  <c r="V293" i="1" s="1"/>
  <c r="V207" i="1"/>
  <c r="V208" i="1" s="1"/>
  <c r="V209" i="1" s="1"/>
  <c r="V168" i="1"/>
  <c r="V169" i="1" s="1"/>
  <c r="V170" i="1" s="1"/>
  <c r="X283" i="1"/>
  <c r="X284" i="1" s="1"/>
  <c r="X285" i="1" s="1"/>
  <c r="X244" i="1"/>
  <c r="X245" i="1" s="1"/>
  <c r="X246" i="1" s="1"/>
  <c r="X197" i="1"/>
  <c r="X198" i="1" s="1"/>
  <c r="X199" i="1" s="1"/>
  <c r="X158" i="1"/>
  <c r="X159" i="1" s="1"/>
  <c r="X160" i="1" s="1"/>
  <c r="J283" i="1"/>
  <c r="J284" i="1" s="1"/>
  <c r="J285" i="1" s="1"/>
  <c r="J244" i="1"/>
  <c r="J245" i="1" s="1"/>
  <c r="J246" i="1" s="1"/>
  <c r="J197" i="1"/>
  <c r="J198" i="1" s="1"/>
  <c r="J199" i="1" s="1"/>
  <c r="J158" i="1"/>
  <c r="J159" i="1" s="1"/>
  <c r="J160" i="1" s="1"/>
  <c r="L283" i="1"/>
  <c r="L284" i="1" s="1"/>
  <c r="L285" i="1" s="1"/>
  <c r="L197" i="1"/>
  <c r="L198" i="1" s="1"/>
  <c r="L199" i="1" s="1"/>
  <c r="L244" i="1"/>
  <c r="L245" i="1" s="1"/>
  <c r="L246" i="1" s="1"/>
  <c r="L158" i="1"/>
  <c r="L159" i="1" s="1"/>
  <c r="L160" i="1" s="1"/>
  <c r="I279" i="1"/>
  <c r="I280" i="1" s="1"/>
  <c r="I281" i="1" s="1"/>
  <c r="I192" i="1"/>
  <c r="I193" i="1" s="1"/>
  <c r="I194" i="1" s="1"/>
  <c r="I240" i="1"/>
  <c r="I241" i="1" s="1"/>
  <c r="I242" i="1" s="1"/>
  <c r="I153" i="1"/>
  <c r="I154" i="1" s="1"/>
  <c r="I155" i="1" s="1"/>
  <c r="R279" i="1"/>
  <c r="R280" i="1" s="1"/>
  <c r="R281" i="1" s="1"/>
  <c r="R240" i="1"/>
  <c r="R241" i="1" s="1"/>
  <c r="R242" i="1" s="1"/>
  <c r="R192" i="1"/>
  <c r="R193" i="1" s="1"/>
  <c r="R194" i="1" s="1"/>
  <c r="R153" i="1"/>
  <c r="R154" i="1" s="1"/>
  <c r="R155" i="1" s="1"/>
  <c r="M279" i="1"/>
  <c r="M280" i="1" s="1"/>
  <c r="M281" i="1" s="1"/>
  <c r="M192" i="1"/>
  <c r="M193" i="1" s="1"/>
  <c r="M194" i="1" s="1"/>
  <c r="M240" i="1"/>
  <c r="M241" i="1" s="1"/>
  <c r="M242" i="1" s="1"/>
  <c r="M153" i="1"/>
  <c r="M154" i="1" s="1"/>
  <c r="M155" i="1" s="1"/>
  <c r="F248" i="1"/>
  <c r="F249" i="1" s="1"/>
  <c r="F250" i="1" s="1"/>
  <c r="F287" i="1"/>
  <c r="F288" i="1" s="1"/>
  <c r="F289" i="1" s="1"/>
  <c r="F202" i="1"/>
  <c r="F203" i="1" s="1"/>
  <c r="F204" i="1" s="1"/>
  <c r="F163" i="1"/>
  <c r="F164" i="1" s="1"/>
  <c r="F165" i="1" s="1"/>
  <c r="Q287" i="1"/>
  <c r="Q288" i="1" s="1"/>
  <c r="Q289" i="1" s="1"/>
  <c r="Q248" i="1"/>
  <c r="Q249" i="1" s="1"/>
  <c r="Q250" i="1" s="1"/>
  <c r="Q202" i="1"/>
  <c r="Q203" i="1" s="1"/>
  <c r="Q204" i="1" s="1"/>
  <c r="Q163" i="1"/>
  <c r="Q164" i="1" s="1"/>
  <c r="Q165" i="1" s="1"/>
  <c r="S287" i="1"/>
  <c r="S288" i="1" s="1"/>
  <c r="S289" i="1" s="1"/>
  <c r="S248" i="1"/>
  <c r="S249" i="1" s="1"/>
  <c r="S250" i="1" s="1"/>
  <c r="S202" i="1"/>
  <c r="S203" i="1" s="1"/>
  <c r="S204" i="1" s="1"/>
  <c r="S163" i="1"/>
  <c r="S164" i="1" s="1"/>
  <c r="S165" i="1" s="1"/>
  <c r="M299" i="1"/>
  <c r="M300" i="1" s="1"/>
  <c r="M301" i="1" s="1"/>
  <c r="M260" i="1"/>
  <c r="M261" i="1" s="1"/>
  <c r="M262" i="1" s="1"/>
  <c r="M217" i="1"/>
  <c r="M218" i="1" s="1"/>
  <c r="M219" i="1" s="1"/>
  <c r="M178" i="1"/>
  <c r="M179" i="1" s="1"/>
  <c r="M180" i="1" s="1"/>
  <c r="W260" i="1"/>
  <c r="W261" i="1" s="1"/>
  <c r="W262" i="1" s="1"/>
  <c r="W299" i="1"/>
  <c r="W300" i="1" s="1"/>
  <c r="W301" i="1" s="1"/>
  <c r="W217" i="1"/>
  <c r="W218" i="1" s="1"/>
  <c r="W219" i="1" s="1"/>
  <c r="W178" i="1"/>
  <c r="W179" i="1" s="1"/>
  <c r="W180" i="1" s="1"/>
  <c r="A51" i="1"/>
  <c r="B51" i="1"/>
  <c r="R264" i="1"/>
  <c r="R265" i="1" s="1"/>
  <c r="R266" i="1" s="1"/>
  <c r="R303" i="1"/>
  <c r="R304" i="1" s="1"/>
  <c r="R305" i="1" s="1"/>
  <c r="R222" i="1"/>
  <c r="R223" i="1" s="1"/>
  <c r="R224" i="1" s="1"/>
  <c r="R183" i="1"/>
  <c r="R184" i="1" s="1"/>
  <c r="R185" i="1" s="1"/>
  <c r="F264" i="1"/>
  <c r="F265" i="1" s="1"/>
  <c r="F266" i="1" s="1"/>
  <c r="F303" i="1"/>
  <c r="F304" i="1" s="1"/>
  <c r="F305" i="1" s="1"/>
  <c r="F222" i="1"/>
  <c r="F223" i="1" s="1"/>
  <c r="F224" i="1" s="1"/>
  <c r="F183" i="1"/>
  <c r="F184" i="1" s="1"/>
  <c r="F185" i="1" s="1"/>
  <c r="I264" i="1"/>
  <c r="I265" i="1" s="1"/>
  <c r="I266" i="1" s="1"/>
  <c r="I303" i="1"/>
  <c r="I304" i="1" s="1"/>
  <c r="I305" i="1" s="1"/>
  <c r="I222" i="1"/>
  <c r="I223" i="1" s="1"/>
  <c r="I224" i="1" s="1"/>
  <c r="I183" i="1"/>
  <c r="I184" i="1" s="1"/>
  <c r="I185" i="1" s="1"/>
  <c r="T295" i="1"/>
  <c r="T296" i="1" s="1"/>
  <c r="T297" i="1" s="1"/>
  <c r="T256" i="1"/>
  <c r="T257" i="1" s="1"/>
  <c r="T258" i="1" s="1"/>
  <c r="T212" i="1"/>
  <c r="T213" i="1" s="1"/>
  <c r="T214" i="1" s="1"/>
  <c r="T173" i="1"/>
  <c r="T174" i="1" s="1"/>
  <c r="T175" i="1" s="1"/>
  <c r="H295" i="1"/>
  <c r="H296" i="1" s="1"/>
  <c r="H297" i="1" s="1"/>
  <c r="H256" i="1"/>
  <c r="H257" i="1" s="1"/>
  <c r="H258" i="1" s="1"/>
  <c r="H212" i="1"/>
  <c r="H213" i="1" s="1"/>
  <c r="H214" i="1" s="1"/>
  <c r="H173" i="1"/>
  <c r="H174" i="1" s="1"/>
  <c r="H175" i="1" s="1"/>
  <c r="J295" i="1"/>
  <c r="J296" i="1" s="1"/>
  <c r="J297" i="1" s="1"/>
  <c r="J256" i="1"/>
  <c r="J257" i="1" s="1"/>
  <c r="J258" i="1" s="1"/>
  <c r="J212" i="1"/>
  <c r="J213" i="1" s="1"/>
  <c r="J214" i="1" s="1"/>
  <c r="J173" i="1"/>
  <c r="J174" i="1" s="1"/>
  <c r="J175" i="1" s="1"/>
  <c r="M291" i="1"/>
  <c r="M292" i="1" s="1"/>
  <c r="M293" i="1" s="1"/>
  <c r="M252" i="1"/>
  <c r="M253" i="1" s="1"/>
  <c r="M254" i="1" s="1"/>
  <c r="M207" i="1"/>
  <c r="M208" i="1" s="1"/>
  <c r="M209" i="1" s="1"/>
  <c r="M168" i="1"/>
  <c r="M169" i="1" s="1"/>
  <c r="M170" i="1" s="1"/>
  <c r="N252" i="1"/>
  <c r="N253" i="1" s="1"/>
  <c r="N254" i="1" s="1"/>
  <c r="N291" i="1"/>
  <c r="N292" i="1" s="1"/>
  <c r="N293" i="1" s="1"/>
  <c r="N207" i="1"/>
  <c r="N208" i="1" s="1"/>
  <c r="N209" i="1" s="1"/>
  <c r="N168" i="1"/>
  <c r="N169" i="1" s="1"/>
  <c r="N170" i="1" s="1"/>
  <c r="C291" i="1"/>
  <c r="C292" i="1" s="1"/>
  <c r="C293" i="1" s="1"/>
  <c r="C252" i="1"/>
  <c r="C253" i="1" s="1"/>
  <c r="C254" i="1" s="1"/>
  <c r="C207" i="1"/>
  <c r="C208" i="1" s="1"/>
  <c r="C209" i="1" s="1"/>
  <c r="C168" i="1"/>
  <c r="C169" i="1" s="1"/>
  <c r="C170" i="1" s="1"/>
  <c r="G283" i="1"/>
  <c r="G284" i="1" s="1"/>
  <c r="G285" i="1" s="1"/>
  <c r="G244" i="1"/>
  <c r="G245" i="1" s="1"/>
  <c r="G246" i="1" s="1"/>
  <c r="G197" i="1"/>
  <c r="G198" i="1" s="1"/>
  <c r="G199" i="1" s="1"/>
  <c r="G158" i="1"/>
  <c r="G159" i="1" s="1"/>
  <c r="G160" i="1" s="1"/>
  <c r="R283" i="1"/>
  <c r="R284" i="1" s="1"/>
  <c r="R285" i="1" s="1"/>
  <c r="R244" i="1"/>
  <c r="R245" i="1" s="1"/>
  <c r="R246" i="1" s="1"/>
  <c r="R197" i="1"/>
  <c r="R198" i="1" s="1"/>
  <c r="R199" i="1" s="1"/>
  <c r="R158" i="1"/>
  <c r="R159" i="1" s="1"/>
  <c r="R160" i="1" s="1"/>
  <c r="T283" i="1"/>
  <c r="T284" i="1" s="1"/>
  <c r="T285" i="1" s="1"/>
  <c r="T197" i="1"/>
  <c r="T198" i="1" s="1"/>
  <c r="T199" i="1" s="1"/>
  <c r="T244" i="1"/>
  <c r="T245" i="1" s="1"/>
  <c r="T246" i="1" s="1"/>
  <c r="T158" i="1"/>
  <c r="T159" i="1" s="1"/>
  <c r="T160" i="1" s="1"/>
  <c r="Q279" i="1"/>
  <c r="Q280" i="1" s="1"/>
  <c r="Q281" i="1" s="1"/>
  <c r="Q240" i="1"/>
  <c r="Q241" i="1" s="1"/>
  <c r="Q242" i="1" s="1"/>
  <c r="Q192" i="1"/>
  <c r="Q193" i="1" s="1"/>
  <c r="Q194" i="1" s="1"/>
  <c r="Q153" i="1"/>
  <c r="Q154" i="1" s="1"/>
  <c r="Q155" i="1" s="1"/>
  <c r="C279" i="1"/>
  <c r="C280" i="1" s="1"/>
  <c r="C281" i="1" s="1"/>
  <c r="C240" i="1"/>
  <c r="C241" i="1" s="1"/>
  <c r="C242" i="1" s="1"/>
  <c r="C192" i="1"/>
  <c r="C193" i="1" s="1"/>
  <c r="C194" i="1" s="1"/>
  <c r="C153" i="1"/>
  <c r="C154" i="1" s="1"/>
  <c r="C155" i="1" s="1"/>
  <c r="U279" i="1"/>
  <c r="U280" i="1" s="1"/>
  <c r="U281" i="1" s="1"/>
  <c r="U192" i="1"/>
  <c r="U193" i="1" s="1"/>
  <c r="U194" i="1" s="1"/>
  <c r="U240" i="1"/>
  <c r="U241" i="1" s="1"/>
  <c r="U242" i="1" s="1"/>
  <c r="U153" i="1"/>
  <c r="U154" i="1" s="1"/>
  <c r="U155" i="1" s="1"/>
  <c r="N248" i="1"/>
  <c r="N249" i="1" s="1"/>
  <c r="N250" i="1" s="1"/>
  <c r="N287" i="1"/>
  <c r="N288" i="1" s="1"/>
  <c r="N289" i="1" s="1"/>
  <c r="N202" i="1"/>
  <c r="N203" i="1" s="1"/>
  <c r="N204" i="1" s="1"/>
  <c r="N163" i="1"/>
  <c r="N164" i="1" s="1"/>
  <c r="N165" i="1" s="1"/>
  <c r="Y287" i="1"/>
  <c r="Y288" i="1" s="1"/>
  <c r="Y289" i="1" s="1"/>
  <c r="Y248" i="1"/>
  <c r="Y249" i="1" s="1"/>
  <c r="Y250" i="1" s="1"/>
  <c r="Y202" i="1"/>
  <c r="Y203" i="1" s="1"/>
  <c r="Y204" i="1" s="1"/>
  <c r="Y163" i="1"/>
  <c r="Y164" i="1" s="1"/>
  <c r="Y165" i="1" s="1"/>
  <c r="W287" i="1"/>
  <c r="W288" i="1" s="1"/>
  <c r="W289" i="1" s="1"/>
  <c r="W248" i="1"/>
  <c r="W249" i="1" s="1"/>
  <c r="W250" i="1" s="1"/>
  <c r="W202" i="1"/>
  <c r="W203" i="1" s="1"/>
  <c r="W204" i="1" s="1"/>
  <c r="W163" i="1"/>
  <c r="W164" i="1" s="1"/>
  <c r="W165" i="1" s="1"/>
  <c r="U260" i="1"/>
  <c r="U261" i="1" s="1"/>
  <c r="U262" i="1" s="1"/>
  <c r="U299" i="1"/>
  <c r="U300" i="1" s="1"/>
  <c r="U301" i="1" s="1"/>
  <c r="U217" i="1"/>
  <c r="U218" i="1" s="1"/>
  <c r="U219" i="1" s="1"/>
  <c r="U178" i="1"/>
  <c r="U179" i="1" s="1"/>
  <c r="U180" i="1" s="1"/>
  <c r="H299" i="1"/>
  <c r="H300" i="1" s="1"/>
  <c r="H301" i="1" s="1"/>
  <c r="H260" i="1"/>
  <c r="H261" i="1" s="1"/>
  <c r="H262" i="1" s="1"/>
  <c r="H217" i="1"/>
  <c r="H218" i="1" s="1"/>
  <c r="H219" i="1" s="1"/>
  <c r="H178" i="1"/>
  <c r="H179" i="1" s="1"/>
  <c r="H180" i="1" s="1"/>
  <c r="J299" i="1"/>
  <c r="J300" i="1" s="1"/>
  <c r="J301" i="1" s="1"/>
  <c r="J260" i="1"/>
  <c r="J261" i="1" s="1"/>
  <c r="J262" i="1" s="1"/>
  <c r="J217" i="1"/>
  <c r="J218" i="1" s="1"/>
  <c r="J219" i="1" s="1"/>
  <c r="J178" i="1"/>
  <c r="J179" i="1" s="1"/>
  <c r="J180" i="1" s="1"/>
  <c r="D303" i="1"/>
  <c r="D304" i="1" s="1"/>
  <c r="D305" i="1" s="1"/>
  <c r="D222" i="1"/>
  <c r="D223" i="1" s="1"/>
  <c r="D224" i="1" s="1"/>
  <c r="D264" i="1"/>
  <c r="D265" i="1" s="1"/>
  <c r="D266" i="1" s="1"/>
  <c r="D183" i="1"/>
  <c r="D184" i="1" s="1"/>
  <c r="D185" i="1" s="1"/>
  <c r="N264" i="1"/>
  <c r="N265" i="1" s="1"/>
  <c r="N266" i="1" s="1"/>
  <c r="N303" i="1"/>
  <c r="N304" i="1" s="1"/>
  <c r="N305" i="1" s="1"/>
  <c r="N222" i="1"/>
  <c r="N223" i="1" s="1"/>
  <c r="N224" i="1" s="1"/>
  <c r="N183" i="1"/>
  <c r="N184" i="1" s="1"/>
  <c r="N185" i="1" s="1"/>
  <c r="Q264" i="1"/>
  <c r="Q265" i="1" s="1"/>
  <c r="Q266" i="1" s="1"/>
  <c r="Q303" i="1"/>
  <c r="Q304" i="1" s="1"/>
  <c r="Q305" i="1" s="1"/>
  <c r="Q222" i="1"/>
  <c r="Q223" i="1" s="1"/>
  <c r="Q224" i="1" s="1"/>
  <c r="Q183" i="1"/>
  <c r="Q184" i="1" s="1"/>
  <c r="Q185" i="1" s="1"/>
  <c r="F256" i="1"/>
  <c r="F257" i="1" s="1"/>
  <c r="F258" i="1" s="1"/>
  <c r="F295" i="1"/>
  <c r="F296" i="1" s="1"/>
  <c r="F297" i="1" s="1"/>
  <c r="F212" i="1"/>
  <c r="F213" i="1" s="1"/>
  <c r="F214" i="1" s="1"/>
  <c r="F173" i="1"/>
  <c r="F174" i="1" s="1"/>
  <c r="F175" i="1" s="1"/>
  <c r="P295" i="1"/>
  <c r="P296" i="1" s="1"/>
  <c r="P297" i="1" s="1"/>
  <c r="P256" i="1"/>
  <c r="P257" i="1" s="1"/>
  <c r="P258" i="1" s="1"/>
  <c r="P212" i="1"/>
  <c r="P213" i="1" s="1"/>
  <c r="P214" i="1" s="1"/>
  <c r="P173" i="1"/>
  <c r="P174" i="1" s="1"/>
  <c r="P175" i="1" s="1"/>
  <c r="R295" i="1"/>
  <c r="R296" i="1" s="1"/>
  <c r="R297" i="1" s="1"/>
  <c r="R256" i="1"/>
  <c r="R257" i="1" s="1"/>
  <c r="R258" i="1" s="1"/>
  <c r="R212" i="1"/>
  <c r="R213" i="1" s="1"/>
  <c r="R214" i="1" s="1"/>
  <c r="R173" i="1"/>
  <c r="R174" i="1" s="1"/>
  <c r="R175" i="1" s="1"/>
  <c r="U291" i="1"/>
  <c r="U292" i="1" s="1"/>
  <c r="U293" i="1" s="1"/>
  <c r="U252" i="1"/>
  <c r="U253" i="1" s="1"/>
  <c r="U254" i="1" s="1"/>
  <c r="U207" i="1"/>
  <c r="U208" i="1" s="1"/>
  <c r="U209" i="1" s="1"/>
  <c r="U168" i="1"/>
  <c r="U169" i="1" s="1"/>
  <c r="U170" i="1" s="1"/>
  <c r="I291" i="1"/>
  <c r="I292" i="1" s="1"/>
  <c r="I293" i="1" s="1"/>
  <c r="I252" i="1"/>
  <c r="I253" i="1" s="1"/>
  <c r="I254" i="1" s="1"/>
  <c r="I207" i="1"/>
  <c r="I208" i="1" s="1"/>
  <c r="I209" i="1" s="1"/>
  <c r="I168" i="1"/>
  <c r="I169" i="1" s="1"/>
  <c r="I170" i="1" s="1"/>
  <c r="K291" i="1"/>
  <c r="K292" i="1" s="1"/>
  <c r="K293" i="1" s="1"/>
  <c r="K252" i="1"/>
  <c r="K253" i="1" s="1"/>
  <c r="K254" i="1" s="1"/>
  <c r="K207" i="1"/>
  <c r="K208" i="1" s="1"/>
  <c r="K209" i="1" s="1"/>
  <c r="K168" i="1"/>
  <c r="K169" i="1" s="1"/>
  <c r="K170" i="1" s="1"/>
  <c r="O283" i="1"/>
  <c r="O284" i="1" s="1"/>
  <c r="O285" i="1" s="1"/>
  <c r="O244" i="1"/>
  <c r="O245" i="1" s="1"/>
  <c r="O246" i="1" s="1"/>
  <c r="O197" i="1"/>
  <c r="O198" i="1" s="1"/>
  <c r="O199" i="1" s="1"/>
  <c r="O158" i="1"/>
  <c r="O159" i="1" s="1"/>
  <c r="O160" i="1" s="1"/>
  <c r="H283" i="1"/>
  <c r="H284" i="1" s="1"/>
  <c r="H285" i="1" s="1"/>
  <c r="H244" i="1"/>
  <c r="H245" i="1" s="1"/>
  <c r="H246" i="1" s="1"/>
  <c r="H197" i="1"/>
  <c r="H198" i="1" s="1"/>
  <c r="H199" i="1" s="1"/>
  <c r="H158" i="1"/>
  <c r="H159" i="1" s="1"/>
  <c r="H160" i="1" s="1"/>
  <c r="E283" i="1"/>
  <c r="E284" i="1" s="1"/>
  <c r="E285" i="1" s="1"/>
  <c r="E197" i="1"/>
  <c r="E198" i="1" s="1"/>
  <c r="E199" i="1" s="1"/>
  <c r="E244" i="1"/>
  <c r="E245" i="1" s="1"/>
  <c r="E246" i="1" s="1"/>
  <c r="E158" i="1"/>
  <c r="E159" i="1" s="1"/>
  <c r="E160" i="1" s="1"/>
  <c r="Y279" i="1"/>
  <c r="Y280" i="1" s="1"/>
  <c r="Y281" i="1" s="1"/>
  <c r="Y240" i="1"/>
  <c r="Y241" i="1" s="1"/>
  <c r="Y242" i="1" s="1"/>
  <c r="Y192" i="1"/>
  <c r="Y193" i="1" s="1"/>
  <c r="Y194" i="1" s="1"/>
  <c r="Y153" i="1"/>
  <c r="Y154" i="1" s="1"/>
  <c r="Y155" i="1" s="1"/>
  <c r="K279" i="1"/>
  <c r="K280" i="1" s="1"/>
  <c r="K281" i="1" s="1"/>
  <c r="K240" i="1"/>
  <c r="K241" i="1" s="1"/>
  <c r="K242" i="1" s="1"/>
  <c r="K192" i="1"/>
  <c r="K193" i="1" s="1"/>
  <c r="K194" i="1" s="1"/>
  <c r="K153" i="1"/>
  <c r="K154" i="1" s="1"/>
  <c r="K155" i="1" s="1"/>
  <c r="F279" i="1"/>
  <c r="F280" i="1" s="1"/>
  <c r="F281" i="1" s="1"/>
  <c r="F240" i="1"/>
  <c r="F241" i="1" s="1"/>
  <c r="F242" i="1" s="1"/>
  <c r="F192" i="1"/>
  <c r="F193" i="1" s="1"/>
  <c r="F194" i="1" s="1"/>
  <c r="F153" i="1"/>
  <c r="F154" i="1" s="1"/>
  <c r="F155" i="1" s="1"/>
  <c r="V248" i="1"/>
  <c r="V249" i="1" s="1"/>
  <c r="V250" i="1" s="1"/>
  <c r="V287" i="1"/>
  <c r="V288" i="1" s="1"/>
  <c r="V289" i="1" s="1"/>
  <c r="V202" i="1"/>
  <c r="V203" i="1" s="1"/>
  <c r="V204" i="1" s="1"/>
  <c r="V163" i="1"/>
  <c r="V164" i="1" s="1"/>
  <c r="V165" i="1" s="1"/>
  <c r="O287" i="1"/>
  <c r="O288" i="1" s="1"/>
  <c r="O289" i="1" s="1"/>
  <c r="O248" i="1"/>
  <c r="O249" i="1" s="1"/>
  <c r="O250" i="1" s="1"/>
  <c r="O202" i="1"/>
  <c r="O203" i="1" s="1"/>
  <c r="O204" i="1" s="1"/>
  <c r="O163" i="1"/>
  <c r="O164" i="1" s="1"/>
  <c r="O165" i="1" s="1"/>
  <c r="D287" i="1"/>
  <c r="D288" i="1" s="1"/>
  <c r="D289" i="1" s="1"/>
  <c r="D248" i="1"/>
  <c r="D249" i="1" s="1"/>
  <c r="D250" i="1" s="1"/>
  <c r="D202" i="1"/>
  <c r="D203" i="1" s="1"/>
  <c r="D204" i="1" s="1"/>
  <c r="D163" i="1"/>
  <c r="D164" i="1" s="1"/>
  <c r="D165" i="1" s="1"/>
  <c r="F260" i="1"/>
  <c r="F261" i="1" s="1"/>
  <c r="F262" i="1" s="1"/>
  <c r="F299" i="1"/>
  <c r="F300" i="1" s="1"/>
  <c r="F301" i="1" s="1"/>
  <c r="F217" i="1"/>
  <c r="F218" i="1" s="1"/>
  <c r="F219" i="1" s="1"/>
  <c r="F178" i="1"/>
  <c r="F179" i="1" s="1"/>
  <c r="F180" i="1" s="1"/>
  <c r="P299" i="1"/>
  <c r="P300" i="1" s="1"/>
  <c r="P301" i="1" s="1"/>
  <c r="P260" i="1"/>
  <c r="P261" i="1" s="1"/>
  <c r="P262" i="1" s="1"/>
  <c r="P217" i="1"/>
  <c r="P218" i="1" s="1"/>
  <c r="P219" i="1" s="1"/>
  <c r="P178" i="1"/>
  <c r="P179" i="1" s="1"/>
  <c r="P180" i="1" s="1"/>
  <c r="R260" i="1"/>
  <c r="R261" i="1" s="1"/>
  <c r="R262" i="1" s="1"/>
  <c r="R299" i="1"/>
  <c r="R300" i="1" s="1"/>
  <c r="R301" i="1" s="1"/>
  <c r="R217" i="1"/>
  <c r="R218" i="1" s="1"/>
  <c r="R219" i="1" s="1"/>
  <c r="R178" i="1"/>
  <c r="R179" i="1" s="1"/>
  <c r="R180" i="1" s="1"/>
  <c r="L303" i="1"/>
  <c r="L304" i="1" s="1"/>
  <c r="L305" i="1" s="1"/>
  <c r="L264" i="1"/>
  <c r="L265" i="1" s="1"/>
  <c r="L266" i="1" s="1"/>
  <c r="L222" i="1"/>
  <c r="L223" i="1" s="1"/>
  <c r="L224" i="1" s="1"/>
  <c r="L183" i="1"/>
  <c r="L184" i="1" s="1"/>
  <c r="L185" i="1" s="1"/>
  <c r="Y264" i="1"/>
  <c r="Y265" i="1" s="1"/>
  <c r="Y266" i="1" s="1"/>
  <c r="Y303" i="1"/>
  <c r="Y304" i="1" s="1"/>
  <c r="Y305" i="1" s="1"/>
  <c r="Y222" i="1"/>
  <c r="Y223" i="1" s="1"/>
  <c r="Y224" i="1" s="1"/>
  <c r="Y183" i="1"/>
  <c r="Y184" i="1" s="1"/>
  <c r="Y185" i="1" s="1"/>
  <c r="X264" i="1"/>
  <c r="X265" i="1" s="1"/>
  <c r="X266" i="1" s="1"/>
  <c r="X303" i="1"/>
  <c r="X304" i="1" s="1"/>
  <c r="X305" i="1" s="1"/>
  <c r="X222" i="1"/>
  <c r="X223" i="1" s="1"/>
  <c r="X224" i="1" s="1"/>
  <c r="X183" i="1"/>
  <c r="X184" i="1" s="1"/>
  <c r="X185" i="1" s="1"/>
  <c r="N256" i="1"/>
  <c r="N257" i="1" s="1"/>
  <c r="N258" i="1" s="1"/>
  <c r="N295" i="1"/>
  <c r="N296" i="1" s="1"/>
  <c r="N297" i="1" s="1"/>
  <c r="N212" i="1"/>
  <c r="N213" i="1" s="1"/>
  <c r="N214" i="1" s="1"/>
  <c r="N173" i="1"/>
  <c r="N174" i="1" s="1"/>
  <c r="N175" i="1" s="1"/>
  <c r="X295" i="1"/>
  <c r="X296" i="1" s="1"/>
  <c r="X297" i="1" s="1"/>
  <c r="X256" i="1"/>
  <c r="X257" i="1" s="1"/>
  <c r="X258" i="1" s="1"/>
  <c r="X212" i="1"/>
  <c r="X213" i="1" s="1"/>
  <c r="X214" i="1" s="1"/>
  <c r="X173" i="1"/>
  <c r="X174" i="1" s="1"/>
  <c r="X175" i="1" s="1"/>
  <c r="C295" i="1"/>
  <c r="C296" i="1" s="1"/>
  <c r="C297" i="1" s="1"/>
  <c r="C256" i="1"/>
  <c r="C257" i="1" s="1"/>
  <c r="C258" i="1" s="1"/>
  <c r="C212" i="1"/>
  <c r="C213" i="1" s="1"/>
  <c r="C214" i="1" s="1"/>
  <c r="C173" i="1"/>
  <c r="C174" i="1" s="1"/>
  <c r="C175" i="1" s="1"/>
  <c r="G291" i="1"/>
  <c r="G292" i="1" s="1"/>
  <c r="G293" i="1" s="1"/>
  <c r="G252" i="1"/>
  <c r="G253" i="1" s="1"/>
  <c r="G254" i="1" s="1"/>
  <c r="G207" i="1"/>
  <c r="G208" i="1" s="1"/>
  <c r="G209" i="1" s="1"/>
  <c r="G168" i="1"/>
  <c r="G169" i="1" s="1"/>
  <c r="G170" i="1" s="1"/>
  <c r="Q291" i="1"/>
  <c r="Q292" i="1" s="1"/>
  <c r="Q293" i="1" s="1"/>
  <c r="Q252" i="1"/>
  <c r="Q253" i="1" s="1"/>
  <c r="Q254" i="1" s="1"/>
  <c r="Q207" i="1"/>
  <c r="Q208" i="1" s="1"/>
  <c r="Q209" i="1" s="1"/>
  <c r="Q168" i="1"/>
  <c r="Q169" i="1" s="1"/>
  <c r="Q170" i="1" s="1"/>
  <c r="S291" i="1"/>
  <c r="S292" i="1" s="1"/>
  <c r="S293" i="1" s="1"/>
  <c r="S252" i="1"/>
  <c r="S253" i="1" s="1"/>
  <c r="S254" i="1" s="1"/>
  <c r="S207" i="1"/>
  <c r="S208" i="1" s="1"/>
  <c r="S209" i="1" s="1"/>
  <c r="S168" i="1"/>
  <c r="S169" i="1" s="1"/>
  <c r="S170" i="1" s="1"/>
  <c r="W283" i="1"/>
  <c r="W284" i="1" s="1"/>
  <c r="W285" i="1" s="1"/>
  <c r="W197" i="1"/>
  <c r="W198" i="1" s="1"/>
  <c r="W199" i="1" s="1"/>
  <c r="W244" i="1"/>
  <c r="W245" i="1" s="1"/>
  <c r="W246" i="1" s="1"/>
  <c r="W158" i="1"/>
  <c r="W159" i="1" s="1"/>
  <c r="W160" i="1" s="1"/>
  <c r="C283" i="1"/>
  <c r="C284" i="1" s="1"/>
  <c r="C285" i="1" s="1"/>
  <c r="C244" i="1"/>
  <c r="C245" i="1" s="1"/>
  <c r="C246" i="1" s="1"/>
  <c r="C197" i="1"/>
  <c r="C198" i="1" s="1"/>
  <c r="C199" i="1" s="1"/>
  <c r="C158" i="1"/>
  <c r="C159" i="1" s="1"/>
  <c r="C160" i="1" s="1"/>
  <c r="M283" i="1"/>
  <c r="M284" i="1" s="1"/>
  <c r="M285" i="1" s="1"/>
  <c r="M244" i="1"/>
  <c r="M245" i="1" s="1"/>
  <c r="M246" i="1" s="1"/>
  <c r="M197" i="1"/>
  <c r="M198" i="1" s="1"/>
  <c r="M199" i="1" s="1"/>
  <c r="M158" i="1"/>
  <c r="M159" i="1" s="1"/>
  <c r="M160" i="1" s="1"/>
  <c r="H279" i="1"/>
  <c r="H280" i="1" s="1"/>
  <c r="H281" i="1" s="1"/>
  <c r="H240" i="1"/>
  <c r="H241" i="1" s="1"/>
  <c r="H242" i="1" s="1"/>
  <c r="H192" i="1"/>
  <c r="H193" i="1" s="1"/>
  <c r="H194" i="1" s="1"/>
  <c r="H153" i="1"/>
  <c r="H154" i="1" s="1"/>
  <c r="H155" i="1" s="1"/>
  <c r="S279" i="1"/>
  <c r="S280" i="1" s="1"/>
  <c r="S281" i="1" s="1"/>
  <c r="S240" i="1"/>
  <c r="S241" i="1" s="1"/>
  <c r="S242" i="1" s="1"/>
  <c r="S192" i="1"/>
  <c r="S193" i="1" s="1"/>
  <c r="S194" i="1" s="1"/>
  <c r="S153" i="1"/>
  <c r="S154" i="1" s="1"/>
  <c r="S155" i="1" s="1"/>
  <c r="N279" i="1"/>
  <c r="N280" i="1" s="1"/>
  <c r="N281" i="1" s="1"/>
  <c r="N240" i="1"/>
  <c r="N241" i="1" s="1"/>
  <c r="N242" i="1" s="1"/>
  <c r="N192" i="1"/>
  <c r="N193" i="1" s="1"/>
  <c r="N194" i="1" s="1"/>
  <c r="N153" i="1"/>
  <c r="N154" i="1" s="1"/>
  <c r="N155" i="1" s="1"/>
  <c r="G287" i="1"/>
  <c r="G288" i="1" s="1"/>
  <c r="G289" i="1" s="1"/>
  <c r="G248" i="1"/>
  <c r="G249" i="1" s="1"/>
  <c r="G250" i="1" s="1"/>
  <c r="G202" i="1"/>
  <c r="G203" i="1" s="1"/>
  <c r="G204" i="1" s="1"/>
  <c r="G163" i="1"/>
  <c r="G164" i="1" s="1"/>
  <c r="G165" i="1" s="1"/>
  <c r="B42" i="1"/>
  <c r="A42" i="1"/>
  <c r="L287" i="1"/>
  <c r="L288" i="1" s="1"/>
  <c r="L289" i="1" s="1"/>
  <c r="L248" i="1"/>
  <c r="L249" i="1" s="1"/>
  <c r="L250" i="1" s="1"/>
  <c r="L202" i="1"/>
  <c r="L203" i="1" s="1"/>
  <c r="L204" i="1" s="1"/>
  <c r="L163" i="1"/>
  <c r="L164" i="1" s="1"/>
  <c r="L165" i="1" s="1"/>
  <c r="C299" i="1"/>
  <c r="C300" i="1" s="1"/>
  <c r="C301" i="1" s="1"/>
  <c r="C260" i="1"/>
  <c r="C261" i="1" s="1"/>
  <c r="C262" i="1" s="1"/>
  <c r="C217" i="1"/>
  <c r="C218" i="1" s="1"/>
  <c r="C219" i="1" s="1"/>
  <c r="C178" i="1"/>
  <c r="C179" i="1" s="1"/>
  <c r="C180" i="1" s="1"/>
  <c r="N260" i="1"/>
  <c r="N261" i="1" s="1"/>
  <c r="N262" i="1" s="1"/>
  <c r="N299" i="1"/>
  <c r="N300" i="1" s="1"/>
  <c r="N301" i="1" s="1"/>
  <c r="N217" i="1"/>
  <c r="N218" i="1" s="1"/>
  <c r="N219" i="1" s="1"/>
  <c r="N178" i="1"/>
  <c r="N179" i="1" s="1"/>
  <c r="N180" i="1" s="1"/>
  <c r="X260" i="1"/>
  <c r="X261" i="1" s="1"/>
  <c r="X262" i="1" s="1"/>
  <c r="X299" i="1"/>
  <c r="X300" i="1" s="1"/>
  <c r="X301" i="1" s="1"/>
  <c r="X217" i="1"/>
  <c r="X218" i="1" s="1"/>
  <c r="X219" i="1" s="1"/>
  <c r="X178" i="1"/>
  <c r="X179" i="1" s="1"/>
  <c r="X180" i="1" s="1"/>
  <c r="U264" i="1"/>
  <c r="U265" i="1" s="1"/>
  <c r="U266" i="1" s="1"/>
  <c r="U303" i="1"/>
  <c r="U304" i="1" s="1"/>
  <c r="U305" i="1" s="1"/>
  <c r="U183" i="1"/>
  <c r="U184" i="1" s="1"/>
  <c r="U185" i="1" s="1"/>
  <c r="U222" i="1"/>
  <c r="U223" i="1" s="1"/>
  <c r="U224" i="1" s="1"/>
  <c r="G264" i="1"/>
  <c r="G265" i="1" s="1"/>
  <c r="G266" i="1" s="1"/>
  <c r="G303" i="1"/>
  <c r="G304" i="1" s="1"/>
  <c r="G305" i="1" s="1"/>
  <c r="G222" i="1"/>
  <c r="G223" i="1" s="1"/>
  <c r="G224" i="1" s="1"/>
  <c r="G183" i="1"/>
  <c r="G184" i="1" s="1"/>
  <c r="G185" i="1" s="1"/>
  <c r="S303" i="1"/>
  <c r="S304" i="1" s="1"/>
  <c r="S305" i="1" s="1"/>
  <c r="S264" i="1"/>
  <c r="S265" i="1" s="1"/>
  <c r="S266" i="1" s="1"/>
  <c r="S222" i="1"/>
  <c r="S223" i="1" s="1"/>
  <c r="S224" i="1" s="1"/>
  <c r="S183" i="1"/>
  <c r="S184" i="1" s="1"/>
  <c r="S185" i="1" s="1"/>
  <c r="V256" i="1"/>
  <c r="V257" i="1" s="1"/>
  <c r="V258" i="1" s="1"/>
  <c r="V295" i="1"/>
  <c r="V296" i="1" s="1"/>
  <c r="V297" i="1" s="1"/>
  <c r="V212" i="1"/>
  <c r="V213" i="1" s="1"/>
  <c r="V214" i="1" s="1"/>
  <c r="V173" i="1"/>
  <c r="V174" i="1" s="1"/>
  <c r="V175" i="1" s="1"/>
  <c r="M295" i="1"/>
  <c r="M296" i="1" s="1"/>
  <c r="M297" i="1" s="1"/>
  <c r="M256" i="1"/>
  <c r="M257" i="1" s="1"/>
  <c r="M258" i="1" s="1"/>
  <c r="M212" i="1"/>
  <c r="M213" i="1" s="1"/>
  <c r="M214" i="1" s="1"/>
  <c r="M173" i="1"/>
  <c r="M174" i="1" s="1"/>
  <c r="M175" i="1" s="1"/>
  <c r="K295" i="1"/>
  <c r="K296" i="1" s="1"/>
  <c r="K297" i="1" s="1"/>
  <c r="K256" i="1"/>
  <c r="K257" i="1" s="1"/>
  <c r="K258" i="1" s="1"/>
  <c r="K212" i="1"/>
  <c r="K213" i="1" s="1"/>
  <c r="K214" i="1" s="1"/>
  <c r="K173" i="1"/>
  <c r="K174" i="1" s="1"/>
  <c r="K175" i="1" s="1"/>
  <c r="O291" i="1"/>
  <c r="O292" i="1" s="1"/>
  <c r="O293" i="1" s="1"/>
  <c r="O252" i="1"/>
  <c r="O253" i="1" s="1"/>
  <c r="O254" i="1" s="1"/>
  <c r="O207" i="1"/>
  <c r="O208" i="1" s="1"/>
  <c r="O209" i="1" s="1"/>
  <c r="O168" i="1"/>
  <c r="O169" i="1" s="1"/>
  <c r="O170" i="1" s="1"/>
  <c r="Y291" i="1"/>
  <c r="Y292" i="1" s="1"/>
  <c r="Y293" i="1" s="1"/>
  <c r="Y252" i="1"/>
  <c r="Y253" i="1" s="1"/>
  <c r="Y254" i="1" s="1"/>
  <c r="Y207" i="1"/>
  <c r="Y208" i="1" s="1"/>
  <c r="Y209" i="1" s="1"/>
  <c r="Y168" i="1"/>
  <c r="Y169" i="1" s="1"/>
  <c r="Y170" i="1" s="1"/>
  <c r="F252" i="1"/>
  <c r="F253" i="1" s="1"/>
  <c r="F254" i="1" s="1"/>
  <c r="F291" i="1"/>
  <c r="F292" i="1" s="1"/>
  <c r="F293" i="1" s="1"/>
  <c r="F207" i="1"/>
  <c r="F208" i="1" s="1"/>
  <c r="F209" i="1" s="1"/>
  <c r="F168" i="1"/>
  <c r="F169" i="1" s="1"/>
  <c r="F170" i="1" s="1"/>
  <c r="I283" i="1"/>
  <c r="I284" i="1" s="1"/>
  <c r="I285" i="1" s="1"/>
  <c r="I244" i="1"/>
  <c r="I245" i="1" s="1"/>
  <c r="I246" i="1" s="1"/>
  <c r="I197" i="1"/>
  <c r="I198" i="1" s="1"/>
  <c r="I199" i="1" s="1"/>
  <c r="I158" i="1"/>
  <c r="I159" i="1" s="1"/>
  <c r="I160" i="1" s="1"/>
  <c r="K283" i="1"/>
  <c r="K284" i="1" s="1"/>
  <c r="K285" i="1" s="1"/>
  <c r="K244" i="1"/>
  <c r="K245" i="1" s="1"/>
  <c r="K246" i="1" s="1"/>
  <c r="K197" i="1"/>
  <c r="K198" i="1" s="1"/>
  <c r="K199" i="1" s="1"/>
  <c r="K158" i="1"/>
  <c r="K159" i="1" s="1"/>
  <c r="K160" i="1" s="1"/>
  <c r="U283" i="1"/>
  <c r="U284" i="1" s="1"/>
  <c r="U285" i="1" s="1"/>
  <c r="U244" i="1"/>
  <c r="U245" i="1" s="1"/>
  <c r="U246" i="1" s="1"/>
  <c r="U197" i="1"/>
  <c r="U198" i="1" s="1"/>
  <c r="U199" i="1" s="1"/>
  <c r="U158" i="1"/>
  <c r="U159" i="1" s="1"/>
  <c r="U160" i="1" s="1"/>
  <c r="P279" i="1"/>
  <c r="P280" i="1" s="1"/>
  <c r="P281" i="1" s="1"/>
  <c r="P240" i="1"/>
  <c r="P241" i="1" s="1"/>
  <c r="P242" i="1" s="1"/>
  <c r="P192" i="1"/>
  <c r="P193" i="1" s="1"/>
  <c r="P194" i="1" s="1"/>
  <c r="P153" i="1"/>
  <c r="P154" i="1" s="1"/>
  <c r="P155" i="1" s="1"/>
  <c r="D279" i="1"/>
  <c r="D280" i="1" s="1"/>
  <c r="D281" i="1" s="1"/>
  <c r="D240" i="1"/>
  <c r="D241" i="1" s="1"/>
  <c r="D242" i="1" s="1"/>
  <c r="D192" i="1"/>
  <c r="D193" i="1" s="1"/>
  <c r="D194" i="1" s="1"/>
  <c r="D153" i="1"/>
  <c r="D154" i="1" s="1"/>
  <c r="D155" i="1" s="1"/>
  <c r="V279" i="1"/>
  <c r="V280" i="1" s="1"/>
  <c r="V281" i="1" s="1"/>
  <c r="V240" i="1"/>
  <c r="V241" i="1" s="1"/>
  <c r="V242" i="1" s="1"/>
  <c r="V192" i="1"/>
  <c r="V193" i="1" s="1"/>
  <c r="V194" i="1" s="1"/>
  <c r="V153" i="1"/>
  <c r="V154" i="1" s="1"/>
  <c r="V155" i="1" s="1"/>
  <c r="H287" i="1"/>
  <c r="H288" i="1" s="1"/>
  <c r="H289" i="1" s="1"/>
  <c r="H248" i="1"/>
  <c r="H249" i="1" s="1"/>
  <c r="H250" i="1" s="1"/>
  <c r="H202" i="1"/>
  <c r="H203" i="1" s="1"/>
  <c r="H204" i="1" s="1"/>
  <c r="H163" i="1"/>
  <c r="H164" i="1" s="1"/>
  <c r="H165" i="1" s="1"/>
  <c r="J287" i="1"/>
  <c r="J288" i="1" s="1"/>
  <c r="J289" i="1" s="1"/>
  <c r="J248" i="1"/>
  <c r="J249" i="1" s="1"/>
  <c r="J250" i="1" s="1"/>
  <c r="J202" i="1"/>
  <c r="J203" i="1" s="1"/>
  <c r="J204" i="1" s="1"/>
  <c r="J163" i="1"/>
  <c r="J164" i="1" s="1"/>
  <c r="J165" i="1" s="1"/>
  <c r="T287" i="1"/>
  <c r="T288" i="1" s="1"/>
  <c r="T289" i="1" s="1"/>
  <c r="T248" i="1"/>
  <c r="T249" i="1" s="1"/>
  <c r="T250" i="1" s="1"/>
  <c r="T202" i="1"/>
  <c r="T203" i="1" s="1"/>
  <c r="T204" i="1" s="1"/>
  <c r="T163" i="1"/>
  <c r="T164" i="1" s="1"/>
  <c r="T165" i="1" s="1"/>
  <c r="K299" i="1"/>
  <c r="K300" i="1" s="1"/>
  <c r="K301" i="1" s="1"/>
  <c r="K260" i="1"/>
  <c r="K261" i="1" s="1"/>
  <c r="K262" i="1" s="1"/>
  <c r="K217" i="1"/>
  <c r="K218" i="1" s="1"/>
  <c r="K219" i="1" s="1"/>
  <c r="K178" i="1"/>
  <c r="K179" i="1" s="1"/>
  <c r="K180" i="1" s="1"/>
  <c r="V260" i="1"/>
  <c r="V261" i="1" s="1"/>
  <c r="V262" i="1" s="1"/>
  <c r="V299" i="1"/>
  <c r="V300" i="1" s="1"/>
  <c r="V301" i="1" s="1"/>
  <c r="V217" i="1"/>
  <c r="V218" i="1" s="1"/>
  <c r="V219" i="1" s="1"/>
  <c r="V178" i="1"/>
  <c r="V179" i="1" s="1"/>
  <c r="V180" i="1" s="1"/>
  <c r="T299" i="1"/>
  <c r="T300" i="1" s="1"/>
  <c r="T301" i="1" s="1"/>
  <c r="T260" i="1"/>
  <c r="T261" i="1" s="1"/>
  <c r="T262" i="1" s="1"/>
  <c r="T217" i="1"/>
  <c r="T218" i="1" s="1"/>
  <c r="T219" i="1" s="1"/>
  <c r="T178" i="1"/>
  <c r="T179" i="1" s="1"/>
  <c r="T180" i="1" s="1"/>
  <c r="E264" i="1"/>
  <c r="E265" i="1" s="1"/>
  <c r="E266" i="1" s="1"/>
  <c r="E303" i="1"/>
  <c r="E304" i="1" s="1"/>
  <c r="E305" i="1" s="1"/>
  <c r="E183" i="1"/>
  <c r="E184" i="1" s="1"/>
  <c r="E185" i="1" s="1"/>
  <c r="E222" i="1"/>
  <c r="E223" i="1" s="1"/>
  <c r="E224" i="1" s="1"/>
  <c r="O264" i="1"/>
  <c r="O265" i="1" s="1"/>
  <c r="O266" i="1" s="1"/>
  <c r="O303" i="1"/>
  <c r="O304" i="1" s="1"/>
  <c r="O305" i="1" s="1"/>
  <c r="O222" i="1"/>
  <c r="O223" i="1" s="1"/>
  <c r="O224" i="1" s="1"/>
  <c r="O183" i="1"/>
  <c r="O184" i="1" s="1"/>
  <c r="O185" i="1" s="1"/>
  <c r="V264" i="1"/>
  <c r="V265" i="1" s="1"/>
  <c r="V266" i="1" s="1"/>
  <c r="V303" i="1"/>
  <c r="V304" i="1" s="1"/>
  <c r="V305" i="1" s="1"/>
  <c r="V222" i="1"/>
  <c r="V223" i="1" s="1"/>
  <c r="V224" i="1" s="1"/>
  <c r="V183" i="1"/>
  <c r="V184" i="1" s="1"/>
  <c r="V185" i="1" s="1"/>
  <c r="G295" i="1"/>
  <c r="G296" i="1" s="1"/>
  <c r="G297" i="1" s="1"/>
  <c r="G256" i="1"/>
  <c r="G257" i="1" s="1"/>
  <c r="G258" i="1" s="1"/>
  <c r="G212" i="1"/>
  <c r="G213" i="1" s="1"/>
  <c r="G214" i="1" s="1"/>
  <c r="G173" i="1"/>
  <c r="G174" i="1" s="1"/>
  <c r="G175" i="1" s="1"/>
  <c r="I295" i="1"/>
  <c r="I296" i="1" s="1"/>
  <c r="I297" i="1" s="1"/>
  <c r="I256" i="1"/>
  <c r="I257" i="1" s="1"/>
  <c r="I258" i="1" s="1"/>
  <c r="I212" i="1"/>
  <c r="I213" i="1" s="1"/>
  <c r="I214" i="1" s="1"/>
  <c r="I173" i="1"/>
  <c r="I174" i="1" s="1"/>
  <c r="I175" i="1" s="1"/>
  <c r="S295" i="1"/>
  <c r="S296" i="1" s="1"/>
  <c r="S297" i="1" s="1"/>
  <c r="S256" i="1"/>
  <c r="S257" i="1" s="1"/>
  <c r="S258" i="1" s="1"/>
  <c r="S212" i="1"/>
  <c r="S213" i="1" s="1"/>
  <c r="S214" i="1" s="1"/>
  <c r="S173" i="1"/>
  <c r="S174" i="1" s="1"/>
  <c r="S175" i="1" s="1"/>
  <c r="W291" i="1"/>
  <c r="W292" i="1" s="1"/>
  <c r="W293" i="1" s="1"/>
  <c r="W252" i="1"/>
  <c r="W253" i="1" s="1"/>
  <c r="W254" i="1" s="1"/>
  <c r="W207" i="1"/>
  <c r="W208" i="1" s="1"/>
  <c r="W209" i="1" s="1"/>
  <c r="W168" i="1"/>
  <c r="W169" i="1" s="1"/>
  <c r="W170" i="1" s="1"/>
  <c r="B45" i="1"/>
  <c r="A45" i="1"/>
  <c r="D291" i="1"/>
  <c r="D292" i="1" s="1"/>
  <c r="D293" i="1" s="1"/>
  <c r="D252" i="1"/>
  <c r="D253" i="1" s="1"/>
  <c r="D254" i="1" s="1"/>
  <c r="D207" i="1"/>
  <c r="D208" i="1" s="1"/>
  <c r="D209" i="1" s="1"/>
  <c r="D168" i="1"/>
  <c r="D169" i="1" s="1"/>
  <c r="D170" i="1" s="1"/>
  <c r="Q283" i="1"/>
  <c r="Q284" i="1" s="1"/>
  <c r="Q285" i="1" s="1"/>
  <c r="Q244" i="1"/>
  <c r="Q245" i="1" s="1"/>
  <c r="Q246" i="1" s="1"/>
  <c r="Q197" i="1"/>
  <c r="Q198" i="1" s="1"/>
  <c r="Q199" i="1" s="1"/>
  <c r="Q158" i="1"/>
  <c r="Q159" i="1" s="1"/>
  <c r="Q160" i="1" s="1"/>
  <c r="S283" i="1"/>
  <c r="S284" i="1" s="1"/>
  <c r="S285" i="1" s="1"/>
  <c r="S244" i="1"/>
  <c r="S245" i="1" s="1"/>
  <c r="S246" i="1" s="1"/>
  <c r="S197" i="1"/>
  <c r="S198" i="1" s="1"/>
  <c r="S199" i="1" s="1"/>
  <c r="S158" i="1"/>
  <c r="S159" i="1" s="1"/>
  <c r="S160" i="1" s="1"/>
  <c r="F283" i="1"/>
  <c r="F284" i="1" s="1"/>
  <c r="F285" i="1" s="1"/>
  <c r="F244" i="1"/>
  <c r="F245" i="1" s="1"/>
  <c r="F246" i="1" s="1"/>
  <c r="F197" i="1"/>
  <c r="F198" i="1" s="1"/>
  <c r="F199" i="1" s="1"/>
  <c r="F158" i="1"/>
  <c r="F159" i="1" s="1"/>
  <c r="F160" i="1" s="1"/>
  <c r="X279" i="1"/>
  <c r="X280" i="1" s="1"/>
  <c r="X281" i="1" s="1"/>
  <c r="X240" i="1"/>
  <c r="X241" i="1" s="1"/>
  <c r="X242" i="1" s="1"/>
  <c r="X192" i="1"/>
  <c r="X193" i="1" s="1"/>
  <c r="X194" i="1" s="1"/>
  <c r="X153" i="1"/>
  <c r="X154" i="1" s="1"/>
  <c r="X155" i="1" s="1"/>
  <c r="L279" i="1"/>
  <c r="L280" i="1" s="1"/>
  <c r="L281" i="1" s="1"/>
  <c r="L192" i="1"/>
  <c r="L193" i="1" s="1"/>
  <c r="L194" i="1" s="1"/>
  <c r="L240" i="1"/>
  <c r="L241" i="1" s="1"/>
  <c r="L242" i="1" s="1"/>
  <c r="L153" i="1"/>
  <c r="L154" i="1" s="1"/>
  <c r="L155" i="1" s="1"/>
  <c r="G279" i="1"/>
  <c r="G280" i="1" s="1"/>
  <c r="G281" i="1" s="1"/>
  <c r="G240" i="1"/>
  <c r="G241" i="1" s="1"/>
  <c r="G242" i="1" s="1"/>
  <c r="G192" i="1"/>
  <c r="G193" i="1" s="1"/>
  <c r="G194" i="1" s="1"/>
  <c r="G153" i="1"/>
  <c r="G154" i="1" s="1"/>
  <c r="G155" i="1" s="1"/>
  <c r="P287" i="1"/>
  <c r="P288" i="1" s="1"/>
  <c r="P289" i="1" s="1"/>
  <c r="P248" i="1"/>
  <c r="P249" i="1" s="1"/>
  <c r="P250" i="1" s="1"/>
  <c r="P202" i="1"/>
  <c r="P203" i="1" s="1"/>
  <c r="P204" i="1" s="1"/>
  <c r="P163" i="1"/>
  <c r="P164" i="1" s="1"/>
  <c r="P165" i="1" s="1"/>
  <c r="R287" i="1"/>
  <c r="R288" i="1" s="1"/>
  <c r="R289" i="1" s="1"/>
  <c r="R248" i="1"/>
  <c r="R249" i="1" s="1"/>
  <c r="R250" i="1" s="1"/>
  <c r="R202" i="1"/>
  <c r="R203" i="1" s="1"/>
  <c r="R204" i="1" s="1"/>
  <c r="R163" i="1"/>
  <c r="R164" i="1" s="1"/>
  <c r="R165" i="1" s="1"/>
  <c r="E287" i="1"/>
  <c r="E288" i="1" s="1"/>
  <c r="E289" i="1" s="1"/>
  <c r="E248" i="1"/>
  <c r="E249" i="1" s="1"/>
  <c r="E250" i="1" s="1"/>
  <c r="E202" i="1"/>
  <c r="E203" i="1" s="1"/>
  <c r="E204" i="1" s="1"/>
  <c r="E163" i="1"/>
  <c r="E164" i="1" s="1"/>
  <c r="E165" i="1" s="1"/>
  <c r="S299" i="1"/>
  <c r="S300" i="1" s="1"/>
  <c r="S301" i="1" s="1"/>
  <c r="S260" i="1"/>
  <c r="S261" i="1" s="1"/>
  <c r="S262" i="1" s="1"/>
  <c r="S217" i="1"/>
  <c r="S218" i="1" s="1"/>
  <c r="S219" i="1" s="1"/>
  <c r="S178" i="1"/>
  <c r="S179" i="1" s="1"/>
  <c r="S180" i="1" s="1"/>
  <c r="L299" i="1"/>
  <c r="L300" i="1" s="1"/>
  <c r="L301" i="1" s="1"/>
  <c r="L260" i="1"/>
  <c r="L261" i="1" s="1"/>
  <c r="L262" i="1" s="1"/>
  <c r="L217" i="1"/>
  <c r="L218" i="1" s="1"/>
  <c r="L219" i="1" s="1"/>
  <c r="L178" i="1"/>
  <c r="L179" i="1" s="1"/>
  <c r="L180" i="1" s="1"/>
  <c r="I299" i="1"/>
  <c r="I300" i="1" s="1"/>
  <c r="I301" i="1" s="1"/>
  <c r="I217" i="1"/>
  <c r="I218" i="1" s="1"/>
  <c r="I219" i="1" s="1"/>
  <c r="I260" i="1"/>
  <c r="I261" i="1" s="1"/>
  <c r="I262" i="1" s="1"/>
  <c r="I178" i="1"/>
  <c r="I179" i="1" s="1"/>
  <c r="I180" i="1" s="1"/>
  <c r="C303" i="1"/>
  <c r="C304" i="1" s="1"/>
  <c r="C305" i="1" s="1"/>
  <c r="C264" i="1"/>
  <c r="C265" i="1" s="1"/>
  <c r="C266" i="1" s="1"/>
  <c r="C222" i="1"/>
  <c r="C223" i="1" s="1"/>
  <c r="C224" i="1" s="1"/>
  <c r="C183" i="1"/>
  <c r="C184" i="1" s="1"/>
  <c r="C185" i="1" s="1"/>
  <c r="M264" i="1"/>
  <c r="M265" i="1" s="1"/>
  <c r="M266" i="1" s="1"/>
  <c r="M303" i="1"/>
  <c r="M304" i="1" s="1"/>
  <c r="M305" i="1" s="1"/>
  <c r="M183" i="1"/>
  <c r="M184" i="1" s="1"/>
  <c r="M185" i="1" s="1"/>
  <c r="M222" i="1"/>
  <c r="M223" i="1" s="1"/>
  <c r="M224" i="1" s="1"/>
  <c r="K303" i="1"/>
  <c r="K304" i="1" s="1"/>
  <c r="K305" i="1" s="1"/>
  <c r="K264" i="1"/>
  <c r="K265" i="1" s="1"/>
  <c r="K266" i="1" s="1"/>
  <c r="K222" i="1"/>
  <c r="K223" i="1" s="1"/>
  <c r="K224" i="1" s="1"/>
  <c r="K183" i="1"/>
  <c r="K184" i="1" s="1"/>
  <c r="K185" i="1" s="1"/>
  <c r="E295" i="1"/>
  <c r="E296" i="1" s="1"/>
  <c r="E297" i="1" s="1"/>
  <c r="E256" i="1"/>
  <c r="E257" i="1" s="1"/>
  <c r="E258" i="1" s="1"/>
  <c r="E212" i="1"/>
  <c r="E213" i="1" s="1"/>
  <c r="E214" i="1" s="1"/>
  <c r="E173" i="1"/>
  <c r="E174" i="1" s="1"/>
  <c r="E175" i="1" s="1"/>
  <c r="O295" i="1"/>
  <c r="O296" i="1" s="1"/>
  <c r="O297" i="1" s="1"/>
  <c r="O256" i="1"/>
  <c r="O257" i="1" s="1"/>
  <c r="O258" i="1" s="1"/>
  <c r="O212" i="1"/>
  <c r="O213" i="1" s="1"/>
  <c r="O214" i="1" s="1"/>
  <c r="O173" i="1"/>
  <c r="O174" i="1" s="1"/>
  <c r="O175" i="1" s="1"/>
  <c r="Q295" i="1"/>
  <c r="Q296" i="1" s="1"/>
  <c r="Q297" i="1" s="1"/>
  <c r="Q256" i="1"/>
  <c r="Q257" i="1" s="1"/>
  <c r="Q258" i="1" s="1"/>
  <c r="Q173" i="1"/>
  <c r="Q174" i="1" s="1"/>
  <c r="Q175" i="1" s="1"/>
  <c r="Q212" i="1"/>
  <c r="Q213" i="1" s="1"/>
  <c r="Q214" i="1" s="1"/>
  <c r="H291" i="1"/>
  <c r="H292" i="1" s="1"/>
  <c r="H293" i="1" s="1"/>
  <c r="H252" i="1"/>
  <c r="H253" i="1" s="1"/>
  <c r="H254" i="1" s="1"/>
  <c r="H207" i="1"/>
  <c r="H208" i="1" s="1"/>
  <c r="H209" i="1" s="1"/>
  <c r="H168" i="1"/>
  <c r="H169" i="1" s="1"/>
  <c r="H170" i="1" s="1"/>
  <c r="J291" i="1"/>
  <c r="J292" i="1" s="1"/>
  <c r="J293" i="1" s="1"/>
  <c r="J252" i="1"/>
  <c r="J253" i="1" s="1"/>
  <c r="J254" i="1" s="1"/>
  <c r="J207" i="1"/>
  <c r="J208" i="1" s="1"/>
  <c r="J209" i="1" s="1"/>
  <c r="J168" i="1"/>
  <c r="J169" i="1" s="1"/>
  <c r="J170" i="1" s="1"/>
  <c r="L291" i="1"/>
  <c r="L292" i="1" s="1"/>
  <c r="L293" i="1" s="1"/>
  <c r="L252" i="1"/>
  <c r="L253" i="1" s="1"/>
  <c r="L254" i="1" s="1"/>
  <c r="L207" i="1"/>
  <c r="L208" i="1" s="1"/>
  <c r="L209" i="1" s="1"/>
  <c r="L168" i="1"/>
  <c r="L169" i="1" s="1"/>
  <c r="L170" i="1" s="1"/>
  <c r="Y283" i="1"/>
  <c r="Y284" i="1" s="1"/>
  <c r="Y285" i="1" s="1"/>
  <c r="Y244" i="1"/>
  <c r="Y245" i="1" s="1"/>
  <c r="Y246" i="1" s="1"/>
  <c r="Y197" i="1"/>
  <c r="Y198" i="1" s="1"/>
  <c r="Y199" i="1" s="1"/>
  <c r="Y158" i="1"/>
  <c r="Y159" i="1" s="1"/>
  <c r="Y160" i="1" s="1"/>
  <c r="P283" i="1"/>
  <c r="P284" i="1" s="1"/>
  <c r="P285" i="1" s="1"/>
  <c r="P244" i="1"/>
  <c r="P245" i="1" s="1"/>
  <c r="P246" i="1" s="1"/>
  <c r="P197" i="1"/>
  <c r="P198" i="1" s="1"/>
  <c r="P199" i="1" s="1"/>
  <c r="P158" i="1"/>
  <c r="P159" i="1" s="1"/>
  <c r="P160" i="1" s="1"/>
  <c r="N283" i="1"/>
  <c r="N284" i="1" s="1"/>
  <c r="N285" i="1" s="1"/>
  <c r="N244" i="1"/>
  <c r="N245" i="1" s="1"/>
  <c r="N246" i="1" s="1"/>
  <c r="N197" i="1"/>
  <c r="N198" i="1" s="1"/>
  <c r="N199" i="1" s="1"/>
  <c r="N158" i="1"/>
  <c r="N159" i="1" s="1"/>
  <c r="N160" i="1" s="1"/>
  <c r="B36" i="1"/>
  <c r="A36" i="1"/>
  <c r="T279" i="1"/>
  <c r="T280" i="1" s="1"/>
  <c r="T281" i="1" s="1"/>
  <c r="T192" i="1"/>
  <c r="T193" i="1" s="1"/>
  <c r="T194" i="1" s="1"/>
  <c r="T240" i="1"/>
  <c r="T241" i="1" s="1"/>
  <c r="T242" i="1" s="1"/>
  <c r="T153" i="1"/>
  <c r="T154" i="1" s="1"/>
  <c r="T155" i="1" s="1"/>
  <c r="O279" i="1"/>
  <c r="O280" i="1" s="1"/>
  <c r="O281" i="1" s="1"/>
  <c r="O240" i="1"/>
  <c r="O241" i="1" s="1"/>
  <c r="O242" i="1" s="1"/>
  <c r="O153" i="1"/>
  <c r="O154" i="1" s="1"/>
  <c r="O155" i="1" s="1"/>
  <c r="O192" i="1"/>
  <c r="O193" i="1" s="1"/>
  <c r="O194" i="1" s="1"/>
  <c r="X287" i="1"/>
  <c r="X288" i="1" s="1"/>
  <c r="X289" i="1" s="1"/>
  <c r="X248" i="1"/>
  <c r="X249" i="1" s="1"/>
  <c r="X250" i="1" s="1"/>
  <c r="X202" i="1"/>
  <c r="X203" i="1" s="1"/>
  <c r="X204" i="1" s="1"/>
  <c r="X163" i="1"/>
  <c r="X164" i="1" s="1"/>
  <c r="X165" i="1" s="1"/>
  <c r="C287" i="1"/>
  <c r="C288" i="1" s="1"/>
  <c r="C289" i="1" s="1"/>
  <c r="C248" i="1"/>
  <c r="C249" i="1" s="1"/>
  <c r="C250" i="1" s="1"/>
  <c r="C202" i="1"/>
  <c r="C203" i="1" s="1"/>
  <c r="C204" i="1" s="1"/>
  <c r="C163" i="1"/>
  <c r="C164" i="1" s="1"/>
  <c r="C165" i="1" s="1"/>
  <c r="M287" i="1"/>
  <c r="M288" i="1" s="1"/>
  <c r="M289" i="1" s="1"/>
  <c r="M248" i="1"/>
  <c r="M249" i="1" s="1"/>
  <c r="M250" i="1" s="1"/>
  <c r="M202" i="1"/>
  <c r="M203" i="1" s="1"/>
  <c r="M204" i="1" s="1"/>
  <c r="M163" i="1"/>
  <c r="M164" i="1" s="1"/>
  <c r="M165" i="1" s="1"/>
  <c r="D299" i="1"/>
  <c r="D300" i="1" s="1"/>
  <c r="D301" i="1" s="1"/>
  <c r="D260" i="1"/>
  <c r="D261" i="1" s="1"/>
  <c r="D262" i="1" s="1"/>
  <c r="D217" i="1"/>
  <c r="D218" i="1" s="1"/>
  <c r="D219" i="1" s="1"/>
  <c r="D178" i="1"/>
  <c r="D179" i="1" s="1"/>
  <c r="D180" i="1" s="1"/>
  <c r="G299" i="1"/>
  <c r="G300" i="1" s="1"/>
  <c r="G301" i="1" s="1"/>
  <c r="G260" i="1"/>
  <c r="G261" i="1" s="1"/>
  <c r="G262" i="1" s="1"/>
  <c r="G217" i="1"/>
  <c r="G218" i="1" s="1"/>
  <c r="G219" i="1" s="1"/>
  <c r="G178" i="1"/>
  <c r="G179" i="1" s="1"/>
  <c r="G180" i="1" s="1"/>
  <c r="Q299" i="1"/>
  <c r="Q300" i="1" s="1"/>
  <c r="Q301" i="1" s="1"/>
  <c r="Q217" i="1"/>
  <c r="Q218" i="1" s="1"/>
  <c r="Q219" i="1" s="1"/>
  <c r="Q260" i="1"/>
  <c r="Q261" i="1" s="1"/>
  <c r="Q262" i="1" s="1"/>
  <c r="Q178" i="1"/>
  <c r="Q179" i="1" s="1"/>
  <c r="Q180" i="1" s="1"/>
  <c r="B54" i="1"/>
  <c r="A54" i="1"/>
  <c r="W264" i="1"/>
  <c r="W265" i="1" s="1"/>
  <c r="W266" i="1" s="1"/>
  <c r="W303" i="1"/>
  <c r="W304" i="1" s="1"/>
  <c r="W305" i="1" s="1"/>
  <c r="W183" i="1"/>
  <c r="W184" i="1" s="1"/>
  <c r="W185" i="1" s="1"/>
  <c r="W222" i="1"/>
  <c r="W223" i="1" s="1"/>
  <c r="W224" i="1" s="1"/>
  <c r="H264" i="1"/>
  <c r="H265" i="1" s="1"/>
  <c r="H266" i="1" s="1"/>
  <c r="H303" i="1"/>
  <c r="H304" i="1" s="1"/>
  <c r="H305" i="1" s="1"/>
  <c r="H222" i="1"/>
  <c r="H223" i="1" s="1"/>
  <c r="H224" i="1" s="1"/>
  <c r="H183" i="1"/>
  <c r="H184" i="1" s="1"/>
  <c r="H185" i="1" s="1"/>
  <c r="D295" i="1"/>
  <c r="D296" i="1" s="1"/>
  <c r="D297" i="1" s="1"/>
  <c r="D256" i="1"/>
  <c r="D257" i="1" s="1"/>
  <c r="D258" i="1" s="1"/>
  <c r="D212" i="1"/>
  <c r="D213" i="1" s="1"/>
  <c r="D214" i="1" s="1"/>
  <c r="D173" i="1"/>
  <c r="D174" i="1" s="1"/>
  <c r="D175" i="1" s="1"/>
  <c r="W295" i="1"/>
  <c r="W296" i="1" s="1"/>
  <c r="W297" i="1" s="1"/>
  <c r="W256" i="1"/>
  <c r="W257" i="1" s="1"/>
  <c r="W258" i="1" s="1"/>
  <c r="W212" i="1"/>
  <c r="W213" i="1" s="1"/>
  <c r="W214" i="1" s="1"/>
  <c r="W173" i="1"/>
  <c r="W174" i="1" s="1"/>
  <c r="W175" i="1" s="1"/>
  <c r="Y295" i="1"/>
  <c r="Y296" i="1" s="1"/>
  <c r="Y297" i="1" s="1"/>
  <c r="Y212" i="1"/>
  <c r="Y213" i="1" s="1"/>
  <c r="Y214" i="1" s="1"/>
  <c r="Y256" i="1"/>
  <c r="Y257" i="1" s="1"/>
  <c r="Y258" i="1" s="1"/>
  <c r="Y173" i="1"/>
  <c r="Y174" i="1" s="1"/>
  <c r="Y175" i="1" s="1"/>
  <c r="P291" i="1"/>
  <c r="P292" i="1" s="1"/>
  <c r="P293" i="1" s="1"/>
  <c r="P252" i="1"/>
  <c r="P253" i="1" s="1"/>
  <c r="P254" i="1" s="1"/>
  <c r="P207" i="1"/>
  <c r="P208" i="1" s="1"/>
  <c r="P209" i="1" s="1"/>
  <c r="P168" i="1"/>
  <c r="P169" i="1" s="1"/>
  <c r="P170" i="1" s="1"/>
  <c r="R291" i="1"/>
  <c r="R292" i="1" s="1"/>
  <c r="R293" i="1" s="1"/>
  <c r="R252" i="1"/>
  <c r="R253" i="1" s="1"/>
  <c r="R254" i="1" s="1"/>
  <c r="R207" i="1"/>
  <c r="R208" i="1" s="1"/>
  <c r="R209" i="1" s="1"/>
  <c r="R168" i="1"/>
  <c r="R169" i="1" s="1"/>
  <c r="R170" i="1" s="1"/>
  <c r="T291" i="1"/>
  <c r="T292" i="1" s="1"/>
  <c r="T293" i="1" s="1"/>
  <c r="T252" i="1"/>
  <c r="T253" i="1" s="1"/>
  <c r="T254" i="1" s="1"/>
  <c r="T207" i="1"/>
  <c r="T208" i="1" s="1"/>
  <c r="T209" i="1" s="1"/>
  <c r="T168" i="1"/>
  <c r="T169" i="1" s="1"/>
  <c r="T170" i="1" s="1"/>
  <c r="B39" i="1"/>
  <c r="A39" i="1"/>
  <c r="D283" i="1"/>
  <c r="D284" i="1" s="1"/>
  <c r="D285" i="1" s="1"/>
  <c r="D197" i="1"/>
  <c r="D198" i="1" s="1"/>
  <c r="D199" i="1" s="1"/>
  <c r="D158" i="1"/>
  <c r="D159" i="1" s="1"/>
  <c r="D160" i="1" s="1"/>
  <c r="D244" i="1"/>
  <c r="D245" i="1" s="1"/>
  <c r="D246" i="1" s="1"/>
  <c r="V244" i="1"/>
  <c r="V245" i="1" s="1"/>
  <c r="V246" i="1" s="1"/>
  <c r="V283" i="1"/>
  <c r="V284" i="1" s="1"/>
  <c r="V285" i="1" s="1"/>
  <c r="V197" i="1"/>
  <c r="V198" i="1" s="1"/>
  <c r="V199" i="1" s="1"/>
  <c r="V158" i="1"/>
  <c r="V159" i="1" s="1"/>
  <c r="V160" i="1" s="1"/>
  <c r="J279" i="1"/>
  <c r="J280" i="1" s="1"/>
  <c r="J281" i="1" s="1"/>
  <c r="J192" i="1"/>
  <c r="J193" i="1" s="1"/>
  <c r="J194" i="1" s="1"/>
  <c r="J240" i="1"/>
  <c r="J241" i="1" s="1"/>
  <c r="J242" i="1" s="1"/>
  <c r="J153" i="1"/>
  <c r="J154" i="1" s="1"/>
  <c r="J155" i="1" s="1"/>
  <c r="E279" i="1"/>
  <c r="E280" i="1" s="1"/>
  <c r="E281" i="1" s="1"/>
  <c r="E240" i="1"/>
  <c r="E241" i="1" s="1"/>
  <c r="E242" i="1" s="1"/>
  <c r="E192" i="1"/>
  <c r="E193" i="1" s="1"/>
  <c r="E194" i="1" s="1"/>
  <c r="E153" i="1"/>
  <c r="E154" i="1" s="1"/>
  <c r="E155" i="1" s="1"/>
  <c r="W279" i="1"/>
  <c r="W280" i="1" s="1"/>
  <c r="W281" i="1" s="1"/>
  <c r="W240" i="1"/>
  <c r="W241" i="1" s="1"/>
  <c r="W242" i="1" s="1"/>
  <c r="W192" i="1"/>
  <c r="W193" i="1" s="1"/>
  <c r="W194" i="1" s="1"/>
  <c r="W153" i="1"/>
  <c r="W154" i="1" s="1"/>
  <c r="W155" i="1" s="1"/>
  <c r="I287" i="1"/>
  <c r="I288" i="1" s="1"/>
  <c r="I289" i="1" s="1"/>
  <c r="I202" i="1"/>
  <c r="I203" i="1" s="1"/>
  <c r="I204" i="1" s="1"/>
  <c r="I249" i="1"/>
  <c r="I250" i="1" s="1"/>
  <c r="I163" i="1"/>
  <c r="I164" i="1" s="1"/>
  <c r="I165" i="1" s="1"/>
  <c r="K287" i="1"/>
  <c r="K288" i="1" s="1"/>
  <c r="K289" i="1" s="1"/>
  <c r="K248" i="1"/>
  <c r="K249" i="1" s="1"/>
  <c r="K250" i="1" s="1"/>
  <c r="K202" i="1"/>
  <c r="K203" i="1" s="1"/>
  <c r="K204" i="1" s="1"/>
  <c r="K163" i="1"/>
  <c r="K164" i="1" s="1"/>
  <c r="K165" i="1" s="1"/>
  <c r="U287" i="1"/>
  <c r="U288" i="1" s="1"/>
  <c r="U289" i="1" s="1"/>
  <c r="U248" i="1"/>
  <c r="U249" i="1" s="1"/>
  <c r="U250" i="1" s="1"/>
  <c r="U202" i="1"/>
  <c r="U203" i="1" s="1"/>
  <c r="U204" i="1" s="1"/>
  <c r="U163" i="1"/>
  <c r="U164" i="1" s="1"/>
  <c r="U165" i="1" s="1"/>
  <c r="G298" i="10"/>
  <c r="G297" i="10"/>
  <c r="H256" i="10"/>
  <c r="H255" i="10"/>
  <c r="T297" i="10"/>
  <c r="T298" i="10"/>
  <c r="G256" i="10"/>
  <c r="G255" i="10"/>
  <c r="R247" i="10"/>
  <c r="R246" i="10"/>
  <c r="C298" i="10"/>
  <c r="C297" i="10"/>
  <c r="D288" i="10"/>
  <c r="D289" i="10"/>
  <c r="D279" i="10"/>
  <c r="D280" i="10"/>
  <c r="X289" i="10"/>
  <c r="X288" i="10"/>
  <c r="D256" i="10"/>
  <c r="D255" i="10"/>
  <c r="T289" i="10"/>
  <c r="T288" i="10"/>
  <c r="U298" i="10"/>
  <c r="U297" i="10"/>
  <c r="C247" i="10"/>
  <c r="C246" i="10"/>
  <c r="V256" i="10"/>
  <c r="V255" i="10"/>
  <c r="G247" i="10"/>
  <c r="G246" i="10"/>
  <c r="B291" i="10"/>
  <c r="B292" i="10" s="1"/>
  <c r="B293" i="10" s="1"/>
  <c r="B249" i="10"/>
  <c r="B250" i="10" s="1"/>
  <c r="B251" i="10" s="1"/>
  <c r="V298" i="10"/>
  <c r="V297" i="10"/>
  <c r="E256" i="10"/>
  <c r="E255" i="10"/>
  <c r="B286" i="10"/>
  <c r="B287" i="10" s="1"/>
  <c r="B244" i="10"/>
  <c r="B245" i="10" s="1"/>
  <c r="H246" i="10"/>
  <c r="H247" i="10"/>
  <c r="R238" i="10"/>
  <c r="R237" i="10"/>
  <c r="H298" i="10"/>
  <c r="H297" i="10"/>
  <c r="T256" i="10"/>
  <c r="T255" i="10"/>
  <c r="F247" i="10"/>
  <c r="F246" i="10"/>
  <c r="I298" i="10"/>
  <c r="I297" i="10"/>
  <c r="G280" i="10"/>
  <c r="G279" i="10"/>
  <c r="Q298" i="10"/>
  <c r="Q297" i="10"/>
  <c r="C256" i="10"/>
  <c r="C255" i="10"/>
  <c r="E298" i="10"/>
  <c r="E297" i="10"/>
  <c r="B231" i="10"/>
  <c r="B232" i="10" s="1"/>
  <c r="B233" i="10" s="1"/>
  <c r="B273" i="10"/>
  <c r="B274" i="10" s="1"/>
  <c r="B275" i="10" s="1"/>
  <c r="H289" i="10"/>
  <c r="H288" i="10"/>
  <c r="R280" i="10"/>
  <c r="R279" i="10"/>
  <c r="S289" i="10"/>
  <c r="S288" i="10"/>
  <c r="E289" i="10"/>
  <c r="E288" i="10"/>
  <c r="X298" i="10"/>
  <c r="X297" i="10"/>
  <c r="Y280" i="10"/>
  <c r="Y279" i="10"/>
  <c r="V289" i="10"/>
  <c r="V288" i="10"/>
  <c r="S280" i="10"/>
  <c r="S279" i="10"/>
  <c r="U280" i="10"/>
  <c r="U279" i="10"/>
  <c r="W280" i="10"/>
  <c r="W279" i="10"/>
  <c r="S247" i="10"/>
  <c r="S246" i="10"/>
  <c r="E247" i="10"/>
  <c r="E246" i="10"/>
  <c r="X256" i="10"/>
  <c r="X255" i="10"/>
  <c r="V247" i="10"/>
  <c r="V246" i="10"/>
  <c r="W289" i="10"/>
  <c r="W288" i="10"/>
  <c r="W298" i="10"/>
  <c r="W297" i="10"/>
  <c r="U289" i="10"/>
  <c r="U288" i="10"/>
  <c r="E238" i="10"/>
  <c r="E237" i="10"/>
  <c r="G238" i="10"/>
  <c r="G237" i="10"/>
  <c r="G289" i="10"/>
  <c r="G288" i="10"/>
  <c r="B282" i="10"/>
  <c r="B283" i="10" s="1"/>
  <c r="B284" i="10" s="1"/>
  <c r="B240" i="10"/>
  <c r="B241" i="10" s="1"/>
  <c r="B242" i="10" s="1"/>
  <c r="R256" i="10"/>
  <c r="R255" i="10"/>
  <c r="F238" i="10"/>
  <c r="F237" i="10"/>
  <c r="F256" i="10"/>
  <c r="F255" i="10"/>
  <c r="H280" i="10"/>
  <c r="H279" i="10"/>
  <c r="W247" i="10"/>
  <c r="W246" i="10"/>
  <c r="W256" i="10"/>
  <c r="W255" i="10"/>
  <c r="U247" i="10"/>
  <c r="U246" i="10"/>
  <c r="E280" i="10"/>
  <c r="E279" i="10"/>
  <c r="R289" i="10"/>
  <c r="R288" i="10"/>
  <c r="Y256" i="10"/>
  <c r="Y255" i="10"/>
  <c r="R298" i="10"/>
  <c r="R297" i="10"/>
  <c r="F280" i="10"/>
  <c r="F279" i="10"/>
  <c r="T280" i="10"/>
  <c r="T279" i="10"/>
  <c r="B300" i="10"/>
  <c r="B301" i="10" s="1"/>
  <c r="B302" i="10" s="1"/>
  <c r="B258" i="10"/>
  <c r="B259" i="10" s="1"/>
  <c r="B260" i="10" s="1"/>
  <c r="F298" i="10"/>
  <c r="F297" i="10"/>
  <c r="H238" i="10"/>
  <c r="H237" i="10"/>
  <c r="S298" i="10"/>
  <c r="S297" i="10"/>
  <c r="Y247" i="10"/>
  <c r="Y246" i="10"/>
  <c r="X280" i="10"/>
  <c r="X279" i="10"/>
  <c r="F289" i="10"/>
  <c r="F288" i="10"/>
  <c r="Y298" i="10"/>
  <c r="Y297" i="10"/>
  <c r="B235" i="10"/>
  <c r="B236" i="10" s="1"/>
  <c r="B277" i="10"/>
  <c r="B278" i="10" s="1"/>
  <c r="B253" i="10"/>
  <c r="B254" i="10" s="1"/>
  <c r="B295" i="10"/>
  <c r="B296" i="10" s="1"/>
  <c r="V280" i="10"/>
  <c r="V279" i="10"/>
  <c r="D247" i="10"/>
  <c r="D246" i="10"/>
  <c r="D238" i="10"/>
  <c r="D237" i="10"/>
  <c r="X247" i="10"/>
  <c r="X246" i="10"/>
  <c r="D298" i="10"/>
  <c r="D297" i="10"/>
  <c r="T247" i="10"/>
  <c r="T246" i="10"/>
  <c r="U256" i="10"/>
  <c r="U255" i="10"/>
  <c r="C289" i="10"/>
  <c r="C288" i="10"/>
  <c r="S256" i="10"/>
  <c r="S255" i="10"/>
  <c r="Y289" i="10"/>
  <c r="Y288" i="10"/>
  <c r="B173" i="10"/>
  <c r="B174" i="10" s="1"/>
  <c r="B175" i="10" s="1"/>
  <c r="B168" i="10"/>
  <c r="B169" i="10" s="1"/>
  <c r="B170" i="10" s="1"/>
  <c r="B163" i="10"/>
  <c r="B164" i="10" s="1"/>
  <c r="B165" i="10" s="1"/>
  <c r="B158" i="10"/>
  <c r="B159" i="10" s="1"/>
  <c r="B160" i="10" s="1"/>
  <c r="B148" i="10"/>
  <c r="B149" i="10" s="1"/>
  <c r="B150" i="10" s="1"/>
  <c r="B153" i="10"/>
  <c r="B154" i="10" s="1"/>
  <c r="B155" i="10" s="1"/>
  <c r="B143" i="10"/>
  <c r="B144" i="10" s="1"/>
  <c r="B145" i="10" s="1"/>
  <c r="B212" i="10"/>
  <c r="B213" i="10" s="1"/>
  <c r="B214" i="10" s="1"/>
  <c r="B207" i="10"/>
  <c r="B208" i="10" s="1"/>
  <c r="B209" i="10" s="1"/>
  <c r="B202" i="10"/>
  <c r="B203" i="10" s="1"/>
  <c r="B204" i="10" s="1"/>
  <c r="B197" i="10"/>
  <c r="B198" i="10" s="1"/>
  <c r="B199" i="10" s="1"/>
  <c r="B192" i="10"/>
  <c r="B193" i="10" s="1"/>
  <c r="B194" i="10" s="1"/>
  <c r="B187" i="10"/>
  <c r="B188" i="10" s="1"/>
  <c r="B189" i="10" s="1"/>
  <c r="B182" i="10"/>
  <c r="B183" i="10" s="1"/>
  <c r="B184" i="10" s="1"/>
  <c r="K284" i="5"/>
  <c r="K285" i="5" s="1"/>
  <c r="K243" i="5"/>
  <c r="K244" i="5" s="1"/>
  <c r="K197" i="5"/>
  <c r="K198" i="5" s="1"/>
  <c r="K199" i="5" s="1"/>
  <c r="K158" i="5"/>
  <c r="K159" i="5" s="1"/>
  <c r="K160" i="5" s="1"/>
  <c r="H280" i="5"/>
  <c r="H281" i="5" s="1"/>
  <c r="H282" i="5" s="1"/>
  <c r="H239" i="5"/>
  <c r="H240" i="5" s="1"/>
  <c r="H241" i="5" s="1"/>
  <c r="H192" i="5"/>
  <c r="H193" i="5" s="1"/>
  <c r="H194" i="5" s="1"/>
  <c r="H153" i="5"/>
  <c r="H154" i="5" s="1"/>
  <c r="H155" i="5" s="1"/>
  <c r="D271" i="5"/>
  <c r="D272" i="5" s="1"/>
  <c r="D273" i="5" s="1"/>
  <c r="D230" i="5"/>
  <c r="D231" i="5" s="1"/>
  <c r="D232" i="5" s="1"/>
  <c r="D182" i="5"/>
  <c r="D183" i="5" s="1"/>
  <c r="D184" i="5" s="1"/>
  <c r="D143" i="5"/>
  <c r="D144" i="5" s="1"/>
  <c r="D145" i="5" s="1"/>
  <c r="P293" i="5"/>
  <c r="P294" i="5" s="1"/>
  <c r="P252" i="5"/>
  <c r="P253" i="5" s="1"/>
  <c r="P207" i="5"/>
  <c r="P208" i="5" s="1"/>
  <c r="P209" i="5" s="1"/>
  <c r="P168" i="5"/>
  <c r="P169" i="5" s="1"/>
  <c r="P170" i="5" s="1"/>
  <c r="X289" i="5"/>
  <c r="X290" i="5" s="1"/>
  <c r="X291" i="5" s="1"/>
  <c r="X248" i="5"/>
  <c r="X249" i="5" s="1"/>
  <c r="X250" i="5" s="1"/>
  <c r="X202" i="5"/>
  <c r="X203" i="5" s="1"/>
  <c r="X204" i="5" s="1"/>
  <c r="X163" i="5"/>
  <c r="X164" i="5" s="1"/>
  <c r="X165" i="5" s="1"/>
  <c r="S284" i="5"/>
  <c r="S285" i="5" s="1"/>
  <c r="S243" i="5"/>
  <c r="S244" i="5" s="1"/>
  <c r="S197" i="5"/>
  <c r="S198" i="5" s="1"/>
  <c r="S199" i="5" s="1"/>
  <c r="S158" i="5"/>
  <c r="S159" i="5" s="1"/>
  <c r="S160" i="5" s="1"/>
  <c r="N280" i="5"/>
  <c r="N281" i="5" s="1"/>
  <c r="N282" i="5" s="1"/>
  <c r="N239" i="5"/>
  <c r="N240" i="5" s="1"/>
  <c r="N241" i="5" s="1"/>
  <c r="N192" i="5"/>
  <c r="N193" i="5" s="1"/>
  <c r="N194" i="5" s="1"/>
  <c r="N153" i="5"/>
  <c r="N154" i="5" s="1"/>
  <c r="N155" i="5" s="1"/>
  <c r="R275" i="5"/>
  <c r="R276" i="5" s="1"/>
  <c r="R234" i="5"/>
  <c r="R235" i="5" s="1"/>
  <c r="R187" i="5"/>
  <c r="R188" i="5" s="1"/>
  <c r="R189" i="5" s="1"/>
  <c r="R148" i="5"/>
  <c r="R149" i="5" s="1"/>
  <c r="R150" i="5" s="1"/>
  <c r="N275" i="5"/>
  <c r="N276" i="5" s="1"/>
  <c r="N277" i="5" s="1"/>
  <c r="N234" i="5"/>
  <c r="N235" i="5" s="1"/>
  <c r="N236" i="5" s="1"/>
  <c r="N187" i="5"/>
  <c r="N188" i="5" s="1"/>
  <c r="N189" i="5" s="1"/>
  <c r="N148" i="5"/>
  <c r="N149" i="5" s="1"/>
  <c r="N150" i="5" s="1"/>
  <c r="Q271" i="5"/>
  <c r="Q272" i="5" s="1"/>
  <c r="Q273" i="5" s="1"/>
  <c r="Q230" i="5"/>
  <c r="Q231" i="5" s="1"/>
  <c r="Q232" i="5" s="1"/>
  <c r="Q182" i="5"/>
  <c r="Q183" i="5" s="1"/>
  <c r="Q184" i="5" s="1"/>
  <c r="Q143" i="5"/>
  <c r="Q144" i="5" s="1"/>
  <c r="Q145" i="5" s="1"/>
  <c r="C293" i="5"/>
  <c r="C294" i="5" s="1"/>
  <c r="C252" i="5"/>
  <c r="C253" i="5" s="1"/>
  <c r="C207" i="5"/>
  <c r="C208" i="5" s="1"/>
  <c r="C209" i="5" s="1"/>
  <c r="C168" i="5"/>
  <c r="C169" i="5" s="1"/>
  <c r="C170" i="5" s="1"/>
  <c r="F293" i="5"/>
  <c r="F294" i="5" s="1"/>
  <c r="F252" i="5"/>
  <c r="F253" i="5" s="1"/>
  <c r="F168" i="5"/>
  <c r="F169" i="5" s="1"/>
  <c r="F170" i="5" s="1"/>
  <c r="F207" i="5"/>
  <c r="F208" i="5" s="1"/>
  <c r="F209" i="5" s="1"/>
  <c r="Y293" i="5"/>
  <c r="Y294" i="5" s="1"/>
  <c r="Y252" i="5"/>
  <c r="Y253" i="5" s="1"/>
  <c r="Y207" i="5"/>
  <c r="Y208" i="5" s="1"/>
  <c r="Y209" i="5" s="1"/>
  <c r="Y168" i="5"/>
  <c r="Y169" i="5" s="1"/>
  <c r="Y170" i="5" s="1"/>
  <c r="R289" i="5"/>
  <c r="R290" i="5" s="1"/>
  <c r="R291" i="5" s="1"/>
  <c r="R248" i="5"/>
  <c r="R249" i="5" s="1"/>
  <c r="R250" i="5" s="1"/>
  <c r="R202" i="5"/>
  <c r="R203" i="5" s="1"/>
  <c r="R204" i="5" s="1"/>
  <c r="R163" i="5"/>
  <c r="R164" i="5" s="1"/>
  <c r="R165" i="5" s="1"/>
  <c r="M289" i="5"/>
  <c r="M290" i="5" s="1"/>
  <c r="M291" i="5" s="1"/>
  <c r="M248" i="5"/>
  <c r="M249" i="5" s="1"/>
  <c r="M250" i="5" s="1"/>
  <c r="M163" i="5"/>
  <c r="M164" i="5" s="1"/>
  <c r="M165" i="5" s="1"/>
  <c r="M202" i="5"/>
  <c r="M203" i="5" s="1"/>
  <c r="M204" i="5" s="1"/>
  <c r="I289" i="5"/>
  <c r="I290" i="5" s="1"/>
  <c r="I291" i="5" s="1"/>
  <c r="I248" i="5"/>
  <c r="I249" i="5" s="1"/>
  <c r="I250" i="5" s="1"/>
  <c r="I202" i="5"/>
  <c r="I203" i="5" s="1"/>
  <c r="I204" i="5" s="1"/>
  <c r="I163" i="5"/>
  <c r="I164" i="5" s="1"/>
  <c r="I165" i="5" s="1"/>
  <c r="C284" i="5"/>
  <c r="C285" i="5" s="1"/>
  <c r="C243" i="5"/>
  <c r="C244" i="5" s="1"/>
  <c r="C197" i="5"/>
  <c r="C198" i="5" s="1"/>
  <c r="C199" i="5" s="1"/>
  <c r="C158" i="5"/>
  <c r="C159" i="5" s="1"/>
  <c r="C160" i="5" s="1"/>
  <c r="F284" i="5"/>
  <c r="F285" i="5" s="1"/>
  <c r="F243" i="5"/>
  <c r="F244" i="5" s="1"/>
  <c r="F197" i="5"/>
  <c r="F198" i="5" s="1"/>
  <c r="F199" i="5" s="1"/>
  <c r="F158" i="5"/>
  <c r="F159" i="5" s="1"/>
  <c r="F160" i="5" s="1"/>
  <c r="A34" i="5"/>
  <c r="B34" i="5"/>
  <c r="J298" i="5"/>
  <c r="J299" i="5" s="1"/>
  <c r="J300" i="5" s="1"/>
  <c r="J257" i="5"/>
  <c r="J258" i="5" s="1"/>
  <c r="J259" i="5" s="1"/>
  <c r="J212" i="5"/>
  <c r="J213" i="5" s="1"/>
  <c r="J214" i="5" s="1"/>
  <c r="J173" i="5"/>
  <c r="J174" i="5" s="1"/>
  <c r="J175" i="5" s="1"/>
  <c r="L298" i="5"/>
  <c r="L299" i="5" s="1"/>
  <c r="L300" i="5" s="1"/>
  <c r="L212" i="5"/>
  <c r="L213" i="5" s="1"/>
  <c r="L214" i="5" s="1"/>
  <c r="L257" i="5"/>
  <c r="L258" i="5" s="1"/>
  <c r="L259" i="5" s="1"/>
  <c r="L173" i="5"/>
  <c r="L174" i="5" s="1"/>
  <c r="L175" i="5" s="1"/>
  <c r="H257" i="5"/>
  <c r="H258" i="5" s="1"/>
  <c r="H259" i="5" s="1"/>
  <c r="H298" i="5"/>
  <c r="H299" i="5" s="1"/>
  <c r="H300" i="5" s="1"/>
  <c r="H212" i="5"/>
  <c r="H213" i="5" s="1"/>
  <c r="H214" i="5" s="1"/>
  <c r="H173" i="5"/>
  <c r="H174" i="5" s="1"/>
  <c r="H175" i="5" s="1"/>
  <c r="X280" i="5"/>
  <c r="X281" i="5" s="1"/>
  <c r="X282" i="5" s="1"/>
  <c r="X239" i="5"/>
  <c r="X240" i="5" s="1"/>
  <c r="X241" i="5" s="1"/>
  <c r="X192" i="5"/>
  <c r="X193" i="5" s="1"/>
  <c r="X194" i="5" s="1"/>
  <c r="X153" i="5"/>
  <c r="X154" i="5" s="1"/>
  <c r="X155" i="5" s="1"/>
  <c r="I280" i="5"/>
  <c r="I281" i="5" s="1"/>
  <c r="I282" i="5" s="1"/>
  <c r="I239" i="5"/>
  <c r="I240" i="5" s="1"/>
  <c r="I241" i="5" s="1"/>
  <c r="I192" i="5"/>
  <c r="I193" i="5" s="1"/>
  <c r="I194" i="5" s="1"/>
  <c r="I153" i="5"/>
  <c r="I154" i="5" s="1"/>
  <c r="I155" i="5" s="1"/>
  <c r="C280" i="5"/>
  <c r="C281" i="5" s="1"/>
  <c r="C282" i="5" s="1"/>
  <c r="C239" i="5"/>
  <c r="C240" i="5" s="1"/>
  <c r="C241" i="5" s="1"/>
  <c r="C192" i="5"/>
  <c r="C193" i="5" s="1"/>
  <c r="C194" i="5" s="1"/>
  <c r="C153" i="5"/>
  <c r="C154" i="5" s="1"/>
  <c r="C155" i="5" s="1"/>
  <c r="B28" i="5"/>
  <c r="A28" i="5"/>
  <c r="L275" i="5"/>
  <c r="L276" i="5" s="1"/>
  <c r="L277" i="5" s="1"/>
  <c r="L234" i="5"/>
  <c r="L235" i="5" s="1"/>
  <c r="L236" i="5" s="1"/>
  <c r="L148" i="5"/>
  <c r="L149" i="5" s="1"/>
  <c r="L150" i="5" s="1"/>
  <c r="L187" i="5"/>
  <c r="L188" i="5" s="1"/>
  <c r="L189" i="5" s="1"/>
  <c r="W275" i="5"/>
  <c r="W276" i="5" s="1"/>
  <c r="W234" i="5"/>
  <c r="W235" i="5" s="1"/>
  <c r="W187" i="5"/>
  <c r="W188" i="5" s="1"/>
  <c r="W189" i="5" s="1"/>
  <c r="W148" i="5"/>
  <c r="W149" i="5" s="1"/>
  <c r="W150" i="5" s="1"/>
  <c r="B179" i="5"/>
  <c r="A113" i="5"/>
  <c r="R271" i="5"/>
  <c r="R272" i="5" s="1"/>
  <c r="R273" i="5" s="1"/>
  <c r="R230" i="5"/>
  <c r="R231" i="5" s="1"/>
  <c r="R232" i="5" s="1"/>
  <c r="R182" i="5"/>
  <c r="R183" i="5" s="1"/>
  <c r="R184" i="5" s="1"/>
  <c r="R143" i="5"/>
  <c r="R144" i="5" s="1"/>
  <c r="R145" i="5" s="1"/>
  <c r="T271" i="5"/>
  <c r="T272" i="5" s="1"/>
  <c r="T273" i="5" s="1"/>
  <c r="T230" i="5"/>
  <c r="T231" i="5" s="1"/>
  <c r="T232" i="5" s="1"/>
  <c r="T182" i="5"/>
  <c r="T183" i="5" s="1"/>
  <c r="T184" i="5" s="1"/>
  <c r="T143" i="5"/>
  <c r="T144" i="5" s="1"/>
  <c r="T145" i="5" s="1"/>
  <c r="G271" i="5"/>
  <c r="G230" i="5"/>
  <c r="G231" i="5" s="1"/>
  <c r="G232" i="5" s="1"/>
  <c r="G182" i="5"/>
  <c r="G183" i="5" s="1"/>
  <c r="G184" i="5" s="1"/>
  <c r="G143" i="5"/>
  <c r="G144" i="5" s="1"/>
  <c r="G145" i="5" s="1"/>
  <c r="H293" i="5"/>
  <c r="H294" i="5" s="1"/>
  <c r="H252" i="5"/>
  <c r="H253" i="5" s="1"/>
  <c r="H168" i="5"/>
  <c r="H169" i="5" s="1"/>
  <c r="H170" i="5" s="1"/>
  <c r="H207" i="5"/>
  <c r="H208" i="5" s="1"/>
  <c r="H209" i="5" s="1"/>
  <c r="G289" i="5"/>
  <c r="G290" i="5" s="1"/>
  <c r="G291" i="5" s="1"/>
  <c r="G248" i="5"/>
  <c r="G249" i="5" s="1"/>
  <c r="G250" i="5" s="1"/>
  <c r="G202" i="5"/>
  <c r="G203" i="5" s="1"/>
  <c r="G204" i="5" s="1"/>
  <c r="G163" i="5"/>
  <c r="G164" i="5" s="1"/>
  <c r="G165" i="5" s="1"/>
  <c r="S298" i="5"/>
  <c r="S299" i="5" s="1"/>
  <c r="S300" i="5" s="1"/>
  <c r="S257" i="5"/>
  <c r="S258" i="5" s="1"/>
  <c r="S259" i="5" s="1"/>
  <c r="S212" i="5"/>
  <c r="S213" i="5" s="1"/>
  <c r="S214" i="5" s="1"/>
  <c r="S173" i="5"/>
  <c r="S174" i="5" s="1"/>
  <c r="S175" i="5" s="1"/>
  <c r="I275" i="5"/>
  <c r="I276" i="5" s="1"/>
  <c r="I234" i="5"/>
  <c r="I235" i="5" s="1"/>
  <c r="I187" i="5"/>
  <c r="I188" i="5" s="1"/>
  <c r="I189" i="5" s="1"/>
  <c r="I148" i="5"/>
  <c r="I149" i="5" s="1"/>
  <c r="I150" i="5" s="1"/>
  <c r="D298" i="5"/>
  <c r="D299" i="5" s="1"/>
  <c r="D300" i="5" s="1"/>
  <c r="D212" i="5"/>
  <c r="D213" i="5" s="1"/>
  <c r="D214" i="5" s="1"/>
  <c r="D257" i="5"/>
  <c r="D258" i="5" s="1"/>
  <c r="D259" i="5" s="1"/>
  <c r="D173" i="5"/>
  <c r="D174" i="5" s="1"/>
  <c r="D175" i="5" s="1"/>
  <c r="E293" i="5"/>
  <c r="E294" i="5" s="1"/>
  <c r="E252" i="5"/>
  <c r="E253" i="5" s="1"/>
  <c r="E207" i="5"/>
  <c r="E208" i="5" s="1"/>
  <c r="E209" i="5" s="1"/>
  <c r="E168" i="5"/>
  <c r="E169" i="5" s="1"/>
  <c r="E170" i="5" s="1"/>
  <c r="Q293" i="5"/>
  <c r="Q294" i="5" s="1"/>
  <c r="Q252" i="5"/>
  <c r="Q253" i="5" s="1"/>
  <c r="Q207" i="5"/>
  <c r="Q208" i="5" s="1"/>
  <c r="Q209" i="5" s="1"/>
  <c r="Q168" i="5"/>
  <c r="Q169" i="5" s="1"/>
  <c r="Q170" i="5" s="1"/>
  <c r="I293" i="5"/>
  <c r="I294" i="5" s="1"/>
  <c r="I252" i="5"/>
  <c r="I253" i="5" s="1"/>
  <c r="I207" i="5"/>
  <c r="I208" i="5" s="1"/>
  <c r="I209" i="5" s="1"/>
  <c r="I168" i="5"/>
  <c r="I169" i="5" s="1"/>
  <c r="I170" i="5" s="1"/>
  <c r="T248" i="5"/>
  <c r="T249" i="5" s="1"/>
  <c r="T250" i="5" s="1"/>
  <c r="T289" i="5"/>
  <c r="T290" i="5" s="1"/>
  <c r="T291" i="5" s="1"/>
  <c r="T202" i="5"/>
  <c r="T203" i="5" s="1"/>
  <c r="T204" i="5" s="1"/>
  <c r="T163" i="5"/>
  <c r="T164" i="5" s="1"/>
  <c r="T165" i="5" s="1"/>
  <c r="U289" i="5"/>
  <c r="U290" i="5" s="1"/>
  <c r="U291" i="5" s="1"/>
  <c r="U248" i="5"/>
  <c r="U249" i="5" s="1"/>
  <c r="U250" i="5" s="1"/>
  <c r="U202" i="5"/>
  <c r="U203" i="5" s="1"/>
  <c r="U204" i="5" s="1"/>
  <c r="U163" i="5"/>
  <c r="U164" i="5" s="1"/>
  <c r="U165" i="5" s="1"/>
  <c r="Q289" i="5"/>
  <c r="Q290" i="5" s="1"/>
  <c r="Q291" i="5" s="1"/>
  <c r="Q248" i="5"/>
  <c r="Q249" i="5" s="1"/>
  <c r="Q250" i="5" s="1"/>
  <c r="Q202" i="5"/>
  <c r="Q203" i="5" s="1"/>
  <c r="Q204" i="5" s="1"/>
  <c r="Q163" i="5"/>
  <c r="Q164" i="5" s="1"/>
  <c r="Q165" i="5" s="1"/>
  <c r="U284" i="5"/>
  <c r="U285" i="5" s="1"/>
  <c r="U243" i="5"/>
  <c r="U244" i="5" s="1"/>
  <c r="U197" i="5"/>
  <c r="U198" i="5" s="1"/>
  <c r="U199" i="5" s="1"/>
  <c r="U158" i="5"/>
  <c r="U159" i="5" s="1"/>
  <c r="U160" i="5" s="1"/>
  <c r="N284" i="5"/>
  <c r="N285" i="5" s="1"/>
  <c r="N286" i="5" s="1"/>
  <c r="N243" i="5"/>
  <c r="N244" i="5" s="1"/>
  <c r="N245" i="5" s="1"/>
  <c r="N197" i="5"/>
  <c r="N198" i="5" s="1"/>
  <c r="N199" i="5" s="1"/>
  <c r="N158" i="5"/>
  <c r="N159" i="5" s="1"/>
  <c r="N160" i="5" s="1"/>
  <c r="J284" i="5"/>
  <c r="J285" i="5" s="1"/>
  <c r="J243" i="5"/>
  <c r="J244" i="5" s="1"/>
  <c r="J197" i="5"/>
  <c r="J198" i="5" s="1"/>
  <c r="J199" i="5" s="1"/>
  <c r="J158" i="5"/>
  <c r="J159" i="5" s="1"/>
  <c r="J160" i="5" s="1"/>
  <c r="M257" i="5"/>
  <c r="M258" i="5" s="1"/>
  <c r="M259" i="5" s="1"/>
  <c r="M298" i="5"/>
  <c r="M299" i="5" s="1"/>
  <c r="M300" i="5" s="1"/>
  <c r="M212" i="5"/>
  <c r="M213" i="5" s="1"/>
  <c r="M214" i="5" s="1"/>
  <c r="M173" i="5"/>
  <c r="M174" i="5" s="1"/>
  <c r="M175" i="5" s="1"/>
  <c r="T298" i="5"/>
  <c r="T299" i="5" s="1"/>
  <c r="T300" i="5" s="1"/>
  <c r="T257" i="5"/>
  <c r="T258" i="5" s="1"/>
  <c r="T259" i="5" s="1"/>
  <c r="T212" i="5"/>
  <c r="T213" i="5" s="1"/>
  <c r="T214" i="5" s="1"/>
  <c r="T173" i="5"/>
  <c r="T174" i="5" s="1"/>
  <c r="T175" i="5" s="1"/>
  <c r="P257" i="5"/>
  <c r="P258" i="5" s="1"/>
  <c r="P259" i="5" s="1"/>
  <c r="P298" i="5"/>
  <c r="P299" i="5" s="1"/>
  <c r="P300" i="5" s="1"/>
  <c r="P173" i="5"/>
  <c r="P174" i="5" s="1"/>
  <c r="P175" i="5" s="1"/>
  <c r="P212" i="5"/>
  <c r="P213" i="5" s="1"/>
  <c r="P214" i="5" s="1"/>
  <c r="M280" i="5"/>
  <c r="M281" i="5" s="1"/>
  <c r="M282" i="5" s="1"/>
  <c r="M192" i="5"/>
  <c r="M193" i="5" s="1"/>
  <c r="M194" i="5" s="1"/>
  <c r="M239" i="5"/>
  <c r="M240" i="5" s="1"/>
  <c r="M241" i="5" s="1"/>
  <c r="M153" i="5"/>
  <c r="M154" i="5" s="1"/>
  <c r="M155" i="5" s="1"/>
  <c r="R280" i="5"/>
  <c r="R281" i="5" s="1"/>
  <c r="R282" i="5" s="1"/>
  <c r="R239" i="5"/>
  <c r="R240" i="5" s="1"/>
  <c r="R241" i="5" s="1"/>
  <c r="R192" i="5"/>
  <c r="R193" i="5" s="1"/>
  <c r="R194" i="5" s="1"/>
  <c r="R153" i="5"/>
  <c r="R154" i="5" s="1"/>
  <c r="R155" i="5" s="1"/>
  <c r="L239" i="5"/>
  <c r="L240" i="5" s="1"/>
  <c r="L241" i="5" s="1"/>
  <c r="L280" i="5"/>
  <c r="L281" i="5" s="1"/>
  <c r="L282" i="5" s="1"/>
  <c r="L192" i="5"/>
  <c r="L193" i="5" s="1"/>
  <c r="L194" i="5" s="1"/>
  <c r="L153" i="5"/>
  <c r="L154" i="5" s="1"/>
  <c r="L155" i="5" s="1"/>
  <c r="J275" i="5"/>
  <c r="J276" i="5" s="1"/>
  <c r="J277" i="5" s="1"/>
  <c r="J234" i="5"/>
  <c r="J235" i="5" s="1"/>
  <c r="J236" i="5" s="1"/>
  <c r="J187" i="5"/>
  <c r="J188" i="5" s="1"/>
  <c r="J189" i="5" s="1"/>
  <c r="J148" i="5"/>
  <c r="J149" i="5" s="1"/>
  <c r="J150" i="5" s="1"/>
  <c r="U275" i="5"/>
  <c r="U276" i="5" s="1"/>
  <c r="U187" i="5"/>
  <c r="U188" i="5" s="1"/>
  <c r="U189" i="5" s="1"/>
  <c r="U234" i="5"/>
  <c r="U235" i="5" s="1"/>
  <c r="U148" i="5"/>
  <c r="U149" i="5" s="1"/>
  <c r="U150" i="5" s="1"/>
  <c r="G275" i="5"/>
  <c r="G276" i="5" s="1"/>
  <c r="G234" i="5"/>
  <c r="G235" i="5" s="1"/>
  <c r="G187" i="5"/>
  <c r="G188" i="5" s="1"/>
  <c r="G189" i="5" s="1"/>
  <c r="G148" i="5"/>
  <c r="G149" i="5" s="1"/>
  <c r="G150" i="5" s="1"/>
  <c r="Y271" i="5"/>
  <c r="Y272" i="5" s="1"/>
  <c r="Y273" i="5" s="1"/>
  <c r="Y230" i="5"/>
  <c r="Y231" i="5" s="1"/>
  <c r="Y232" i="5" s="1"/>
  <c r="Y182" i="5"/>
  <c r="Y183" i="5" s="1"/>
  <c r="Y184" i="5" s="1"/>
  <c r="Y143" i="5"/>
  <c r="Y144" i="5" s="1"/>
  <c r="Y145" i="5" s="1"/>
  <c r="E271" i="5"/>
  <c r="E272" i="5" s="1"/>
  <c r="E273" i="5" s="1"/>
  <c r="E230" i="5"/>
  <c r="E231" i="5" s="1"/>
  <c r="E232" i="5" s="1"/>
  <c r="E182" i="5"/>
  <c r="E183" i="5" s="1"/>
  <c r="E184" i="5" s="1"/>
  <c r="E143" i="5"/>
  <c r="E144" i="5" s="1"/>
  <c r="E145" i="5" s="1"/>
  <c r="O271" i="5"/>
  <c r="O272" i="5" s="1"/>
  <c r="O273" i="5" s="1"/>
  <c r="O230" i="5"/>
  <c r="O231" i="5" s="1"/>
  <c r="O232" i="5" s="1"/>
  <c r="O182" i="5"/>
  <c r="O183" i="5" s="1"/>
  <c r="O184" i="5" s="1"/>
  <c r="O143" i="5"/>
  <c r="O144" i="5" s="1"/>
  <c r="O145" i="5" s="1"/>
  <c r="T293" i="5"/>
  <c r="T294" i="5" s="1"/>
  <c r="T252" i="5"/>
  <c r="T253" i="5" s="1"/>
  <c r="T207" i="5"/>
  <c r="T208" i="5" s="1"/>
  <c r="T209" i="5" s="1"/>
  <c r="T168" i="5"/>
  <c r="T169" i="5" s="1"/>
  <c r="T170" i="5" s="1"/>
  <c r="Q284" i="5"/>
  <c r="Q285" i="5" s="1"/>
  <c r="Q287" i="5" s="1"/>
  <c r="Q243" i="5"/>
  <c r="Q244" i="5" s="1"/>
  <c r="Q197" i="5"/>
  <c r="Q198" i="5" s="1"/>
  <c r="Q199" i="5" s="1"/>
  <c r="Q158" i="5"/>
  <c r="Q159" i="5" s="1"/>
  <c r="Q160" i="5" s="1"/>
  <c r="K280" i="5"/>
  <c r="K281" i="5" s="1"/>
  <c r="K282" i="5" s="1"/>
  <c r="K239" i="5"/>
  <c r="K240" i="5" s="1"/>
  <c r="K241" i="5" s="1"/>
  <c r="K192" i="5"/>
  <c r="K193" i="5" s="1"/>
  <c r="K194" i="5" s="1"/>
  <c r="K153" i="5"/>
  <c r="K154" i="5" s="1"/>
  <c r="K155" i="5" s="1"/>
  <c r="E257" i="5"/>
  <c r="E258" i="5" s="1"/>
  <c r="E259" i="5" s="1"/>
  <c r="E298" i="5"/>
  <c r="E299" i="5" s="1"/>
  <c r="E300" i="5" s="1"/>
  <c r="E212" i="5"/>
  <c r="E213" i="5" s="1"/>
  <c r="E214" i="5" s="1"/>
  <c r="E173" i="5"/>
  <c r="E174" i="5" s="1"/>
  <c r="E175" i="5" s="1"/>
  <c r="A40" i="5"/>
  <c r="B40" i="5"/>
  <c r="V293" i="5"/>
  <c r="V294" i="5" s="1"/>
  <c r="V252" i="5"/>
  <c r="V253" i="5" s="1"/>
  <c r="V168" i="5"/>
  <c r="V169" i="5" s="1"/>
  <c r="V170" i="5" s="1"/>
  <c r="V207" i="5"/>
  <c r="V208" i="5" s="1"/>
  <c r="V209" i="5" s="1"/>
  <c r="D252" i="5"/>
  <c r="D253" i="5" s="1"/>
  <c r="D293" i="5"/>
  <c r="D294" i="5" s="1"/>
  <c r="D207" i="5"/>
  <c r="D208" i="5" s="1"/>
  <c r="D209" i="5" s="1"/>
  <c r="D168" i="5"/>
  <c r="D169" i="5" s="1"/>
  <c r="D170" i="5" s="1"/>
  <c r="B37" i="5"/>
  <c r="A37" i="5"/>
  <c r="F289" i="5"/>
  <c r="F290" i="5" s="1"/>
  <c r="F291" i="5" s="1"/>
  <c r="F248" i="5"/>
  <c r="F249" i="5" s="1"/>
  <c r="F250" i="5" s="1"/>
  <c r="F202" i="5"/>
  <c r="F203" i="5" s="1"/>
  <c r="F204" i="5" s="1"/>
  <c r="F163" i="5"/>
  <c r="F164" i="5" s="1"/>
  <c r="F165" i="5" s="1"/>
  <c r="Y289" i="5"/>
  <c r="Y290" i="5" s="1"/>
  <c r="Y291" i="5" s="1"/>
  <c r="Y248" i="5"/>
  <c r="Y249" i="5" s="1"/>
  <c r="Y250" i="5" s="1"/>
  <c r="Y202" i="5"/>
  <c r="Y203" i="5" s="1"/>
  <c r="Y204" i="5" s="1"/>
  <c r="Y163" i="5"/>
  <c r="Y164" i="5" s="1"/>
  <c r="Y165" i="5" s="1"/>
  <c r="E284" i="5"/>
  <c r="E285" i="5" s="1"/>
  <c r="E197" i="5"/>
  <c r="E198" i="5" s="1"/>
  <c r="E199" i="5" s="1"/>
  <c r="E243" i="5"/>
  <c r="E244" i="5" s="1"/>
  <c r="E158" i="5"/>
  <c r="E159" i="5" s="1"/>
  <c r="E160" i="5" s="1"/>
  <c r="V284" i="5"/>
  <c r="V285" i="5" s="1"/>
  <c r="V243" i="5"/>
  <c r="V244" i="5" s="1"/>
  <c r="V158" i="5"/>
  <c r="V159" i="5" s="1"/>
  <c r="V160" i="5" s="1"/>
  <c r="V197" i="5"/>
  <c r="V198" i="5" s="1"/>
  <c r="V199" i="5" s="1"/>
  <c r="R284" i="5"/>
  <c r="R285" i="5" s="1"/>
  <c r="R243" i="5"/>
  <c r="R244" i="5" s="1"/>
  <c r="R197" i="5"/>
  <c r="R198" i="5" s="1"/>
  <c r="R199" i="5" s="1"/>
  <c r="R158" i="5"/>
  <c r="R159" i="5" s="1"/>
  <c r="R160" i="5" s="1"/>
  <c r="R298" i="5"/>
  <c r="R299" i="5" s="1"/>
  <c r="R300" i="5" s="1"/>
  <c r="R257" i="5"/>
  <c r="R258" i="5" s="1"/>
  <c r="R259" i="5" s="1"/>
  <c r="R173" i="5"/>
  <c r="R174" i="5" s="1"/>
  <c r="R175" i="5" s="1"/>
  <c r="R212" i="5"/>
  <c r="R213" i="5" s="1"/>
  <c r="R214" i="5" s="1"/>
  <c r="F298" i="5"/>
  <c r="F299" i="5" s="1"/>
  <c r="F300" i="5" s="1"/>
  <c r="F257" i="5"/>
  <c r="F258" i="5" s="1"/>
  <c r="F259" i="5" s="1"/>
  <c r="F212" i="5"/>
  <c r="F213" i="5" s="1"/>
  <c r="F214" i="5" s="1"/>
  <c r="F173" i="5"/>
  <c r="F174" i="5" s="1"/>
  <c r="F175" i="5" s="1"/>
  <c r="X257" i="5"/>
  <c r="X258" i="5" s="1"/>
  <c r="X259" i="5" s="1"/>
  <c r="X298" i="5"/>
  <c r="X299" i="5" s="1"/>
  <c r="X300" i="5" s="1"/>
  <c r="X173" i="5"/>
  <c r="X174" i="5" s="1"/>
  <c r="X175" i="5" s="1"/>
  <c r="X212" i="5"/>
  <c r="X213" i="5" s="1"/>
  <c r="X214" i="5" s="1"/>
  <c r="F280" i="5"/>
  <c r="F281" i="5" s="1"/>
  <c r="F282" i="5" s="1"/>
  <c r="F239" i="5"/>
  <c r="F240" i="5" s="1"/>
  <c r="F241" i="5" s="1"/>
  <c r="F192" i="5"/>
  <c r="F193" i="5" s="1"/>
  <c r="F194" i="5" s="1"/>
  <c r="F153" i="5"/>
  <c r="F154" i="5" s="1"/>
  <c r="F155" i="5" s="1"/>
  <c r="J280" i="5"/>
  <c r="J281" i="5" s="1"/>
  <c r="J282" i="5" s="1"/>
  <c r="J239" i="5"/>
  <c r="J240" i="5" s="1"/>
  <c r="J241" i="5" s="1"/>
  <c r="J192" i="5"/>
  <c r="J193" i="5" s="1"/>
  <c r="J194" i="5" s="1"/>
  <c r="J153" i="5"/>
  <c r="J154" i="5" s="1"/>
  <c r="J155" i="5" s="1"/>
  <c r="U280" i="5"/>
  <c r="U281" i="5" s="1"/>
  <c r="U282" i="5" s="1"/>
  <c r="U239" i="5"/>
  <c r="U240" i="5" s="1"/>
  <c r="U241" i="5" s="1"/>
  <c r="U192" i="5"/>
  <c r="U193" i="5" s="1"/>
  <c r="U194" i="5" s="1"/>
  <c r="U153" i="5"/>
  <c r="U154" i="5" s="1"/>
  <c r="U155" i="5" s="1"/>
  <c r="S275" i="5"/>
  <c r="S276" i="5" s="1"/>
  <c r="S187" i="5"/>
  <c r="S188" i="5" s="1"/>
  <c r="S189" i="5" s="1"/>
  <c r="S234" i="5"/>
  <c r="S235" i="5" s="1"/>
  <c r="S148" i="5"/>
  <c r="S149" i="5" s="1"/>
  <c r="S150" i="5" s="1"/>
  <c r="E275" i="5"/>
  <c r="E276" i="5" s="1"/>
  <c r="E234" i="5"/>
  <c r="E235" i="5" s="1"/>
  <c r="E187" i="5"/>
  <c r="E188" i="5" s="1"/>
  <c r="E189" i="5" s="1"/>
  <c r="E148" i="5"/>
  <c r="E149" i="5" s="1"/>
  <c r="E150" i="5" s="1"/>
  <c r="O275" i="5"/>
  <c r="O276" i="5" s="1"/>
  <c r="O277" i="5" s="1"/>
  <c r="O234" i="5"/>
  <c r="O235" i="5" s="1"/>
  <c r="O236" i="5" s="1"/>
  <c r="O187" i="5"/>
  <c r="O188" i="5" s="1"/>
  <c r="O189" i="5" s="1"/>
  <c r="O148" i="5"/>
  <c r="O149" i="5" s="1"/>
  <c r="O150" i="5" s="1"/>
  <c r="C271" i="5"/>
  <c r="C272" i="5" s="1"/>
  <c r="C273" i="5" s="1"/>
  <c r="C230" i="5"/>
  <c r="C231" i="5" s="1"/>
  <c r="C232" i="5" s="1"/>
  <c r="C182" i="5"/>
  <c r="C183" i="5" s="1"/>
  <c r="C184" i="5" s="1"/>
  <c r="C143" i="5"/>
  <c r="C144" i="5" s="1"/>
  <c r="C145" i="5" s="1"/>
  <c r="M271" i="5"/>
  <c r="M272" i="5" s="1"/>
  <c r="M273" i="5" s="1"/>
  <c r="M182" i="5"/>
  <c r="M183" i="5" s="1"/>
  <c r="M184" i="5" s="1"/>
  <c r="M143" i="5"/>
  <c r="M144" i="5" s="1"/>
  <c r="M145" i="5" s="1"/>
  <c r="M230" i="5"/>
  <c r="M231" i="5" s="1"/>
  <c r="M232" i="5" s="1"/>
  <c r="W271" i="5"/>
  <c r="W272" i="5" s="1"/>
  <c r="W273" i="5" s="1"/>
  <c r="W230" i="5"/>
  <c r="W231" i="5" s="1"/>
  <c r="W232" i="5" s="1"/>
  <c r="W182" i="5"/>
  <c r="W183" i="5" s="1"/>
  <c r="W184" i="5" s="1"/>
  <c r="W143" i="5"/>
  <c r="W144" i="5" s="1"/>
  <c r="W145" i="5" s="1"/>
  <c r="P289" i="5"/>
  <c r="P290" i="5" s="1"/>
  <c r="P291" i="5" s="1"/>
  <c r="P248" i="5"/>
  <c r="P249" i="5" s="1"/>
  <c r="P250" i="5" s="1"/>
  <c r="P163" i="5"/>
  <c r="P164" i="5" s="1"/>
  <c r="P165" i="5" s="1"/>
  <c r="P202" i="5"/>
  <c r="P203" i="5" s="1"/>
  <c r="P204" i="5" s="1"/>
  <c r="B43" i="5"/>
  <c r="A43" i="5"/>
  <c r="F275" i="5"/>
  <c r="F276" i="5" s="1"/>
  <c r="F234" i="5"/>
  <c r="F235" i="5" s="1"/>
  <c r="F187" i="5"/>
  <c r="F188" i="5" s="1"/>
  <c r="F189" i="5" s="1"/>
  <c r="F148" i="5"/>
  <c r="F149" i="5" s="1"/>
  <c r="F150" i="5" s="1"/>
  <c r="B25" i="5"/>
  <c r="A25" i="5"/>
  <c r="Y284" i="5"/>
  <c r="Y285" i="5" s="1"/>
  <c r="Y243" i="5"/>
  <c r="Y244" i="5" s="1"/>
  <c r="Y197" i="5"/>
  <c r="Y198" i="5" s="1"/>
  <c r="Y199" i="5" s="1"/>
  <c r="Y158" i="5"/>
  <c r="Y159" i="5" s="1"/>
  <c r="Y160" i="5" s="1"/>
  <c r="J271" i="5"/>
  <c r="J272" i="5" s="1"/>
  <c r="J273" i="5" s="1"/>
  <c r="J230" i="5"/>
  <c r="J231" i="5" s="1"/>
  <c r="J232" i="5" s="1"/>
  <c r="J182" i="5"/>
  <c r="J183" i="5" s="1"/>
  <c r="J184" i="5" s="1"/>
  <c r="J143" i="5"/>
  <c r="J144" i="5" s="1"/>
  <c r="J145" i="5" s="1"/>
  <c r="R293" i="5"/>
  <c r="R294" i="5" s="1"/>
  <c r="R252" i="5"/>
  <c r="R253" i="5" s="1"/>
  <c r="R207" i="5"/>
  <c r="R208" i="5" s="1"/>
  <c r="R209" i="5" s="1"/>
  <c r="R168" i="5"/>
  <c r="R169" i="5" s="1"/>
  <c r="R170" i="5" s="1"/>
  <c r="S293" i="5"/>
  <c r="S294" i="5" s="1"/>
  <c r="S252" i="5"/>
  <c r="S253" i="5" s="1"/>
  <c r="S207" i="5"/>
  <c r="S208" i="5" s="1"/>
  <c r="S209" i="5" s="1"/>
  <c r="S168" i="5"/>
  <c r="S169" i="5" s="1"/>
  <c r="S170" i="5" s="1"/>
  <c r="W293" i="5"/>
  <c r="W294" i="5" s="1"/>
  <c r="W252" i="5"/>
  <c r="W253" i="5" s="1"/>
  <c r="W207" i="5"/>
  <c r="W208" i="5" s="1"/>
  <c r="W209" i="5" s="1"/>
  <c r="W168" i="5"/>
  <c r="W169" i="5" s="1"/>
  <c r="W170" i="5" s="1"/>
  <c r="A110" i="5"/>
  <c r="B140" i="5"/>
  <c r="W289" i="5"/>
  <c r="W290" i="5" s="1"/>
  <c r="W291" i="5" s="1"/>
  <c r="W248" i="5"/>
  <c r="W249" i="5" s="1"/>
  <c r="W250" i="5" s="1"/>
  <c r="W202" i="5"/>
  <c r="W203" i="5" s="1"/>
  <c r="W204" i="5" s="1"/>
  <c r="W163" i="5"/>
  <c r="W164" i="5" s="1"/>
  <c r="W165" i="5" s="1"/>
  <c r="N289" i="5"/>
  <c r="N290" i="5" s="1"/>
  <c r="N291" i="5" s="1"/>
  <c r="N248" i="5"/>
  <c r="N249" i="5" s="1"/>
  <c r="N250" i="5" s="1"/>
  <c r="N163" i="5"/>
  <c r="N164" i="5" s="1"/>
  <c r="N165" i="5" s="1"/>
  <c r="N202" i="5"/>
  <c r="N203" i="5" s="1"/>
  <c r="N204" i="5" s="1"/>
  <c r="C289" i="5"/>
  <c r="C290" i="5" s="1"/>
  <c r="C291" i="5" s="1"/>
  <c r="C248" i="5"/>
  <c r="C249" i="5" s="1"/>
  <c r="C250" i="5" s="1"/>
  <c r="C202" i="5"/>
  <c r="C203" i="5" s="1"/>
  <c r="C204" i="5" s="1"/>
  <c r="C163" i="5"/>
  <c r="C164" i="5" s="1"/>
  <c r="C165" i="5" s="1"/>
  <c r="X284" i="5"/>
  <c r="X285" i="5" s="1"/>
  <c r="X243" i="5"/>
  <c r="X244" i="5" s="1"/>
  <c r="X197" i="5"/>
  <c r="X198" i="5" s="1"/>
  <c r="X199" i="5" s="1"/>
  <c r="X158" i="5"/>
  <c r="X159" i="5" s="1"/>
  <c r="X160" i="5" s="1"/>
  <c r="G284" i="5"/>
  <c r="G285" i="5" s="1"/>
  <c r="G243" i="5"/>
  <c r="G244" i="5" s="1"/>
  <c r="G197" i="5"/>
  <c r="G198" i="5" s="1"/>
  <c r="G199" i="5" s="1"/>
  <c r="G158" i="5"/>
  <c r="G159" i="5" s="1"/>
  <c r="G160" i="5" s="1"/>
  <c r="D243" i="5"/>
  <c r="D244" i="5" s="1"/>
  <c r="D284" i="5"/>
  <c r="D285" i="5" s="1"/>
  <c r="D197" i="5"/>
  <c r="D198" i="5" s="1"/>
  <c r="D199" i="5" s="1"/>
  <c r="D158" i="5"/>
  <c r="D159" i="5" s="1"/>
  <c r="D160" i="5" s="1"/>
  <c r="U257" i="5"/>
  <c r="U258" i="5" s="1"/>
  <c r="U259" i="5" s="1"/>
  <c r="U298" i="5"/>
  <c r="U299" i="5" s="1"/>
  <c r="U300" i="5" s="1"/>
  <c r="U212" i="5"/>
  <c r="U213" i="5" s="1"/>
  <c r="U214" i="5" s="1"/>
  <c r="U173" i="5"/>
  <c r="U174" i="5" s="1"/>
  <c r="U175" i="5" s="1"/>
  <c r="N298" i="5"/>
  <c r="N299" i="5" s="1"/>
  <c r="N300" i="5" s="1"/>
  <c r="N257" i="5"/>
  <c r="N258" i="5" s="1"/>
  <c r="N259" i="5" s="1"/>
  <c r="N212" i="5"/>
  <c r="N213" i="5" s="1"/>
  <c r="N214" i="5" s="1"/>
  <c r="N173" i="5"/>
  <c r="N174" i="5" s="1"/>
  <c r="N175" i="5" s="1"/>
  <c r="I298" i="5"/>
  <c r="I299" i="5" s="1"/>
  <c r="I300" i="5" s="1"/>
  <c r="I257" i="5"/>
  <c r="I258" i="5" s="1"/>
  <c r="I259" i="5" s="1"/>
  <c r="I212" i="5"/>
  <c r="I213" i="5" s="1"/>
  <c r="I214" i="5" s="1"/>
  <c r="I173" i="5"/>
  <c r="I174" i="5" s="1"/>
  <c r="I175" i="5" s="1"/>
  <c r="P280" i="5"/>
  <c r="P281" i="5" s="1"/>
  <c r="P282" i="5" s="1"/>
  <c r="P239" i="5"/>
  <c r="P240" i="5" s="1"/>
  <c r="P241" i="5" s="1"/>
  <c r="P153" i="5"/>
  <c r="P154" i="5" s="1"/>
  <c r="P155" i="5" s="1"/>
  <c r="P192" i="5"/>
  <c r="P193" i="5" s="1"/>
  <c r="P194" i="5" s="1"/>
  <c r="S280" i="5"/>
  <c r="S281" i="5" s="1"/>
  <c r="S282" i="5" s="1"/>
  <c r="S239" i="5"/>
  <c r="S240" i="5" s="1"/>
  <c r="S241" i="5" s="1"/>
  <c r="S192" i="5"/>
  <c r="S193" i="5" s="1"/>
  <c r="S194" i="5" s="1"/>
  <c r="S153" i="5"/>
  <c r="S154" i="5" s="1"/>
  <c r="S155" i="5" s="1"/>
  <c r="G280" i="5"/>
  <c r="G281" i="5" s="1"/>
  <c r="G282" i="5" s="1"/>
  <c r="G239" i="5"/>
  <c r="G240" i="5" s="1"/>
  <c r="G241" i="5" s="1"/>
  <c r="G192" i="5"/>
  <c r="G193" i="5" s="1"/>
  <c r="G194" i="5" s="1"/>
  <c r="G153" i="5"/>
  <c r="G154" i="5" s="1"/>
  <c r="G155" i="5" s="1"/>
  <c r="H275" i="5"/>
  <c r="H276" i="5" s="1"/>
  <c r="H187" i="5"/>
  <c r="H188" i="5" s="1"/>
  <c r="H189" i="5" s="1"/>
  <c r="H148" i="5"/>
  <c r="H149" i="5" s="1"/>
  <c r="H150" i="5" s="1"/>
  <c r="H234" i="5"/>
  <c r="H235" i="5" s="1"/>
  <c r="M275" i="5"/>
  <c r="M276" i="5" s="1"/>
  <c r="M277" i="5" s="1"/>
  <c r="M234" i="5"/>
  <c r="M235" i="5" s="1"/>
  <c r="M236" i="5" s="1"/>
  <c r="M187" i="5"/>
  <c r="M188" i="5" s="1"/>
  <c r="M189" i="5" s="1"/>
  <c r="M148" i="5"/>
  <c r="M149" i="5" s="1"/>
  <c r="M150" i="5" s="1"/>
  <c r="Y275" i="5"/>
  <c r="Y276" i="5" s="1"/>
  <c r="Y234" i="5"/>
  <c r="Y235" i="5" s="1"/>
  <c r="Y187" i="5"/>
  <c r="Y188" i="5" s="1"/>
  <c r="Y189" i="5" s="1"/>
  <c r="Y148" i="5"/>
  <c r="Y149" i="5" s="1"/>
  <c r="Y150" i="5" s="1"/>
  <c r="K271" i="5"/>
  <c r="K272" i="5" s="1"/>
  <c r="K273" i="5" s="1"/>
  <c r="K230" i="5"/>
  <c r="K231" i="5" s="1"/>
  <c r="K232" i="5" s="1"/>
  <c r="K182" i="5"/>
  <c r="K183" i="5" s="1"/>
  <c r="K184" i="5" s="1"/>
  <c r="K143" i="5"/>
  <c r="K144" i="5" s="1"/>
  <c r="K145" i="5" s="1"/>
  <c r="U271" i="5"/>
  <c r="U272" i="5" s="1"/>
  <c r="U273" i="5" s="1"/>
  <c r="U230" i="5"/>
  <c r="U231" i="5" s="1"/>
  <c r="U232" i="5" s="1"/>
  <c r="U182" i="5"/>
  <c r="U183" i="5" s="1"/>
  <c r="U184" i="5" s="1"/>
  <c r="U143" i="5"/>
  <c r="U144" i="5" s="1"/>
  <c r="U145" i="5" s="1"/>
  <c r="H271" i="5"/>
  <c r="H272" i="5" s="1"/>
  <c r="H273" i="5" s="1"/>
  <c r="H230" i="5"/>
  <c r="H231" i="5" s="1"/>
  <c r="H232" i="5" s="1"/>
  <c r="H182" i="5"/>
  <c r="H183" i="5" s="1"/>
  <c r="H184" i="5" s="1"/>
  <c r="H143" i="5"/>
  <c r="H144" i="5" s="1"/>
  <c r="H145" i="5" s="1"/>
  <c r="K293" i="5"/>
  <c r="K294" i="5" s="1"/>
  <c r="K252" i="5"/>
  <c r="K253" i="5" s="1"/>
  <c r="K207" i="5"/>
  <c r="K208" i="5" s="1"/>
  <c r="K209" i="5" s="1"/>
  <c r="K168" i="5"/>
  <c r="K169" i="5" s="1"/>
  <c r="K170" i="5" s="1"/>
  <c r="L248" i="5"/>
  <c r="L249" i="5" s="1"/>
  <c r="L250" i="5" s="1"/>
  <c r="L289" i="5"/>
  <c r="L290" i="5" s="1"/>
  <c r="L291" i="5" s="1"/>
  <c r="L202" i="5"/>
  <c r="L203" i="5" s="1"/>
  <c r="L204" i="5" s="1"/>
  <c r="L163" i="5"/>
  <c r="L164" i="5" s="1"/>
  <c r="L165" i="5" s="1"/>
  <c r="E280" i="5"/>
  <c r="E281" i="5" s="1"/>
  <c r="E282" i="5" s="1"/>
  <c r="E239" i="5"/>
  <c r="E240" i="5" s="1"/>
  <c r="E241" i="5" s="1"/>
  <c r="E192" i="5"/>
  <c r="E193" i="5" s="1"/>
  <c r="E194" i="5" s="1"/>
  <c r="E153" i="5"/>
  <c r="E154" i="5" s="1"/>
  <c r="E155" i="5" s="1"/>
  <c r="V271" i="5"/>
  <c r="V272" i="5" s="1"/>
  <c r="V273" i="5" s="1"/>
  <c r="V230" i="5"/>
  <c r="V231" i="5" s="1"/>
  <c r="V232" i="5" s="1"/>
  <c r="V182" i="5"/>
  <c r="V183" i="5" s="1"/>
  <c r="V184" i="5" s="1"/>
  <c r="V143" i="5"/>
  <c r="V144" i="5" s="1"/>
  <c r="V145" i="5" s="1"/>
  <c r="L252" i="5"/>
  <c r="L253" i="5" s="1"/>
  <c r="L293" i="5"/>
  <c r="L294" i="5" s="1"/>
  <c r="L207" i="5"/>
  <c r="L208" i="5" s="1"/>
  <c r="L209" i="5" s="1"/>
  <c r="L168" i="5"/>
  <c r="L169" i="5" s="1"/>
  <c r="L170" i="5" s="1"/>
  <c r="E248" i="5"/>
  <c r="E249" i="5" s="1"/>
  <c r="E250" i="5" s="1"/>
  <c r="E289" i="5"/>
  <c r="E290" i="5" s="1"/>
  <c r="E291" i="5" s="1"/>
  <c r="E202" i="5"/>
  <c r="E203" i="5" s="1"/>
  <c r="E204" i="5" s="1"/>
  <c r="E163" i="5"/>
  <c r="E164" i="5" s="1"/>
  <c r="E165" i="5" s="1"/>
  <c r="M284" i="5"/>
  <c r="M285" i="5" s="1"/>
  <c r="M286" i="5" s="1"/>
  <c r="M243" i="5"/>
  <c r="M244" i="5" s="1"/>
  <c r="M245" i="5" s="1"/>
  <c r="M197" i="5"/>
  <c r="M198" i="5" s="1"/>
  <c r="M199" i="5" s="1"/>
  <c r="M158" i="5"/>
  <c r="M159" i="5" s="1"/>
  <c r="M160" i="5" s="1"/>
  <c r="Q280" i="5"/>
  <c r="Q281" i="5" s="1"/>
  <c r="Q282" i="5" s="1"/>
  <c r="Q239" i="5"/>
  <c r="Q240" i="5" s="1"/>
  <c r="Q241" i="5" s="1"/>
  <c r="Q192" i="5"/>
  <c r="Q193" i="5" s="1"/>
  <c r="Q194" i="5" s="1"/>
  <c r="Q153" i="5"/>
  <c r="Q154" i="5" s="1"/>
  <c r="Q155" i="5" s="1"/>
  <c r="T280" i="5"/>
  <c r="T281" i="5" s="1"/>
  <c r="T282" i="5" s="1"/>
  <c r="T239" i="5"/>
  <c r="T240" i="5" s="1"/>
  <c r="T241" i="5" s="1"/>
  <c r="T192" i="5"/>
  <c r="T193" i="5" s="1"/>
  <c r="T194" i="5" s="1"/>
  <c r="T153" i="5"/>
  <c r="T154" i="5" s="1"/>
  <c r="T155" i="5" s="1"/>
  <c r="D275" i="5"/>
  <c r="D276" i="5" s="1"/>
  <c r="D234" i="5"/>
  <c r="D235" i="5" s="1"/>
  <c r="D187" i="5"/>
  <c r="D188" i="5" s="1"/>
  <c r="D189" i="5" s="1"/>
  <c r="D148" i="5"/>
  <c r="D149" i="5" s="1"/>
  <c r="D150" i="5" s="1"/>
  <c r="L271" i="5"/>
  <c r="L272" i="5" s="1"/>
  <c r="L273" i="5" s="1"/>
  <c r="L230" i="5"/>
  <c r="L231" i="5" s="1"/>
  <c r="L232" i="5" s="1"/>
  <c r="L182" i="5"/>
  <c r="L183" i="5" s="1"/>
  <c r="L184" i="5" s="1"/>
  <c r="L143" i="5"/>
  <c r="L144" i="5" s="1"/>
  <c r="L145" i="5" s="1"/>
  <c r="O293" i="5"/>
  <c r="O294" i="5" s="1"/>
  <c r="O252" i="5"/>
  <c r="O253" i="5" s="1"/>
  <c r="O207" i="5"/>
  <c r="O208" i="5" s="1"/>
  <c r="O209" i="5" s="1"/>
  <c r="O168" i="5"/>
  <c r="O169" i="5" s="1"/>
  <c r="O170" i="5" s="1"/>
  <c r="N293" i="5"/>
  <c r="N294" i="5" s="1"/>
  <c r="N252" i="5"/>
  <c r="N253" i="5" s="1"/>
  <c r="N207" i="5"/>
  <c r="N208" i="5" s="1"/>
  <c r="N209" i="5" s="1"/>
  <c r="N168" i="5"/>
  <c r="N169" i="5" s="1"/>
  <c r="N170" i="5" s="1"/>
  <c r="M293" i="5"/>
  <c r="M294" i="5" s="1"/>
  <c r="M252" i="5"/>
  <c r="M253" i="5" s="1"/>
  <c r="M207" i="5"/>
  <c r="M208" i="5" s="1"/>
  <c r="M209" i="5" s="1"/>
  <c r="M168" i="5"/>
  <c r="M169" i="5" s="1"/>
  <c r="M170" i="5" s="1"/>
  <c r="J289" i="5"/>
  <c r="J290" i="5" s="1"/>
  <c r="J291" i="5" s="1"/>
  <c r="J248" i="5"/>
  <c r="J249" i="5" s="1"/>
  <c r="J250" i="5" s="1"/>
  <c r="J202" i="5"/>
  <c r="J203" i="5" s="1"/>
  <c r="J204" i="5" s="1"/>
  <c r="J163" i="5"/>
  <c r="J164" i="5" s="1"/>
  <c r="J165" i="5" s="1"/>
  <c r="V289" i="5"/>
  <c r="V290" i="5" s="1"/>
  <c r="V291" i="5" s="1"/>
  <c r="V248" i="5"/>
  <c r="V249" i="5" s="1"/>
  <c r="V250" i="5" s="1"/>
  <c r="V202" i="5"/>
  <c r="V203" i="5" s="1"/>
  <c r="V204" i="5" s="1"/>
  <c r="V163" i="5"/>
  <c r="V164" i="5" s="1"/>
  <c r="V165" i="5" s="1"/>
  <c r="K289" i="5"/>
  <c r="K290" i="5" s="1"/>
  <c r="K291" i="5" s="1"/>
  <c r="K248" i="5"/>
  <c r="K249" i="5" s="1"/>
  <c r="K250" i="5" s="1"/>
  <c r="K202" i="5"/>
  <c r="K203" i="5" s="1"/>
  <c r="K204" i="5" s="1"/>
  <c r="K163" i="5"/>
  <c r="K164" i="5" s="1"/>
  <c r="K165" i="5" s="1"/>
  <c r="H284" i="5"/>
  <c r="H285" i="5" s="1"/>
  <c r="H243" i="5"/>
  <c r="H244" i="5" s="1"/>
  <c r="H197" i="5"/>
  <c r="H198" i="5" s="1"/>
  <c r="H199" i="5" s="1"/>
  <c r="H158" i="5"/>
  <c r="H159" i="5" s="1"/>
  <c r="H160" i="5" s="1"/>
  <c r="O284" i="5"/>
  <c r="O285" i="5" s="1"/>
  <c r="O243" i="5"/>
  <c r="O244" i="5" s="1"/>
  <c r="O197" i="5"/>
  <c r="O198" i="5" s="1"/>
  <c r="O199" i="5" s="1"/>
  <c r="O158" i="5"/>
  <c r="O159" i="5" s="1"/>
  <c r="O160" i="5" s="1"/>
  <c r="L284" i="5"/>
  <c r="L285" i="5" s="1"/>
  <c r="L286" i="5" s="1"/>
  <c r="L243" i="5"/>
  <c r="L244" i="5" s="1"/>
  <c r="L245" i="5" s="1"/>
  <c r="L197" i="5"/>
  <c r="L198" i="5" s="1"/>
  <c r="L199" i="5" s="1"/>
  <c r="L158" i="5"/>
  <c r="L159" i="5" s="1"/>
  <c r="L160" i="5" s="1"/>
  <c r="C298" i="5"/>
  <c r="C299" i="5" s="1"/>
  <c r="C300" i="5" s="1"/>
  <c r="C257" i="5"/>
  <c r="C258" i="5" s="1"/>
  <c r="C259" i="5" s="1"/>
  <c r="C212" i="5"/>
  <c r="C213" i="5" s="1"/>
  <c r="C214" i="5" s="1"/>
  <c r="C173" i="5"/>
  <c r="C174" i="5" s="1"/>
  <c r="C175" i="5" s="1"/>
  <c r="V298" i="5"/>
  <c r="V299" i="5" s="1"/>
  <c r="V300" i="5" s="1"/>
  <c r="V257" i="5"/>
  <c r="V258" i="5" s="1"/>
  <c r="V259" i="5" s="1"/>
  <c r="V212" i="5"/>
  <c r="V213" i="5" s="1"/>
  <c r="V214" i="5" s="1"/>
  <c r="V173" i="5"/>
  <c r="V174" i="5" s="1"/>
  <c r="V175" i="5" s="1"/>
  <c r="Q298" i="5"/>
  <c r="Q299" i="5" s="1"/>
  <c r="Q300" i="5" s="1"/>
  <c r="Q257" i="5"/>
  <c r="Q258" i="5" s="1"/>
  <c r="Q259" i="5" s="1"/>
  <c r="Q212" i="5"/>
  <c r="Q213" i="5" s="1"/>
  <c r="Q214" i="5" s="1"/>
  <c r="Q173" i="5"/>
  <c r="Q174" i="5" s="1"/>
  <c r="Q175" i="5" s="1"/>
  <c r="Y280" i="5"/>
  <c r="Y281" i="5" s="1"/>
  <c r="Y282" i="5" s="1"/>
  <c r="Y239" i="5"/>
  <c r="Y240" i="5" s="1"/>
  <c r="Y241" i="5" s="1"/>
  <c r="Y192" i="5"/>
  <c r="Y193" i="5" s="1"/>
  <c r="Y194" i="5" s="1"/>
  <c r="Y153" i="5"/>
  <c r="Y154" i="5" s="1"/>
  <c r="Y155" i="5" s="1"/>
  <c r="D239" i="5"/>
  <c r="D240" i="5" s="1"/>
  <c r="D241" i="5" s="1"/>
  <c r="D280" i="5"/>
  <c r="D281" i="5" s="1"/>
  <c r="D282" i="5" s="1"/>
  <c r="D192" i="5"/>
  <c r="D193" i="5" s="1"/>
  <c r="D194" i="5" s="1"/>
  <c r="D153" i="5"/>
  <c r="D154" i="5" s="1"/>
  <c r="D155" i="5" s="1"/>
  <c r="O280" i="5"/>
  <c r="O281" i="5" s="1"/>
  <c r="O282" i="5" s="1"/>
  <c r="O239" i="5"/>
  <c r="O240" i="5" s="1"/>
  <c r="O241" i="5" s="1"/>
  <c r="O192" i="5"/>
  <c r="O193" i="5" s="1"/>
  <c r="O194" i="5" s="1"/>
  <c r="O153" i="5"/>
  <c r="O154" i="5" s="1"/>
  <c r="O155" i="5" s="1"/>
  <c r="C275" i="5"/>
  <c r="C276" i="5" s="1"/>
  <c r="C234" i="5"/>
  <c r="C235" i="5" s="1"/>
  <c r="C187" i="5"/>
  <c r="C188" i="5" s="1"/>
  <c r="C189" i="5" s="1"/>
  <c r="C148" i="5"/>
  <c r="C149" i="5" s="1"/>
  <c r="C150" i="5" s="1"/>
  <c r="V275" i="5"/>
  <c r="V276" i="5" s="1"/>
  <c r="V234" i="5"/>
  <c r="V235" i="5" s="1"/>
  <c r="V187" i="5"/>
  <c r="V188" i="5" s="1"/>
  <c r="V189" i="5" s="1"/>
  <c r="V148" i="5"/>
  <c r="V149" i="5" s="1"/>
  <c r="V150" i="5" s="1"/>
  <c r="P275" i="5"/>
  <c r="P276" i="5" s="1"/>
  <c r="P277" i="5" s="1"/>
  <c r="P187" i="5"/>
  <c r="P188" i="5" s="1"/>
  <c r="P189" i="5" s="1"/>
  <c r="P234" i="5"/>
  <c r="P235" i="5" s="1"/>
  <c r="P236" i="5" s="1"/>
  <c r="P148" i="5"/>
  <c r="P149" i="5" s="1"/>
  <c r="P150" i="5" s="1"/>
  <c r="S271" i="5"/>
  <c r="S272" i="5" s="1"/>
  <c r="S273" i="5" s="1"/>
  <c r="S230" i="5"/>
  <c r="S231" i="5" s="1"/>
  <c r="S232" i="5" s="1"/>
  <c r="S143" i="5"/>
  <c r="S144" i="5" s="1"/>
  <c r="S145" i="5" s="1"/>
  <c r="S182" i="5"/>
  <c r="S183" i="5" s="1"/>
  <c r="S184" i="5" s="1"/>
  <c r="F271" i="5"/>
  <c r="F272" i="5" s="1"/>
  <c r="F273" i="5" s="1"/>
  <c r="F230" i="5"/>
  <c r="F231" i="5" s="1"/>
  <c r="F232" i="5" s="1"/>
  <c r="F182" i="5"/>
  <c r="F183" i="5" s="1"/>
  <c r="F184" i="5" s="1"/>
  <c r="F143" i="5"/>
  <c r="F144" i="5" s="1"/>
  <c r="F145" i="5" s="1"/>
  <c r="P271" i="5"/>
  <c r="P272" i="5" s="1"/>
  <c r="P273" i="5" s="1"/>
  <c r="P182" i="5"/>
  <c r="P183" i="5" s="1"/>
  <c r="P184" i="5" s="1"/>
  <c r="P230" i="5"/>
  <c r="P231" i="5" s="1"/>
  <c r="P232" i="5" s="1"/>
  <c r="P143" i="5"/>
  <c r="P144" i="5" s="1"/>
  <c r="P145" i="5" s="1"/>
  <c r="P284" i="5"/>
  <c r="P285" i="5" s="1"/>
  <c r="P243" i="5"/>
  <c r="P244" i="5" s="1"/>
  <c r="P197" i="5"/>
  <c r="P198" i="5" s="1"/>
  <c r="P199" i="5" s="1"/>
  <c r="P158" i="5"/>
  <c r="P159" i="5" s="1"/>
  <c r="P160" i="5" s="1"/>
  <c r="O298" i="5"/>
  <c r="O299" i="5" s="1"/>
  <c r="O300" i="5" s="1"/>
  <c r="O257" i="5"/>
  <c r="O258" i="5" s="1"/>
  <c r="O259" i="5" s="1"/>
  <c r="O173" i="5"/>
  <c r="O174" i="5" s="1"/>
  <c r="O175" i="5" s="1"/>
  <c r="O212" i="5"/>
  <c r="O213" i="5" s="1"/>
  <c r="O214" i="5" s="1"/>
  <c r="T275" i="5"/>
  <c r="T276" i="5" s="1"/>
  <c r="T234" i="5"/>
  <c r="T235" i="5" s="1"/>
  <c r="T187" i="5"/>
  <c r="T188" i="5" s="1"/>
  <c r="T189" i="5" s="1"/>
  <c r="T148" i="5"/>
  <c r="T149" i="5" s="1"/>
  <c r="T150" i="5" s="1"/>
  <c r="J293" i="5"/>
  <c r="J294" i="5" s="1"/>
  <c r="J252" i="5"/>
  <c r="J253" i="5" s="1"/>
  <c r="J207" i="5"/>
  <c r="J208" i="5" s="1"/>
  <c r="J209" i="5" s="1"/>
  <c r="J168" i="5"/>
  <c r="J169" i="5" s="1"/>
  <c r="J170" i="5" s="1"/>
  <c r="O289" i="5"/>
  <c r="O290" i="5" s="1"/>
  <c r="O291" i="5" s="1"/>
  <c r="O248" i="5"/>
  <c r="O249" i="5" s="1"/>
  <c r="O250" i="5" s="1"/>
  <c r="O202" i="5"/>
  <c r="O203" i="5" s="1"/>
  <c r="O204" i="5" s="1"/>
  <c r="O163" i="5"/>
  <c r="O164" i="5" s="1"/>
  <c r="O165" i="5" s="1"/>
  <c r="W298" i="5"/>
  <c r="W299" i="5" s="1"/>
  <c r="W300" i="5" s="1"/>
  <c r="W212" i="5"/>
  <c r="W213" i="5" s="1"/>
  <c r="W214" i="5" s="1"/>
  <c r="W257" i="5"/>
  <c r="W258" i="5" s="1"/>
  <c r="W259" i="5" s="1"/>
  <c r="W173" i="5"/>
  <c r="W174" i="5" s="1"/>
  <c r="W175" i="5" s="1"/>
  <c r="U293" i="5"/>
  <c r="U294" i="5" s="1"/>
  <c r="U207" i="5"/>
  <c r="U208" i="5" s="1"/>
  <c r="U209" i="5" s="1"/>
  <c r="U252" i="5"/>
  <c r="U253" i="5" s="1"/>
  <c r="U168" i="5"/>
  <c r="U169" i="5" s="1"/>
  <c r="U170" i="5" s="1"/>
  <c r="G293" i="5"/>
  <c r="G294" i="5" s="1"/>
  <c r="G252" i="5"/>
  <c r="G253" i="5" s="1"/>
  <c r="G207" i="5"/>
  <c r="G208" i="5" s="1"/>
  <c r="G209" i="5" s="1"/>
  <c r="G168" i="5"/>
  <c r="G169" i="5" s="1"/>
  <c r="G170" i="5" s="1"/>
  <c r="X293" i="5"/>
  <c r="X294" i="5" s="1"/>
  <c r="X252" i="5"/>
  <c r="X253" i="5" s="1"/>
  <c r="X207" i="5"/>
  <c r="X208" i="5" s="1"/>
  <c r="X209" i="5" s="1"/>
  <c r="X168" i="5"/>
  <c r="X169" i="5" s="1"/>
  <c r="X170" i="5" s="1"/>
  <c r="D289" i="5"/>
  <c r="D290" i="5" s="1"/>
  <c r="D291" i="5" s="1"/>
  <c r="D248" i="5"/>
  <c r="D249" i="5" s="1"/>
  <c r="D250" i="5" s="1"/>
  <c r="D202" i="5"/>
  <c r="D203" i="5" s="1"/>
  <c r="D204" i="5" s="1"/>
  <c r="D163" i="5"/>
  <c r="D164" i="5" s="1"/>
  <c r="D165" i="5" s="1"/>
  <c r="H289" i="5"/>
  <c r="H290" i="5" s="1"/>
  <c r="H291" i="5" s="1"/>
  <c r="H248" i="5"/>
  <c r="H249" i="5" s="1"/>
  <c r="H250" i="5" s="1"/>
  <c r="H202" i="5"/>
  <c r="H203" i="5" s="1"/>
  <c r="H204" i="5" s="1"/>
  <c r="H163" i="5"/>
  <c r="H164" i="5" s="1"/>
  <c r="H165" i="5" s="1"/>
  <c r="S289" i="5"/>
  <c r="S290" i="5" s="1"/>
  <c r="S291" i="5" s="1"/>
  <c r="S248" i="5"/>
  <c r="S249" i="5" s="1"/>
  <c r="S250" i="5" s="1"/>
  <c r="S202" i="5"/>
  <c r="S203" i="5" s="1"/>
  <c r="S204" i="5" s="1"/>
  <c r="S163" i="5"/>
  <c r="S164" i="5" s="1"/>
  <c r="S165" i="5" s="1"/>
  <c r="I284" i="5"/>
  <c r="I285" i="5" s="1"/>
  <c r="I243" i="5"/>
  <c r="I244" i="5" s="1"/>
  <c r="I197" i="5"/>
  <c r="I198" i="5" s="1"/>
  <c r="I199" i="5" s="1"/>
  <c r="I158" i="5"/>
  <c r="I159" i="5" s="1"/>
  <c r="I160" i="5" s="1"/>
  <c r="W284" i="5"/>
  <c r="W285" i="5" s="1"/>
  <c r="W243" i="5"/>
  <c r="W244" i="5" s="1"/>
  <c r="W197" i="5"/>
  <c r="W198" i="5" s="1"/>
  <c r="W199" i="5" s="1"/>
  <c r="W158" i="5"/>
  <c r="W159" i="5" s="1"/>
  <c r="W160" i="5" s="1"/>
  <c r="T243" i="5"/>
  <c r="T244" i="5" s="1"/>
  <c r="T284" i="5"/>
  <c r="T285" i="5" s="1"/>
  <c r="T197" i="5"/>
  <c r="T198" i="5" s="1"/>
  <c r="T199" i="5" s="1"/>
  <c r="T158" i="5"/>
  <c r="T159" i="5" s="1"/>
  <c r="T160" i="5" s="1"/>
  <c r="K298" i="5"/>
  <c r="K299" i="5" s="1"/>
  <c r="K300" i="5" s="1"/>
  <c r="K257" i="5"/>
  <c r="K258" i="5" s="1"/>
  <c r="K259" i="5" s="1"/>
  <c r="K212" i="5"/>
  <c r="K213" i="5" s="1"/>
  <c r="K214" i="5" s="1"/>
  <c r="K173" i="5"/>
  <c r="K174" i="5" s="1"/>
  <c r="K175" i="5" s="1"/>
  <c r="G298" i="5"/>
  <c r="G299" i="5" s="1"/>
  <c r="G300" i="5" s="1"/>
  <c r="G257" i="5"/>
  <c r="G258" i="5" s="1"/>
  <c r="G259" i="5" s="1"/>
  <c r="G212" i="5"/>
  <c r="G213" i="5" s="1"/>
  <c r="G214" i="5" s="1"/>
  <c r="G173" i="5"/>
  <c r="G174" i="5" s="1"/>
  <c r="G175" i="5" s="1"/>
  <c r="Y298" i="5"/>
  <c r="Y299" i="5" s="1"/>
  <c r="Y300" i="5" s="1"/>
  <c r="Y257" i="5"/>
  <c r="Y258" i="5" s="1"/>
  <c r="Y259" i="5" s="1"/>
  <c r="Y212" i="5"/>
  <c r="Y213" i="5" s="1"/>
  <c r="Y214" i="5" s="1"/>
  <c r="Y173" i="5"/>
  <c r="Y174" i="5" s="1"/>
  <c r="Y175" i="5" s="1"/>
  <c r="V280" i="5"/>
  <c r="V281" i="5" s="1"/>
  <c r="V282" i="5" s="1"/>
  <c r="V239" i="5"/>
  <c r="V240" i="5" s="1"/>
  <c r="V241" i="5" s="1"/>
  <c r="V192" i="5"/>
  <c r="V193" i="5" s="1"/>
  <c r="V194" i="5" s="1"/>
  <c r="V153" i="5"/>
  <c r="V154" i="5" s="1"/>
  <c r="V155" i="5" s="1"/>
  <c r="B31" i="5"/>
  <c r="A31" i="5"/>
  <c r="W280" i="5"/>
  <c r="W281" i="5" s="1"/>
  <c r="W282" i="5" s="1"/>
  <c r="W239" i="5"/>
  <c r="W240" i="5" s="1"/>
  <c r="W241" i="5" s="1"/>
  <c r="W192" i="5"/>
  <c r="W193" i="5" s="1"/>
  <c r="W194" i="5" s="1"/>
  <c r="W153" i="5"/>
  <c r="W154" i="5" s="1"/>
  <c r="W155" i="5" s="1"/>
  <c r="K275" i="5"/>
  <c r="K276" i="5" s="1"/>
  <c r="K277" i="5" s="1"/>
  <c r="K234" i="5"/>
  <c r="K235" i="5" s="1"/>
  <c r="K236" i="5" s="1"/>
  <c r="K187" i="5"/>
  <c r="K188" i="5" s="1"/>
  <c r="K189" i="5" s="1"/>
  <c r="K148" i="5"/>
  <c r="K149" i="5" s="1"/>
  <c r="K150" i="5" s="1"/>
  <c r="Q275" i="5"/>
  <c r="Q276" i="5" s="1"/>
  <c r="Q277" i="5" s="1"/>
  <c r="Q234" i="5"/>
  <c r="Q235" i="5" s="1"/>
  <c r="Q236" i="5" s="1"/>
  <c r="Q187" i="5"/>
  <c r="Q188" i="5" s="1"/>
  <c r="Q189" i="5" s="1"/>
  <c r="Q148" i="5"/>
  <c r="Q149" i="5" s="1"/>
  <c r="Q150" i="5" s="1"/>
  <c r="X275" i="5"/>
  <c r="X276" i="5" s="1"/>
  <c r="X234" i="5"/>
  <c r="X235" i="5" s="1"/>
  <c r="X148" i="5"/>
  <c r="X149" i="5" s="1"/>
  <c r="X150" i="5" s="1"/>
  <c r="X187" i="5"/>
  <c r="X188" i="5" s="1"/>
  <c r="X189" i="5" s="1"/>
  <c r="I271" i="5"/>
  <c r="I272" i="5" s="1"/>
  <c r="I273" i="5" s="1"/>
  <c r="I230" i="5"/>
  <c r="I231" i="5" s="1"/>
  <c r="I232" i="5" s="1"/>
  <c r="I182" i="5"/>
  <c r="I183" i="5" s="1"/>
  <c r="I184" i="5" s="1"/>
  <c r="I143" i="5"/>
  <c r="I144" i="5" s="1"/>
  <c r="I145" i="5" s="1"/>
  <c r="N271" i="5"/>
  <c r="N272" i="5" s="1"/>
  <c r="N273" i="5" s="1"/>
  <c r="N230" i="5"/>
  <c r="N231" i="5" s="1"/>
  <c r="N232" i="5" s="1"/>
  <c r="N182" i="5"/>
  <c r="N183" i="5" s="1"/>
  <c r="N184" i="5" s="1"/>
  <c r="N143" i="5"/>
  <c r="N144" i="5" s="1"/>
  <c r="N145" i="5" s="1"/>
  <c r="X271" i="5"/>
  <c r="X272" i="5" s="1"/>
  <c r="X273" i="5" s="1"/>
  <c r="X182" i="5"/>
  <c r="X183" i="5" s="1"/>
  <c r="X184" i="5" s="1"/>
  <c r="X230" i="5"/>
  <c r="X231" i="5" s="1"/>
  <c r="X232" i="5" s="1"/>
  <c r="X143" i="5"/>
  <c r="X144" i="5" s="1"/>
  <c r="X145" i="5" s="1"/>
  <c r="D243" i="2"/>
  <c r="D242" i="2"/>
  <c r="R253" i="2"/>
  <c r="R252" i="2"/>
  <c r="H253" i="2"/>
  <c r="H252" i="2"/>
  <c r="B306" i="2"/>
  <c r="B307" i="2" s="1"/>
  <c r="B260" i="2"/>
  <c r="B261" i="2" s="1"/>
  <c r="B212" i="2"/>
  <c r="B213" i="2" s="1"/>
  <c r="B214" i="2" s="1"/>
  <c r="B173" i="2"/>
  <c r="B174" i="2" s="1"/>
  <c r="B175" i="2" s="1"/>
  <c r="M263" i="2"/>
  <c r="M262" i="2"/>
  <c r="E263" i="2"/>
  <c r="E262" i="2"/>
  <c r="L263" i="2"/>
  <c r="L262" i="2"/>
  <c r="U263" i="2"/>
  <c r="U262" i="2"/>
  <c r="R242" i="2"/>
  <c r="Y253" i="2"/>
  <c r="Y252" i="2"/>
  <c r="V253" i="2"/>
  <c r="V252" i="2"/>
  <c r="E243" i="2"/>
  <c r="E242" i="2"/>
  <c r="Q253" i="2"/>
  <c r="Q252" i="2"/>
  <c r="G263" i="2"/>
  <c r="G262" i="2"/>
  <c r="J263" i="2"/>
  <c r="J262" i="2"/>
  <c r="C253" i="2"/>
  <c r="C252" i="2"/>
  <c r="S243" i="2"/>
  <c r="S242" i="2"/>
  <c r="J253" i="2"/>
  <c r="J252" i="2"/>
  <c r="W253" i="2"/>
  <c r="W252" i="2"/>
  <c r="N263" i="2"/>
  <c r="N262" i="2"/>
  <c r="B265" i="2"/>
  <c r="B266" i="2" s="1"/>
  <c r="B267" i="2" s="1"/>
  <c r="B311" i="2"/>
  <c r="B312" i="2" s="1"/>
  <c r="B313" i="2" s="1"/>
  <c r="B217" i="2"/>
  <c r="B218" i="2" s="1"/>
  <c r="B219" i="2" s="1"/>
  <c r="B178" i="2"/>
  <c r="B179" i="2" s="1"/>
  <c r="B180" i="2" s="1"/>
  <c r="T243" i="2"/>
  <c r="T242" i="2"/>
  <c r="V263" i="2"/>
  <c r="V262" i="2"/>
  <c r="G243" i="2"/>
  <c r="G242" i="2"/>
  <c r="E253" i="2"/>
  <c r="E252" i="2"/>
  <c r="B281" i="2"/>
  <c r="B282" i="2" s="1"/>
  <c r="B283" i="2" s="1"/>
  <c r="B235" i="2"/>
  <c r="B236" i="2" s="1"/>
  <c r="B237" i="2" s="1"/>
  <c r="B187" i="2"/>
  <c r="B188" i="2" s="1"/>
  <c r="B189" i="2" s="1"/>
  <c r="B148" i="2"/>
  <c r="B149" i="2" s="1"/>
  <c r="B150" i="2" s="1"/>
  <c r="S289" i="2"/>
  <c r="S288" i="2"/>
  <c r="D253" i="2"/>
  <c r="D252" i="2"/>
  <c r="W263" i="2"/>
  <c r="W262" i="2"/>
  <c r="T289" i="2"/>
  <c r="T288" i="2"/>
  <c r="B301" i="2"/>
  <c r="B302" i="2" s="1"/>
  <c r="B303" i="2" s="1"/>
  <c r="B255" i="2"/>
  <c r="B256" i="2" s="1"/>
  <c r="B257" i="2" s="1"/>
  <c r="B207" i="2"/>
  <c r="B208" i="2" s="1"/>
  <c r="B209" i="2" s="1"/>
  <c r="B168" i="2"/>
  <c r="B169" i="2" s="1"/>
  <c r="B170" i="2" s="1"/>
  <c r="G289" i="2"/>
  <c r="G288" i="2"/>
  <c r="D289" i="2"/>
  <c r="D288" i="2"/>
  <c r="R288" i="2"/>
  <c r="V243" i="2"/>
  <c r="V242" i="2"/>
  <c r="T253" i="2"/>
  <c r="T252" i="2"/>
  <c r="P252" i="2"/>
  <c r="P253" i="2"/>
  <c r="R263" i="2"/>
  <c r="R262" i="2"/>
  <c r="F263" i="2"/>
  <c r="F262" i="2"/>
  <c r="F243" i="2"/>
  <c r="F242" i="2"/>
  <c r="X243" i="2"/>
  <c r="X242" i="2"/>
  <c r="C243" i="2"/>
  <c r="C242" i="2"/>
  <c r="U253" i="2"/>
  <c r="U252" i="2"/>
  <c r="S263" i="2"/>
  <c r="S262" i="2"/>
  <c r="C263" i="2"/>
  <c r="C262" i="2"/>
  <c r="H243" i="2"/>
  <c r="H242" i="2"/>
  <c r="S253" i="2"/>
  <c r="S252" i="2"/>
  <c r="G253" i="2"/>
  <c r="G252" i="2"/>
  <c r="Y263" i="2"/>
  <c r="Y262" i="2"/>
  <c r="T263" i="2"/>
  <c r="T262" i="2"/>
  <c r="W243" i="2"/>
  <c r="W242" i="2"/>
  <c r="K253" i="2"/>
  <c r="K252" i="2"/>
  <c r="Q263" i="2"/>
  <c r="Q262" i="2"/>
  <c r="I253" i="2"/>
  <c r="I252" i="2"/>
  <c r="V289" i="2"/>
  <c r="V288" i="2"/>
  <c r="F288" i="2"/>
  <c r="X289" i="2"/>
  <c r="X288" i="2"/>
  <c r="H263" i="2"/>
  <c r="H262" i="2"/>
  <c r="C289" i="2"/>
  <c r="C288" i="2"/>
  <c r="B291" i="2"/>
  <c r="B292" i="2" s="1"/>
  <c r="B293" i="2" s="1"/>
  <c r="B197" i="2"/>
  <c r="B198" i="2" s="1"/>
  <c r="B199" i="2" s="1"/>
  <c r="B245" i="2"/>
  <c r="B246" i="2" s="1"/>
  <c r="B247" i="2" s="1"/>
  <c r="B158" i="2"/>
  <c r="B159" i="2" s="1"/>
  <c r="B160" i="2" s="1"/>
  <c r="H288" i="2"/>
  <c r="W289" i="2"/>
  <c r="W288" i="2"/>
  <c r="B286" i="2"/>
  <c r="B287" i="2" s="1"/>
  <c r="B289" i="2" s="1"/>
  <c r="B240" i="2"/>
  <c r="B241" i="2" s="1"/>
  <c r="B192" i="2"/>
  <c r="B193" i="2" s="1"/>
  <c r="B194" i="2" s="1"/>
  <c r="B153" i="2"/>
  <c r="B154" i="2" s="1"/>
  <c r="B155" i="2" s="1"/>
  <c r="X263" i="2"/>
  <c r="X262" i="2"/>
  <c r="E289" i="2"/>
  <c r="E288" i="2"/>
  <c r="I243" i="2"/>
  <c r="I242" i="2"/>
  <c r="P263" i="2"/>
  <c r="P262" i="2"/>
  <c r="F253" i="2"/>
  <c r="F252" i="2"/>
  <c r="U243" i="2"/>
  <c r="U242" i="2"/>
  <c r="I263" i="2"/>
  <c r="I262" i="2"/>
  <c r="D263" i="2"/>
  <c r="D262" i="2"/>
  <c r="Y243" i="2"/>
  <c r="Y242" i="2"/>
  <c r="K263" i="2"/>
  <c r="K262" i="2"/>
  <c r="B296" i="2"/>
  <c r="B297" i="2" s="1"/>
  <c r="B250" i="2"/>
  <c r="B251" i="2" s="1"/>
  <c r="B202" i="2"/>
  <c r="B203" i="2" s="1"/>
  <c r="B204" i="2" s="1"/>
  <c r="B163" i="2"/>
  <c r="B164" i="2" s="1"/>
  <c r="B165" i="2" s="1"/>
  <c r="U289" i="2"/>
  <c r="U288" i="2"/>
  <c r="O263" i="2"/>
  <c r="O262" i="2"/>
  <c r="Y289" i="2"/>
  <c r="Y288" i="2"/>
  <c r="X253" i="2"/>
  <c r="X252" i="2"/>
  <c r="Y291" i="11" l="1"/>
  <c r="Y295" i="11"/>
  <c r="Y292" i="11"/>
  <c r="Y293" i="11" s="1"/>
  <c r="Y294" i="11" s="1"/>
  <c r="H296" i="11"/>
  <c r="H291" i="11"/>
  <c r="M291" i="11"/>
  <c r="M296" i="11"/>
  <c r="B291" i="11"/>
  <c r="B295" i="11"/>
  <c r="B292" i="11"/>
  <c r="B293" i="11" s="1"/>
  <c r="U252" i="11"/>
  <c r="E228" i="11"/>
  <c r="G252" i="11"/>
  <c r="C227" i="11"/>
  <c r="C229" i="11" s="1"/>
  <c r="C230" i="11" s="1"/>
  <c r="C231" i="11" s="1"/>
  <c r="L252" i="11"/>
  <c r="E294" i="11"/>
  <c r="I240" i="11"/>
  <c r="V294" i="11"/>
  <c r="C294" i="11"/>
  <c r="D294" i="11"/>
  <c r="X294" i="11"/>
  <c r="W294" i="11"/>
  <c r="F294" i="11"/>
  <c r="U294" i="11"/>
  <c r="B278" i="11"/>
  <c r="B279" i="11"/>
  <c r="B280" i="11" s="1"/>
  <c r="B281" i="11" s="1"/>
  <c r="B282" i="11"/>
  <c r="K278" i="11"/>
  <c r="K283" i="11"/>
  <c r="L283" i="11"/>
  <c r="L278" i="11"/>
  <c r="I252" i="11"/>
  <c r="T252" i="11"/>
  <c r="T240" i="11"/>
  <c r="K252" i="11"/>
  <c r="I228" i="11"/>
  <c r="H252" i="11"/>
  <c r="J228" i="11"/>
  <c r="Q240" i="11"/>
  <c r="X231" i="11"/>
  <c r="D232" i="11"/>
  <c r="X228" i="11"/>
  <c r="S228" i="11"/>
  <c r="T228" i="11"/>
  <c r="M252" i="11"/>
  <c r="M256" i="11"/>
  <c r="R228" i="11"/>
  <c r="F252" i="11"/>
  <c r="F253" i="11"/>
  <c r="F254" i="11" s="1"/>
  <c r="F255" i="11" s="1"/>
  <c r="D231" i="11"/>
  <c r="E231" i="11"/>
  <c r="M228" i="11"/>
  <c r="D228" i="11"/>
  <c r="O240" i="11"/>
  <c r="H228" i="11"/>
  <c r="B157" i="11"/>
  <c r="B158" i="11" s="1"/>
  <c r="B159" i="11" s="1"/>
  <c r="X240" i="11"/>
  <c r="S240" i="11"/>
  <c r="E240" i="11"/>
  <c r="B227" i="11"/>
  <c r="B229" i="11" s="1"/>
  <c r="B230" i="11" s="1"/>
  <c r="B232" i="11"/>
  <c r="Q228" i="11"/>
  <c r="K240" i="11"/>
  <c r="D252" i="11"/>
  <c r="O252" i="11"/>
  <c r="Y252" i="11"/>
  <c r="B287" i="8"/>
  <c r="B288" i="8" s="1"/>
  <c r="B289" i="8" s="1"/>
  <c r="B248" i="8"/>
  <c r="B249" i="8" s="1"/>
  <c r="B250" i="8" s="1"/>
  <c r="B203" i="8"/>
  <c r="B204" i="8" s="1"/>
  <c r="B205" i="8" s="1"/>
  <c r="B164" i="8"/>
  <c r="B165" i="8" s="1"/>
  <c r="B166" i="8" s="1"/>
  <c r="B295" i="8"/>
  <c r="B296" i="8" s="1"/>
  <c r="B297" i="8" s="1"/>
  <c r="B256" i="8"/>
  <c r="B257" i="8" s="1"/>
  <c r="B258" i="8" s="1"/>
  <c r="B213" i="8"/>
  <c r="B214" i="8" s="1"/>
  <c r="B215" i="8" s="1"/>
  <c r="B174" i="8"/>
  <c r="B175" i="8" s="1"/>
  <c r="B176" i="8" s="1"/>
  <c r="B275" i="8"/>
  <c r="B276" i="8" s="1"/>
  <c r="B277" i="8" s="1"/>
  <c r="B236" i="8"/>
  <c r="B237" i="8" s="1"/>
  <c r="B238" i="8" s="1"/>
  <c r="B188" i="8"/>
  <c r="B189" i="8" s="1"/>
  <c r="B190" i="8" s="1"/>
  <c r="B149" i="8"/>
  <c r="B150" i="8" s="1"/>
  <c r="B151" i="8" s="1"/>
  <c r="B271" i="8"/>
  <c r="B272" i="8" s="1"/>
  <c r="B273" i="8" s="1"/>
  <c r="B232" i="8"/>
  <c r="B233" i="8" s="1"/>
  <c r="B234" i="8" s="1"/>
  <c r="B183" i="8"/>
  <c r="B184" i="8" s="1"/>
  <c r="B185" i="8" s="1"/>
  <c r="B144" i="8"/>
  <c r="B145" i="8" s="1"/>
  <c r="B146" i="8" s="1"/>
  <c r="B291" i="8"/>
  <c r="B292" i="8" s="1"/>
  <c r="B293" i="8" s="1"/>
  <c r="B252" i="8"/>
  <c r="B253" i="8" s="1"/>
  <c r="B254" i="8" s="1"/>
  <c r="B169" i="8"/>
  <c r="B170" i="8" s="1"/>
  <c r="B171" i="8" s="1"/>
  <c r="B208" i="8"/>
  <c r="B209" i="8" s="1"/>
  <c r="B210" i="8" s="1"/>
  <c r="B279" i="8"/>
  <c r="B280" i="8" s="1"/>
  <c r="B281" i="8" s="1"/>
  <c r="B240" i="8"/>
  <c r="B241" i="8" s="1"/>
  <c r="B242" i="8" s="1"/>
  <c r="B193" i="8"/>
  <c r="B194" i="8" s="1"/>
  <c r="B195" i="8" s="1"/>
  <c r="B154" i="8"/>
  <c r="B155" i="8" s="1"/>
  <c r="B156" i="8" s="1"/>
  <c r="B283" i="8"/>
  <c r="B284" i="8" s="1"/>
  <c r="B285" i="8" s="1"/>
  <c r="B244" i="8"/>
  <c r="B245" i="8" s="1"/>
  <c r="B246" i="8" s="1"/>
  <c r="B198" i="8"/>
  <c r="B199" i="8" s="1"/>
  <c r="B200" i="8" s="1"/>
  <c r="B159" i="8"/>
  <c r="B160" i="8" s="1"/>
  <c r="B161" i="8" s="1"/>
  <c r="G272" i="5"/>
  <c r="G273" i="5" s="1"/>
  <c r="J295" i="5"/>
  <c r="J296" i="5"/>
  <c r="B209" i="4"/>
  <c r="B210" i="4" s="1"/>
  <c r="B211" i="4" s="1"/>
  <c r="B189" i="4"/>
  <c r="B190" i="4" s="1"/>
  <c r="B191" i="4" s="1"/>
  <c r="X299" i="4"/>
  <c r="X298" i="4"/>
  <c r="Q298" i="4"/>
  <c r="Q299" i="4"/>
  <c r="D256" i="4"/>
  <c r="D257" i="4"/>
  <c r="Q256" i="4"/>
  <c r="Q257" i="4"/>
  <c r="D299" i="4"/>
  <c r="D298" i="4"/>
  <c r="X257" i="4"/>
  <c r="X256" i="4"/>
  <c r="H257" i="4"/>
  <c r="H256" i="4"/>
  <c r="P299" i="4"/>
  <c r="P298" i="4"/>
  <c r="H299" i="4"/>
  <c r="H298" i="4"/>
  <c r="P257" i="4"/>
  <c r="P256" i="4"/>
  <c r="L257" i="4"/>
  <c r="L256" i="4"/>
  <c r="I299" i="4"/>
  <c r="I298" i="4"/>
  <c r="Y257" i="4"/>
  <c r="Y256" i="4"/>
  <c r="L299" i="4"/>
  <c r="L298" i="4"/>
  <c r="I256" i="4"/>
  <c r="I257" i="4"/>
  <c r="Y299" i="4"/>
  <c r="Y298" i="4"/>
  <c r="B298" i="2"/>
  <c r="B299" i="2"/>
  <c r="B308" i="2"/>
  <c r="B309" i="2"/>
  <c r="B162" i="11"/>
  <c r="B163" i="11" s="1"/>
  <c r="B164" i="11" s="1"/>
  <c r="B201" i="11"/>
  <c r="B202" i="11" s="1"/>
  <c r="B203" i="11" s="1"/>
  <c r="B240" i="11"/>
  <c r="B252" i="11"/>
  <c r="B196" i="11"/>
  <c r="B197" i="11" s="1"/>
  <c r="B198" i="11" s="1"/>
  <c r="B137" i="11"/>
  <c r="B138" i="11" s="1"/>
  <c r="B139" i="11" s="1"/>
  <c r="C162" i="11"/>
  <c r="C163" i="11" s="1"/>
  <c r="C164" i="11" s="1"/>
  <c r="V147" i="11"/>
  <c r="V148" i="11" s="1"/>
  <c r="V149" i="11" s="1"/>
  <c r="S157" i="11"/>
  <c r="S158" i="11" s="1"/>
  <c r="S159" i="11" s="1"/>
  <c r="V157" i="11"/>
  <c r="V158" i="11" s="1"/>
  <c r="V159" i="11" s="1"/>
  <c r="G147" i="11"/>
  <c r="G148" i="11" s="1"/>
  <c r="G149" i="11" s="1"/>
  <c r="C152" i="11"/>
  <c r="C153" i="11" s="1"/>
  <c r="C154" i="11" s="1"/>
  <c r="P167" i="11"/>
  <c r="P168" i="11" s="1"/>
  <c r="P169" i="11" s="1"/>
  <c r="D167" i="11"/>
  <c r="D168" i="11" s="1"/>
  <c r="D169" i="11" s="1"/>
  <c r="U157" i="11"/>
  <c r="U158" i="11" s="1"/>
  <c r="U159" i="11" s="1"/>
  <c r="X152" i="11"/>
  <c r="X153" i="11" s="1"/>
  <c r="X154" i="11" s="1"/>
  <c r="I162" i="11"/>
  <c r="I163" i="11" s="1"/>
  <c r="I164" i="11" s="1"/>
  <c r="G157" i="11"/>
  <c r="G158" i="11" s="1"/>
  <c r="G159" i="11" s="1"/>
  <c r="M142" i="11"/>
  <c r="M143" i="11" s="1"/>
  <c r="M144" i="11" s="1"/>
  <c r="N142" i="11"/>
  <c r="N143" i="11" s="1"/>
  <c r="N144" i="11" s="1"/>
  <c r="I147" i="11"/>
  <c r="I148" i="11" s="1"/>
  <c r="I149" i="11" s="1"/>
  <c r="W152" i="11"/>
  <c r="W153" i="11" s="1"/>
  <c r="W154" i="11" s="1"/>
  <c r="V162" i="11"/>
  <c r="V163" i="11" s="1"/>
  <c r="V164" i="11" s="1"/>
  <c r="T152" i="11"/>
  <c r="T153" i="11" s="1"/>
  <c r="T154" i="11" s="1"/>
  <c r="F167" i="11"/>
  <c r="F168" i="11" s="1"/>
  <c r="F169" i="11" s="1"/>
  <c r="P162" i="11"/>
  <c r="P163" i="11" s="1"/>
  <c r="P164" i="11" s="1"/>
  <c r="S162" i="11"/>
  <c r="S163" i="11" s="1"/>
  <c r="S164" i="11" s="1"/>
  <c r="O157" i="11"/>
  <c r="O158" i="11" s="1"/>
  <c r="O159" i="11" s="1"/>
  <c r="J152" i="11"/>
  <c r="J153" i="11" s="1"/>
  <c r="J154" i="11" s="1"/>
  <c r="P152" i="11"/>
  <c r="P153" i="11" s="1"/>
  <c r="P154" i="11" s="1"/>
  <c r="V167" i="11"/>
  <c r="V168" i="11" s="1"/>
  <c r="V169" i="11" s="1"/>
  <c r="H162" i="11"/>
  <c r="H163" i="11" s="1"/>
  <c r="H164" i="11" s="1"/>
  <c r="L162" i="11"/>
  <c r="L163" i="11" s="1"/>
  <c r="L164" i="11" s="1"/>
  <c r="R152" i="11"/>
  <c r="R153" i="11" s="1"/>
  <c r="R154" i="11" s="1"/>
  <c r="U152" i="11"/>
  <c r="U153" i="11" s="1"/>
  <c r="U154" i="11" s="1"/>
  <c r="E157" i="11"/>
  <c r="E158" i="11" s="1"/>
  <c r="E159" i="11" s="1"/>
  <c r="K142" i="11"/>
  <c r="K143" i="11" s="1"/>
  <c r="K144" i="11" s="1"/>
  <c r="T147" i="11"/>
  <c r="T148" i="11" s="1"/>
  <c r="T149" i="11" s="1"/>
  <c r="F152" i="11"/>
  <c r="F153" i="11" s="1"/>
  <c r="F154" i="11" s="1"/>
  <c r="I157" i="11"/>
  <c r="I158" i="11" s="1"/>
  <c r="I159" i="11" s="1"/>
  <c r="E162" i="11"/>
  <c r="E163" i="11" s="1"/>
  <c r="E164" i="11" s="1"/>
  <c r="J162" i="11"/>
  <c r="J163" i="11" s="1"/>
  <c r="J164" i="11" s="1"/>
  <c r="X157" i="11"/>
  <c r="X158" i="11" s="1"/>
  <c r="X159" i="11" s="1"/>
  <c r="E142" i="11"/>
  <c r="E143" i="11" s="1"/>
  <c r="E144" i="11" s="1"/>
  <c r="P142" i="11"/>
  <c r="P143" i="11" s="1"/>
  <c r="P144" i="11" s="1"/>
  <c r="R147" i="11"/>
  <c r="R148" i="11" s="1"/>
  <c r="R149" i="11" s="1"/>
  <c r="Y152" i="11"/>
  <c r="Y153" i="11" s="1"/>
  <c r="Y154" i="11" s="1"/>
  <c r="N157" i="11"/>
  <c r="N158" i="11" s="1"/>
  <c r="N159" i="11" s="1"/>
  <c r="Y167" i="11"/>
  <c r="Y168" i="11" s="1"/>
  <c r="Y169" i="11" s="1"/>
  <c r="F162" i="11"/>
  <c r="F163" i="11" s="1"/>
  <c r="F164" i="11" s="1"/>
  <c r="Y157" i="11"/>
  <c r="Y158" i="11" s="1"/>
  <c r="Y159" i="11" s="1"/>
  <c r="F142" i="11"/>
  <c r="F143" i="11" s="1"/>
  <c r="F144" i="11" s="1"/>
  <c r="X147" i="11"/>
  <c r="X148" i="11" s="1"/>
  <c r="X149" i="11" s="1"/>
  <c r="W147" i="11"/>
  <c r="W148" i="11" s="1"/>
  <c r="W149" i="11" s="1"/>
  <c r="G152" i="11"/>
  <c r="G153" i="11" s="1"/>
  <c r="G154" i="11" s="1"/>
  <c r="V152" i="11"/>
  <c r="V153" i="11" s="1"/>
  <c r="V154" i="11" s="1"/>
  <c r="U167" i="11"/>
  <c r="U168" i="11" s="1"/>
  <c r="U169" i="11" s="1"/>
  <c r="C147" i="11"/>
  <c r="C148" i="11" s="1"/>
  <c r="C149" i="11" s="1"/>
  <c r="E152" i="11"/>
  <c r="E153" i="11" s="1"/>
  <c r="E154" i="11" s="1"/>
  <c r="N167" i="11"/>
  <c r="N168" i="11" s="1"/>
  <c r="N169" i="11" s="1"/>
  <c r="K147" i="11"/>
  <c r="K148" i="11" s="1"/>
  <c r="K149" i="11" s="1"/>
  <c r="Q142" i="11"/>
  <c r="Q143" i="11" s="1"/>
  <c r="Q144" i="11" s="1"/>
  <c r="U147" i="11"/>
  <c r="U148" i="11" s="1"/>
  <c r="U149" i="11" s="1"/>
  <c r="M167" i="11"/>
  <c r="M168" i="11" s="1"/>
  <c r="M169" i="11" s="1"/>
  <c r="J142" i="11"/>
  <c r="J143" i="11" s="1"/>
  <c r="J144" i="11" s="1"/>
  <c r="F147" i="11"/>
  <c r="F148" i="11" s="1"/>
  <c r="F149" i="11" s="1"/>
  <c r="O152" i="11"/>
  <c r="O153" i="11" s="1"/>
  <c r="O154" i="11" s="1"/>
  <c r="H152" i="11"/>
  <c r="H153" i="11" s="1"/>
  <c r="H154" i="11" s="1"/>
  <c r="Q162" i="11"/>
  <c r="Q163" i="11" s="1"/>
  <c r="Q164" i="11" s="1"/>
  <c r="D162" i="11"/>
  <c r="D163" i="11" s="1"/>
  <c r="D164" i="11" s="1"/>
  <c r="W157" i="11"/>
  <c r="W158" i="11" s="1"/>
  <c r="W159" i="11" s="1"/>
  <c r="R142" i="11"/>
  <c r="R143" i="11" s="1"/>
  <c r="R144" i="11" s="1"/>
  <c r="O142" i="11"/>
  <c r="O143" i="11" s="1"/>
  <c r="O144" i="11" s="1"/>
  <c r="T157" i="11"/>
  <c r="T158" i="11" s="1"/>
  <c r="T159" i="11" s="1"/>
  <c r="C142" i="11"/>
  <c r="C143" i="11" s="1"/>
  <c r="C144" i="11" s="1"/>
  <c r="D147" i="11"/>
  <c r="D148" i="11" s="1"/>
  <c r="D149" i="11" s="1"/>
  <c r="W167" i="11"/>
  <c r="W168" i="11" s="1"/>
  <c r="W169" i="11" s="1"/>
  <c r="S167" i="11"/>
  <c r="S168" i="11" s="1"/>
  <c r="S169" i="11" s="1"/>
  <c r="T167" i="11"/>
  <c r="T168" i="11" s="1"/>
  <c r="T169" i="11" s="1"/>
  <c r="N162" i="11"/>
  <c r="N163" i="11" s="1"/>
  <c r="N164" i="11" s="1"/>
  <c r="J157" i="11"/>
  <c r="J158" i="11" s="1"/>
  <c r="J159" i="11" s="1"/>
  <c r="K157" i="11"/>
  <c r="K158" i="11" s="1"/>
  <c r="K159" i="11" s="1"/>
  <c r="H167" i="11"/>
  <c r="H168" i="11" s="1"/>
  <c r="H169" i="11" s="1"/>
  <c r="W162" i="11"/>
  <c r="W163" i="11" s="1"/>
  <c r="W164" i="11" s="1"/>
  <c r="G167" i="11"/>
  <c r="G168" i="11" s="1"/>
  <c r="G169" i="11" s="1"/>
  <c r="V142" i="11"/>
  <c r="V143" i="11" s="1"/>
  <c r="V144" i="11" s="1"/>
  <c r="F157" i="11"/>
  <c r="F158" i="11" s="1"/>
  <c r="F159" i="11" s="1"/>
  <c r="R162" i="11"/>
  <c r="R163" i="11" s="1"/>
  <c r="R164" i="11" s="1"/>
  <c r="N147" i="11"/>
  <c r="N148" i="11" s="1"/>
  <c r="N149" i="11" s="1"/>
  <c r="I142" i="11"/>
  <c r="I143" i="11" s="1"/>
  <c r="I144" i="11" s="1"/>
  <c r="L147" i="11"/>
  <c r="L148" i="11" s="1"/>
  <c r="L149" i="11" s="1"/>
  <c r="M147" i="11"/>
  <c r="M148" i="11" s="1"/>
  <c r="M149" i="11" s="1"/>
  <c r="K152" i="11"/>
  <c r="K153" i="11" s="1"/>
  <c r="K154" i="11" s="1"/>
  <c r="L152" i="11"/>
  <c r="L153" i="11" s="1"/>
  <c r="L154" i="11" s="1"/>
  <c r="Y142" i="11"/>
  <c r="Y143" i="11" s="1"/>
  <c r="Y144" i="11" s="1"/>
  <c r="R167" i="11"/>
  <c r="R168" i="11" s="1"/>
  <c r="R169" i="11" s="1"/>
  <c r="G162" i="11"/>
  <c r="G163" i="11" s="1"/>
  <c r="G164" i="11" s="1"/>
  <c r="Q157" i="11"/>
  <c r="Q158" i="11" s="1"/>
  <c r="Q159" i="11" s="1"/>
  <c r="D157" i="11"/>
  <c r="D158" i="11" s="1"/>
  <c r="D159" i="11" s="1"/>
  <c r="M152" i="11"/>
  <c r="M153" i="11" s="1"/>
  <c r="M154" i="11" s="1"/>
  <c r="O167" i="11"/>
  <c r="O168" i="11" s="1"/>
  <c r="O169" i="11" s="1"/>
  <c r="K167" i="11"/>
  <c r="K168" i="11" s="1"/>
  <c r="K169" i="11" s="1"/>
  <c r="D142" i="11"/>
  <c r="D143" i="11" s="1"/>
  <c r="D144" i="11" s="1"/>
  <c r="I152" i="11"/>
  <c r="I153" i="11" s="1"/>
  <c r="I154" i="11" s="1"/>
  <c r="M162" i="11"/>
  <c r="M163" i="11" s="1"/>
  <c r="M164" i="11" s="1"/>
  <c r="Y147" i="11"/>
  <c r="Y148" i="11" s="1"/>
  <c r="Y149" i="11" s="1"/>
  <c r="T162" i="11"/>
  <c r="T163" i="11" s="1"/>
  <c r="T164" i="11" s="1"/>
  <c r="P157" i="11"/>
  <c r="P158" i="11" s="1"/>
  <c r="P159" i="11" s="1"/>
  <c r="T142" i="11"/>
  <c r="T143" i="11" s="1"/>
  <c r="T144" i="11" s="1"/>
  <c r="H142" i="11"/>
  <c r="H143" i="11" s="1"/>
  <c r="H144" i="11" s="1"/>
  <c r="J147" i="11"/>
  <c r="J148" i="11" s="1"/>
  <c r="J149" i="11" s="1"/>
  <c r="Q152" i="11"/>
  <c r="Q153" i="11" s="1"/>
  <c r="Q154" i="11" s="1"/>
  <c r="Q167" i="11"/>
  <c r="Q168" i="11" s="1"/>
  <c r="Q169" i="11" s="1"/>
  <c r="X162" i="11"/>
  <c r="X163" i="11" s="1"/>
  <c r="X164" i="11" s="1"/>
  <c r="M157" i="11"/>
  <c r="M158" i="11" s="1"/>
  <c r="M159" i="11" s="1"/>
  <c r="S142" i="11"/>
  <c r="S143" i="11" s="1"/>
  <c r="S144" i="11" s="1"/>
  <c r="H147" i="11"/>
  <c r="H148" i="11" s="1"/>
  <c r="H149" i="11" s="1"/>
  <c r="O147" i="11"/>
  <c r="O148" i="11" s="1"/>
  <c r="O149" i="11" s="1"/>
  <c r="S152" i="11"/>
  <c r="S153" i="11" s="1"/>
  <c r="S154" i="11" s="1"/>
  <c r="N152" i="11"/>
  <c r="N153" i="11" s="1"/>
  <c r="N154" i="11" s="1"/>
  <c r="E167" i="11"/>
  <c r="E168" i="11" s="1"/>
  <c r="E169" i="11" s="1"/>
  <c r="Y162" i="11"/>
  <c r="Y163" i="11" s="1"/>
  <c r="Y164" i="11" s="1"/>
  <c r="C157" i="11"/>
  <c r="C158" i="11" s="1"/>
  <c r="C159" i="11" s="1"/>
  <c r="U142" i="11"/>
  <c r="U143" i="11" s="1"/>
  <c r="U144" i="11" s="1"/>
  <c r="X142" i="11"/>
  <c r="X143" i="11" s="1"/>
  <c r="X144" i="11" s="1"/>
  <c r="E147" i="11"/>
  <c r="E148" i="11" s="1"/>
  <c r="E149" i="11" s="1"/>
  <c r="D152" i="11"/>
  <c r="D153" i="11" s="1"/>
  <c r="D154" i="11" s="1"/>
  <c r="K162" i="11"/>
  <c r="K163" i="11" s="1"/>
  <c r="K164" i="11" s="1"/>
  <c r="Q147" i="11"/>
  <c r="Q148" i="11" s="1"/>
  <c r="Q149" i="11" s="1"/>
  <c r="X167" i="11"/>
  <c r="X168" i="11" s="1"/>
  <c r="X169" i="11" s="1"/>
  <c r="G142" i="11"/>
  <c r="G143" i="11" s="1"/>
  <c r="G144" i="11" s="1"/>
  <c r="P147" i="11"/>
  <c r="P148" i="11" s="1"/>
  <c r="P149" i="11" s="1"/>
  <c r="L167" i="11"/>
  <c r="L168" i="11" s="1"/>
  <c r="L169" i="11" s="1"/>
  <c r="O162" i="11"/>
  <c r="O163" i="11" s="1"/>
  <c r="O164" i="11" s="1"/>
  <c r="R157" i="11"/>
  <c r="R158" i="11" s="1"/>
  <c r="R159" i="11" s="1"/>
  <c r="L157" i="11"/>
  <c r="L158" i="11" s="1"/>
  <c r="L159" i="11" s="1"/>
  <c r="L142" i="11"/>
  <c r="L143" i="11" s="1"/>
  <c r="L144" i="11" s="1"/>
  <c r="S147" i="11"/>
  <c r="S148" i="11" s="1"/>
  <c r="S149" i="11" s="1"/>
  <c r="H157" i="11"/>
  <c r="H158" i="11" s="1"/>
  <c r="H159" i="11" s="1"/>
  <c r="W142" i="11"/>
  <c r="W143" i="11" s="1"/>
  <c r="W144" i="11" s="1"/>
  <c r="I167" i="11"/>
  <c r="I168" i="11" s="1"/>
  <c r="I169" i="11" s="1"/>
  <c r="U162" i="11"/>
  <c r="U163" i="11" s="1"/>
  <c r="U164" i="11" s="1"/>
  <c r="J167" i="11"/>
  <c r="J168" i="11" s="1"/>
  <c r="J169" i="11" s="1"/>
  <c r="C167" i="11"/>
  <c r="C168" i="11" s="1"/>
  <c r="C169" i="11" s="1"/>
  <c r="B176" i="11"/>
  <c r="B177" i="11" s="1"/>
  <c r="B178" i="11" s="1"/>
  <c r="B181" i="11"/>
  <c r="B182" i="11" s="1"/>
  <c r="B183" i="11" s="1"/>
  <c r="B167" i="11"/>
  <c r="B168" i="11" s="1"/>
  <c r="B169" i="11" s="1"/>
  <c r="B152" i="11"/>
  <c r="B153" i="11" s="1"/>
  <c r="B154" i="11" s="1"/>
  <c r="B147" i="11"/>
  <c r="B148" i="11" s="1"/>
  <c r="B149" i="11" s="1"/>
  <c r="B206" i="11"/>
  <c r="B207" i="11" s="1"/>
  <c r="B208" i="11" s="1"/>
  <c r="B186" i="11"/>
  <c r="B187" i="11" s="1"/>
  <c r="B188" i="11" s="1"/>
  <c r="B290" i="4"/>
  <c r="B289" i="4"/>
  <c r="B248" i="4"/>
  <c r="B247" i="4"/>
  <c r="B184" i="4"/>
  <c r="B185" i="4" s="1"/>
  <c r="B186" i="4" s="1"/>
  <c r="B194" i="4"/>
  <c r="B195" i="4" s="1"/>
  <c r="B196" i="4" s="1"/>
  <c r="B214" i="4"/>
  <c r="B215" i="4" s="1"/>
  <c r="B216" i="4" s="1"/>
  <c r="B257" i="4"/>
  <c r="B256" i="4"/>
  <c r="B239" i="4"/>
  <c r="B238" i="4"/>
  <c r="B299" i="4"/>
  <c r="B298" i="4"/>
  <c r="B281" i="4"/>
  <c r="B280" i="4"/>
  <c r="B165" i="4"/>
  <c r="B166" i="4" s="1"/>
  <c r="B167" i="4" s="1"/>
  <c r="B175" i="4"/>
  <c r="B176" i="4" s="1"/>
  <c r="B177" i="4" s="1"/>
  <c r="B145" i="4"/>
  <c r="B146" i="4" s="1"/>
  <c r="B147" i="4" s="1"/>
  <c r="B264" i="1"/>
  <c r="B265" i="1" s="1"/>
  <c r="B266" i="1" s="1"/>
  <c r="B303" i="1"/>
  <c r="B304" i="1" s="1"/>
  <c r="B305" i="1" s="1"/>
  <c r="B222" i="1"/>
  <c r="B223" i="1" s="1"/>
  <c r="B224" i="1" s="1"/>
  <c r="B183" i="1"/>
  <c r="B184" i="1" s="1"/>
  <c r="B185" i="1" s="1"/>
  <c r="B291" i="1"/>
  <c r="B292" i="1" s="1"/>
  <c r="B293" i="1" s="1"/>
  <c r="B252" i="1"/>
  <c r="B253" i="1" s="1"/>
  <c r="B254" i="1" s="1"/>
  <c r="B207" i="1"/>
  <c r="B208" i="1" s="1"/>
  <c r="B209" i="1" s="1"/>
  <c r="B168" i="1"/>
  <c r="B169" i="1" s="1"/>
  <c r="B170" i="1" s="1"/>
  <c r="B279" i="1"/>
  <c r="B280" i="1" s="1"/>
  <c r="B281" i="1" s="1"/>
  <c r="B240" i="1"/>
  <c r="B241" i="1" s="1"/>
  <c r="B242" i="1" s="1"/>
  <c r="B192" i="1"/>
  <c r="B193" i="1" s="1"/>
  <c r="B194" i="1" s="1"/>
  <c r="B153" i="1"/>
  <c r="B154" i="1" s="1"/>
  <c r="B155" i="1" s="1"/>
  <c r="B287" i="1"/>
  <c r="B288" i="1" s="1"/>
  <c r="B289" i="1" s="1"/>
  <c r="B248" i="1"/>
  <c r="B249" i="1" s="1"/>
  <c r="B250" i="1" s="1"/>
  <c r="B202" i="1"/>
  <c r="B203" i="1" s="1"/>
  <c r="B204" i="1" s="1"/>
  <c r="B163" i="1"/>
  <c r="B164" i="1" s="1"/>
  <c r="B165" i="1" s="1"/>
  <c r="B299" i="1"/>
  <c r="B300" i="1" s="1"/>
  <c r="B301" i="1" s="1"/>
  <c r="B260" i="1"/>
  <c r="B261" i="1" s="1"/>
  <c r="B262" i="1" s="1"/>
  <c r="B217" i="1"/>
  <c r="B218" i="1" s="1"/>
  <c r="B219" i="1" s="1"/>
  <c r="B178" i="1"/>
  <c r="B179" i="1" s="1"/>
  <c r="B180" i="1" s="1"/>
  <c r="B283" i="1"/>
  <c r="B284" i="1" s="1"/>
  <c r="B285" i="1" s="1"/>
  <c r="B197" i="1"/>
  <c r="B198" i="1" s="1"/>
  <c r="B199" i="1" s="1"/>
  <c r="B244" i="1"/>
  <c r="B245" i="1" s="1"/>
  <c r="B246" i="1" s="1"/>
  <c r="B158" i="1"/>
  <c r="B159" i="1" s="1"/>
  <c r="B160" i="1" s="1"/>
  <c r="B295" i="1"/>
  <c r="B296" i="1" s="1"/>
  <c r="B297" i="1" s="1"/>
  <c r="B256" i="1"/>
  <c r="B257" i="1" s="1"/>
  <c r="B258" i="1" s="1"/>
  <c r="B212" i="1"/>
  <c r="B213" i="1" s="1"/>
  <c r="B214" i="1" s="1"/>
  <c r="B173" i="1"/>
  <c r="B174" i="1" s="1"/>
  <c r="B175" i="1" s="1"/>
  <c r="B247" i="10"/>
  <c r="B246" i="10"/>
  <c r="B289" i="10"/>
  <c r="B288" i="10"/>
  <c r="B298" i="10"/>
  <c r="B297" i="10"/>
  <c r="B256" i="10"/>
  <c r="B255" i="10"/>
  <c r="B280" i="10"/>
  <c r="B279" i="10"/>
  <c r="B238" i="10"/>
  <c r="B237" i="10"/>
  <c r="R255" i="5"/>
  <c r="R254" i="5"/>
  <c r="E237" i="5"/>
  <c r="E236" i="5"/>
  <c r="Q246" i="5"/>
  <c r="Q245" i="5"/>
  <c r="J246" i="5"/>
  <c r="J245" i="5"/>
  <c r="U246" i="5"/>
  <c r="U245" i="5"/>
  <c r="I255" i="5"/>
  <c r="I254" i="5"/>
  <c r="E255" i="5"/>
  <c r="E254" i="5"/>
  <c r="I237" i="5"/>
  <c r="I236" i="5"/>
  <c r="X278" i="5"/>
  <c r="X277" i="5"/>
  <c r="U255" i="5"/>
  <c r="U254" i="5"/>
  <c r="W296" i="5"/>
  <c r="W295" i="5"/>
  <c r="R296" i="5"/>
  <c r="R295" i="5"/>
  <c r="Y287" i="5"/>
  <c r="Y286" i="5"/>
  <c r="B298" i="5"/>
  <c r="B299" i="5" s="1"/>
  <c r="B300" i="5" s="1"/>
  <c r="B257" i="5"/>
  <c r="B258" i="5" s="1"/>
  <c r="B259" i="5" s="1"/>
  <c r="B212" i="5"/>
  <c r="B213" i="5" s="1"/>
  <c r="B214" i="5" s="1"/>
  <c r="B173" i="5"/>
  <c r="B174" i="5" s="1"/>
  <c r="B175" i="5" s="1"/>
  <c r="E278" i="5"/>
  <c r="E277" i="5"/>
  <c r="R287" i="5"/>
  <c r="R286" i="5"/>
  <c r="E287" i="5"/>
  <c r="E286" i="5"/>
  <c r="Q286" i="5"/>
  <c r="U278" i="5"/>
  <c r="U277" i="5"/>
  <c r="J286" i="5"/>
  <c r="U287" i="5"/>
  <c r="U286" i="5"/>
  <c r="I296" i="5"/>
  <c r="I295" i="5"/>
  <c r="E296" i="5"/>
  <c r="E295" i="5"/>
  <c r="I277" i="5"/>
  <c r="P246" i="5"/>
  <c r="P245" i="5"/>
  <c r="N255" i="5"/>
  <c r="N254" i="5"/>
  <c r="V255" i="5"/>
  <c r="V254" i="5"/>
  <c r="F255" i="5"/>
  <c r="F254" i="5"/>
  <c r="R237" i="5"/>
  <c r="R236" i="5"/>
  <c r="S246" i="5"/>
  <c r="S245" i="5"/>
  <c r="P255" i="5"/>
  <c r="P254" i="5"/>
  <c r="T246" i="5"/>
  <c r="T245" i="5"/>
  <c r="I286" i="5"/>
  <c r="X296" i="5"/>
  <c r="X295" i="5"/>
  <c r="U296" i="5"/>
  <c r="U295" i="5"/>
  <c r="T278" i="5"/>
  <c r="T277" i="5"/>
  <c r="P286" i="5"/>
  <c r="C278" i="5"/>
  <c r="C277" i="5"/>
  <c r="O286" i="5"/>
  <c r="N295" i="5"/>
  <c r="L255" i="5"/>
  <c r="L254" i="5"/>
  <c r="K295" i="5"/>
  <c r="Y278" i="5"/>
  <c r="Y277" i="5"/>
  <c r="H278" i="5"/>
  <c r="H277" i="5"/>
  <c r="G287" i="5"/>
  <c r="G286" i="5"/>
  <c r="B271" i="5"/>
  <c r="B272" i="5" s="1"/>
  <c r="B273" i="5" s="1"/>
  <c r="B230" i="5"/>
  <c r="B231" i="5" s="1"/>
  <c r="B232" i="5" s="1"/>
  <c r="B182" i="5"/>
  <c r="B183" i="5" s="1"/>
  <c r="B184" i="5" s="1"/>
  <c r="B143" i="5"/>
  <c r="B144" i="5" s="1"/>
  <c r="B145" i="5" s="1"/>
  <c r="S237" i="5"/>
  <c r="S236" i="5"/>
  <c r="B289" i="5"/>
  <c r="B290" i="5" s="1"/>
  <c r="B291" i="5" s="1"/>
  <c r="B248" i="5"/>
  <c r="B249" i="5" s="1"/>
  <c r="B250" i="5" s="1"/>
  <c r="B202" i="5"/>
  <c r="B203" i="5" s="1"/>
  <c r="B204" i="5" s="1"/>
  <c r="B163" i="5"/>
  <c r="B164" i="5" s="1"/>
  <c r="B165" i="5" s="1"/>
  <c r="V296" i="5"/>
  <c r="V295" i="5"/>
  <c r="F287" i="5"/>
  <c r="F286" i="5"/>
  <c r="F296" i="5"/>
  <c r="F295" i="5"/>
  <c r="R277" i="5"/>
  <c r="S287" i="5"/>
  <c r="S286" i="5"/>
  <c r="P296" i="5"/>
  <c r="P295" i="5"/>
  <c r="W255" i="5"/>
  <c r="W254" i="5"/>
  <c r="K255" i="5"/>
  <c r="K254" i="5"/>
  <c r="G246" i="5"/>
  <c r="G245" i="5"/>
  <c r="S255" i="5"/>
  <c r="S254" i="5"/>
  <c r="V246" i="5"/>
  <c r="V245" i="5"/>
  <c r="B293" i="5"/>
  <c r="B294" i="5" s="1"/>
  <c r="B295" i="5" s="1"/>
  <c r="B252" i="5"/>
  <c r="B253" i="5" s="1"/>
  <c r="B207" i="5"/>
  <c r="B208" i="5" s="1"/>
  <c r="B209" i="5" s="1"/>
  <c r="B168" i="5"/>
  <c r="B169" i="5" s="1"/>
  <c r="B170" i="5" s="1"/>
  <c r="T255" i="5"/>
  <c r="T254" i="5"/>
  <c r="G237" i="5"/>
  <c r="G236" i="5"/>
  <c r="Q255" i="5"/>
  <c r="Q254" i="5"/>
  <c r="H255" i="5"/>
  <c r="H254" i="5"/>
  <c r="X237" i="5"/>
  <c r="X236" i="5"/>
  <c r="I246" i="5"/>
  <c r="I245" i="5"/>
  <c r="O246" i="5"/>
  <c r="O245" i="5"/>
  <c r="Y237" i="5"/>
  <c r="Y236" i="5"/>
  <c r="S296" i="5"/>
  <c r="S295" i="5"/>
  <c r="S278" i="5"/>
  <c r="S277" i="5"/>
  <c r="V287" i="5"/>
  <c r="V286" i="5"/>
  <c r="T296" i="5"/>
  <c r="T295" i="5"/>
  <c r="G278" i="5"/>
  <c r="G277" i="5"/>
  <c r="Q296" i="5"/>
  <c r="Q295" i="5"/>
  <c r="H296" i="5"/>
  <c r="H295" i="5"/>
  <c r="B275" i="5"/>
  <c r="B276" i="5" s="1"/>
  <c r="B234" i="5"/>
  <c r="B235" i="5" s="1"/>
  <c r="B187" i="5"/>
  <c r="B188" i="5" s="1"/>
  <c r="B189" i="5" s="1"/>
  <c r="B148" i="5"/>
  <c r="B149" i="5" s="1"/>
  <c r="B150" i="5" s="1"/>
  <c r="H237" i="5"/>
  <c r="H236" i="5"/>
  <c r="F246" i="5"/>
  <c r="F245" i="5"/>
  <c r="W246" i="5"/>
  <c r="W245" i="5"/>
  <c r="G255" i="5"/>
  <c r="G254" i="5"/>
  <c r="J255" i="5"/>
  <c r="J254" i="5"/>
  <c r="V237" i="5"/>
  <c r="V236" i="5"/>
  <c r="H246" i="5"/>
  <c r="H245" i="5"/>
  <c r="M255" i="5"/>
  <c r="M254" i="5"/>
  <c r="O255" i="5"/>
  <c r="O254" i="5"/>
  <c r="D237" i="5"/>
  <c r="D236" i="5"/>
  <c r="D287" i="5"/>
  <c r="D286" i="5"/>
  <c r="X246" i="5"/>
  <c r="X245" i="5"/>
  <c r="F237" i="5"/>
  <c r="F236" i="5"/>
  <c r="D296" i="5"/>
  <c r="D295" i="5"/>
  <c r="W237" i="5"/>
  <c r="W236" i="5"/>
  <c r="B284" i="5"/>
  <c r="B285" i="5" s="1"/>
  <c r="B243" i="5"/>
  <c r="B244" i="5" s="1"/>
  <c r="B197" i="5"/>
  <c r="B198" i="5" s="1"/>
  <c r="B199" i="5" s="1"/>
  <c r="B158" i="5"/>
  <c r="B159" i="5" s="1"/>
  <c r="B160" i="5" s="1"/>
  <c r="C246" i="5"/>
  <c r="C245" i="5"/>
  <c r="Y255" i="5"/>
  <c r="Y254" i="5"/>
  <c r="C255" i="5"/>
  <c r="C254" i="5"/>
  <c r="K246" i="5"/>
  <c r="K245" i="5"/>
  <c r="Y246" i="5"/>
  <c r="Y245" i="5"/>
  <c r="R246" i="5"/>
  <c r="R245" i="5"/>
  <c r="T287" i="5"/>
  <c r="T286" i="5"/>
  <c r="X255" i="5"/>
  <c r="X254" i="5"/>
  <c r="T237" i="5"/>
  <c r="T236" i="5"/>
  <c r="C237" i="5"/>
  <c r="C236" i="5"/>
  <c r="L295" i="5"/>
  <c r="B280" i="5"/>
  <c r="B281" i="5" s="1"/>
  <c r="B282" i="5" s="1"/>
  <c r="B239" i="5"/>
  <c r="B240" i="5" s="1"/>
  <c r="B241" i="5" s="1"/>
  <c r="B192" i="5"/>
  <c r="B193" i="5" s="1"/>
  <c r="B194" i="5" s="1"/>
  <c r="B153" i="5"/>
  <c r="B154" i="5" s="1"/>
  <c r="B155" i="5" s="1"/>
  <c r="W287" i="5"/>
  <c r="W286" i="5"/>
  <c r="G296" i="5"/>
  <c r="G295" i="5"/>
  <c r="V278" i="5"/>
  <c r="V277" i="5"/>
  <c r="H287" i="5"/>
  <c r="H286" i="5"/>
  <c r="M295" i="5"/>
  <c r="O295" i="5"/>
  <c r="D278" i="5"/>
  <c r="D277" i="5"/>
  <c r="D246" i="5"/>
  <c r="D245" i="5"/>
  <c r="X287" i="5"/>
  <c r="X286" i="5"/>
  <c r="F278" i="5"/>
  <c r="F277" i="5"/>
  <c r="E246" i="5"/>
  <c r="E245" i="5"/>
  <c r="D255" i="5"/>
  <c r="D254" i="5"/>
  <c r="U237" i="5"/>
  <c r="U236" i="5"/>
  <c r="W278" i="5"/>
  <c r="W277" i="5"/>
  <c r="C287" i="5"/>
  <c r="C286" i="5"/>
  <c r="Y296" i="5"/>
  <c r="Y295" i="5"/>
  <c r="C296" i="5"/>
  <c r="C295" i="5"/>
  <c r="K286" i="5"/>
  <c r="B243" i="2"/>
  <c r="B242" i="2"/>
  <c r="B263" i="2"/>
  <c r="B262" i="2"/>
  <c r="B288" i="2"/>
  <c r="B253" i="2"/>
  <c r="B252" i="2"/>
  <c r="C228" i="11" l="1"/>
  <c r="B294" i="11"/>
  <c r="B231" i="11"/>
  <c r="B228" i="11"/>
  <c r="B278" i="5"/>
  <c r="B277" i="5"/>
  <c r="B255" i="5"/>
  <c r="B254" i="5"/>
  <c r="B296" i="5"/>
  <c r="B246" i="5"/>
  <c r="B245" i="5"/>
  <c r="B237" i="5"/>
  <c r="B236" i="5"/>
  <c r="B287" i="5"/>
  <c r="B286" i="5"/>
</calcChain>
</file>

<file path=xl/sharedStrings.xml><?xml version="1.0" encoding="utf-8"?>
<sst xmlns="http://schemas.openxmlformats.org/spreadsheetml/2006/main" count="2703" uniqueCount="203">
  <si>
    <t>年間発電電力量　TWh</t>
    <rPh sb="0" eb="2">
      <t>ネンカン</t>
    </rPh>
    <rPh sb="2" eb="4">
      <t>ハツデン</t>
    </rPh>
    <rPh sb="4" eb="6">
      <t>デンリョク</t>
    </rPh>
    <rPh sb="6" eb="7">
      <t>リョウ</t>
    </rPh>
    <phoneticPr fontId="1"/>
  </si>
  <si>
    <t>導入ポテンシャルに対する割合</t>
    <rPh sb="0" eb="2">
      <t>ドウニュウ</t>
    </rPh>
    <rPh sb="9" eb="10">
      <t>タイ</t>
    </rPh>
    <rPh sb="12" eb="14">
      <t>ワリアイ</t>
    </rPh>
    <phoneticPr fontId="1"/>
  </si>
  <si>
    <t>Area</t>
    <phoneticPr fontId="1"/>
  </si>
  <si>
    <t>エリア</t>
    <phoneticPr fontId="1"/>
  </si>
  <si>
    <t xml:space="preserve">導入ポテンシャル[MW] </t>
    <rPh sb="0" eb="2">
      <t>ドウニュウ</t>
    </rPh>
    <phoneticPr fontId="1"/>
  </si>
  <si>
    <t>年間発電電力量［TWh］</t>
    <phoneticPr fontId="1"/>
  </si>
  <si>
    <t>北海道</t>
  </si>
  <si>
    <t>東北</t>
  </si>
  <si>
    <t>東京</t>
  </si>
  <si>
    <t>中部</t>
  </si>
  <si>
    <t>北陸</t>
  </si>
  <si>
    <t>関西</t>
  </si>
  <si>
    <t>中国</t>
  </si>
  <si>
    <t>四国</t>
  </si>
  <si>
    <t>九州</t>
  </si>
  <si>
    <t>出力容量［MW］</t>
    <rPh sb="0" eb="2">
      <t>シュツリョク</t>
    </rPh>
    <rPh sb="2" eb="4">
      <t>ヨウリョウ</t>
    </rPh>
    <phoneticPr fontId="1"/>
  </si>
  <si>
    <t>B4</t>
    <phoneticPr fontId="1"/>
  </si>
  <si>
    <t>B11</t>
    <phoneticPr fontId="1"/>
  </si>
  <si>
    <t>火力発電</t>
    <rPh sb="0" eb="2">
      <t>カリョク</t>
    </rPh>
    <rPh sb="2" eb="4">
      <t>ハツデン</t>
    </rPh>
    <phoneticPr fontId="1"/>
  </si>
  <si>
    <t>原子力発電</t>
    <rPh sb="0" eb="3">
      <t>ゲンシリョク</t>
    </rPh>
    <rPh sb="3" eb="5">
      <t>ハツデン</t>
    </rPh>
    <phoneticPr fontId="1"/>
  </si>
  <si>
    <t>シナリオ</t>
    <phoneticPr fontId="1"/>
  </si>
  <si>
    <t>PV発電量</t>
    <rPh sb="2" eb="4">
      <t>ハツデン</t>
    </rPh>
    <rPh sb="4" eb="5">
      <t>リョウ</t>
    </rPh>
    <phoneticPr fontId="1"/>
  </si>
  <si>
    <t>15/7/2021</t>
    <phoneticPr fontId="1"/>
  </si>
  <si>
    <t>16/7/2021</t>
    <phoneticPr fontId="1"/>
  </si>
  <si>
    <t>17/7/2021</t>
    <phoneticPr fontId="1"/>
  </si>
  <si>
    <t>18/7/2021</t>
    <phoneticPr fontId="1"/>
  </si>
  <si>
    <t>19/7/2021</t>
    <phoneticPr fontId="1"/>
  </si>
  <si>
    <t>20/7/2021</t>
    <phoneticPr fontId="1"/>
  </si>
  <si>
    <t>21/7/2021</t>
    <phoneticPr fontId="1"/>
  </si>
  <si>
    <t>右辺</t>
    <rPh sb="0" eb="2">
      <t>ウヘン</t>
    </rPh>
    <phoneticPr fontId="1"/>
  </si>
  <si>
    <t>定数</t>
    <rPh sb="0" eb="2">
      <t>テイスウ</t>
    </rPh>
    <phoneticPr fontId="1"/>
  </si>
  <si>
    <t>年間発電電力量</t>
    <rPh sb="0" eb="2">
      <t>ネンカン</t>
    </rPh>
    <rPh sb="2" eb="4">
      <t>ハツデン</t>
    </rPh>
    <rPh sb="4" eb="6">
      <t>デンリョク</t>
    </rPh>
    <rPh sb="6" eb="7">
      <t>リョウ</t>
    </rPh>
    <phoneticPr fontId="1"/>
  </si>
  <si>
    <t>TWh</t>
    <phoneticPr fontId="1"/>
  </si>
  <si>
    <t>日間発電電力量</t>
    <rPh sb="0" eb="2">
      <t>ニッカン</t>
    </rPh>
    <rPh sb="2" eb="4">
      <t>ハツデン</t>
    </rPh>
    <rPh sb="4" eb="6">
      <t>デンリョク</t>
    </rPh>
    <rPh sb="6" eb="7">
      <t>リョウ</t>
    </rPh>
    <phoneticPr fontId="1"/>
  </si>
  <si>
    <t>対象日の最大PV出力</t>
    <rPh sb="0" eb="2">
      <t>タイショウ</t>
    </rPh>
    <rPh sb="2" eb="3">
      <t>ビ</t>
    </rPh>
    <rPh sb="4" eb="6">
      <t>サイダイ</t>
    </rPh>
    <rPh sb="8" eb="10">
      <t>シュツリョク</t>
    </rPh>
    <phoneticPr fontId="1"/>
  </si>
  <si>
    <t>を</t>
    <phoneticPr fontId="1"/>
  </si>
  <si>
    <t>とする。</t>
    <phoneticPr fontId="1"/>
  </si>
  <si>
    <t>PVの形状</t>
    <rPh sb="3" eb="5">
      <t>ケイジョウ</t>
    </rPh>
    <phoneticPr fontId="1"/>
  </si>
  <si>
    <t>計算</t>
    <rPh sb="0" eb="2">
      <t>ケイサン</t>
    </rPh>
    <phoneticPr fontId="1"/>
  </si>
  <si>
    <t>x</t>
    <phoneticPr fontId="1"/>
  </si>
  <si>
    <t>=</t>
    <phoneticPr fontId="1"/>
  </si>
  <si>
    <t>TWｈ</t>
    <phoneticPr fontId="1"/>
  </si>
  <si>
    <t>PV出力</t>
    <rPh sb="2" eb="4">
      <t>シュツリョク</t>
    </rPh>
    <phoneticPr fontId="1"/>
  </si>
  <si>
    <t>電力需要</t>
    <rPh sb="0" eb="4">
      <t>デンリョクジュヨウ</t>
    </rPh>
    <phoneticPr fontId="1"/>
  </si>
  <si>
    <t>15/7/2021</t>
  </si>
  <si>
    <t>16/7/2021</t>
  </si>
  <si>
    <t>17/7/2021</t>
  </si>
  <si>
    <t>18/7/2021</t>
  </si>
  <si>
    <t>19/7/2021</t>
  </si>
  <si>
    <t>20/7/2021</t>
  </si>
  <si>
    <t>21/7/2021</t>
  </si>
  <si>
    <t>所要RE発電量</t>
    <rPh sb="0" eb="2">
      <t>ショヨウ</t>
    </rPh>
    <rPh sb="4" eb="7">
      <t>ハツデンリョウ</t>
    </rPh>
    <phoneticPr fontId="1"/>
  </si>
  <si>
    <t>MWh</t>
    <phoneticPr fontId="1"/>
  </si>
  <si>
    <t>日間所要RE発電量</t>
    <rPh sb="0" eb="2">
      <t>ニッカン</t>
    </rPh>
    <rPh sb="2" eb="4">
      <t>ショヨウ</t>
    </rPh>
    <rPh sb="6" eb="8">
      <t>ハツデン</t>
    </rPh>
    <rPh sb="8" eb="9">
      <t>リョウ</t>
    </rPh>
    <phoneticPr fontId="1"/>
  </si>
  <si>
    <t>対象日の需要</t>
    <rPh sb="0" eb="2">
      <t>タイショウ</t>
    </rPh>
    <rPh sb="2" eb="3">
      <t>ビ</t>
    </rPh>
    <rPh sb="4" eb="6">
      <t>ジュヨウ</t>
    </rPh>
    <phoneticPr fontId="1"/>
  </si>
  <si>
    <t>20/7/2018</t>
    <phoneticPr fontId="1"/>
  </si>
  <si>
    <t>需要の形状</t>
    <rPh sb="0" eb="2">
      <t>ジュヨウ</t>
    </rPh>
    <rPh sb="3" eb="5">
      <t>ケイジョウ</t>
    </rPh>
    <phoneticPr fontId="1"/>
  </si>
  <si>
    <t>不足</t>
    <rPh sb="0" eb="2">
      <t>フソク</t>
    </rPh>
    <phoneticPr fontId="1"/>
  </si>
  <si>
    <t>MWｈ</t>
    <phoneticPr fontId="1"/>
  </si>
  <si>
    <t>所要RE発電量</t>
    <rPh sb="0" eb="2">
      <t>ショヨウ</t>
    </rPh>
    <rPh sb="4" eb="6">
      <t>ハツデン</t>
    </rPh>
    <rPh sb="6" eb="7">
      <t>リョウ</t>
    </rPh>
    <phoneticPr fontId="1"/>
  </si>
  <si>
    <t>余剰不足</t>
    <rPh sb="0" eb="2">
      <t>ヨジョウ</t>
    </rPh>
    <rPh sb="2" eb="4">
      <t>ブソク</t>
    </rPh>
    <phoneticPr fontId="1"/>
  </si>
  <si>
    <t>余剰</t>
    <rPh sb="0" eb="2">
      <t>ヨジョウ</t>
    </rPh>
    <phoneticPr fontId="1"/>
  </si>
  <si>
    <t>余剰不足</t>
    <rPh sb="0" eb="4">
      <t>ヨジョウフソク</t>
    </rPh>
    <phoneticPr fontId="1"/>
  </si>
  <si>
    <t>変数（日による）</t>
    <rPh sb="0" eb="2">
      <t>ヘンスウ</t>
    </rPh>
    <rPh sb="3" eb="4">
      <t>ヒ</t>
    </rPh>
    <phoneticPr fontId="1"/>
  </si>
  <si>
    <t>需要</t>
    <rPh sb="0" eb="2">
      <t>ジュヨウ</t>
    </rPh>
    <phoneticPr fontId="1"/>
  </si>
  <si>
    <t>PV導入率</t>
    <rPh sb="2" eb="4">
      <t>ドウニュウ</t>
    </rPh>
    <rPh sb="4" eb="5">
      <t>リツ</t>
    </rPh>
    <phoneticPr fontId="1"/>
  </si>
  <si>
    <t>PV-需要</t>
    <rPh sb="3" eb="5">
      <t>ジュヨウ</t>
    </rPh>
    <phoneticPr fontId="1"/>
  </si>
  <si>
    <t>余剰不足判定</t>
    <rPh sb="0" eb="2">
      <t>ヨジョウ</t>
    </rPh>
    <rPh sb="2" eb="4">
      <t>フソク</t>
    </rPh>
    <rPh sb="4" eb="6">
      <t>ハンテイ</t>
    </rPh>
    <phoneticPr fontId="1"/>
  </si>
  <si>
    <t>正味の余剰分</t>
    <rPh sb="0" eb="2">
      <t>ショウミ</t>
    </rPh>
    <rPh sb="3" eb="5">
      <t>ヨジョウ</t>
    </rPh>
    <rPh sb="5" eb="6">
      <t>ブン</t>
    </rPh>
    <phoneticPr fontId="1"/>
  </si>
  <si>
    <t>既存発電量</t>
    <rPh sb="0" eb="2">
      <t>キゾン</t>
    </rPh>
    <rPh sb="2" eb="4">
      <t>ハツデン</t>
    </rPh>
    <rPh sb="4" eb="5">
      <t>リョウ</t>
    </rPh>
    <phoneticPr fontId="1"/>
  </si>
  <si>
    <t>火力</t>
    <rPh sb="0" eb="2">
      <t>カリョク</t>
    </rPh>
    <phoneticPr fontId="1"/>
  </si>
  <si>
    <t>原子力</t>
    <rPh sb="0" eb="3">
      <t>ゲンシリョク</t>
    </rPh>
    <phoneticPr fontId="1"/>
  </si>
  <si>
    <t>水力</t>
    <rPh sb="0" eb="2">
      <t>スイリョク</t>
    </rPh>
    <phoneticPr fontId="1"/>
  </si>
  <si>
    <t>風力</t>
    <rPh sb="0" eb="2">
      <t>フウリョク</t>
    </rPh>
    <phoneticPr fontId="1"/>
  </si>
  <si>
    <t>太陽光</t>
    <rPh sb="0" eb="3">
      <t>タイヨウコウ</t>
    </rPh>
    <phoneticPr fontId="6"/>
  </si>
  <si>
    <t>地熱</t>
    <rPh sb="0" eb="2">
      <t>チネツ</t>
    </rPh>
    <phoneticPr fontId="6"/>
  </si>
  <si>
    <t>火力全停止</t>
    <rPh sb="0" eb="2">
      <t>カリョク</t>
    </rPh>
    <rPh sb="2" eb="5">
      <t>ゼンテイシ</t>
    </rPh>
    <phoneticPr fontId="1"/>
  </si>
  <si>
    <t>年間発電量</t>
    <rPh sb="0" eb="2">
      <t>ネンカン</t>
    </rPh>
    <rPh sb="2" eb="4">
      <t>ハツデン</t>
    </rPh>
    <rPh sb="4" eb="5">
      <t>リョウ</t>
    </rPh>
    <phoneticPr fontId="1"/>
  </si>
  <si>
    <t>原子力全稼働</t>
    <rPh sb="0" eb="3">
      <t>ゲンシリョク</t>
    </rPh>
    <rPh sb="3" eb="4">
      <t>ゼン</t>
    </rPh>
    <rPh sb="4" eb="6">
      <t>カドウ</t>
    </rPh>
    <phoneticPr fontId="1"/>
  </si>
  <si>
    <t>利用率</t>
    <rPh sb="0" eb="3">
      <t>リヨウリツ</t>
    </rPh>
    <phoneticPr fontId="1"/>
  </si>
  <si>
    <t>NOTES</t>
    <phoneticPr fontId="1"/>
  </si>
  <si>
    <t>出力容量</t>
    <rPh sb="0" eb="2">
      <t>シュツリョク</t>
    </rPh>
    <rPh sb="2" eb="4">
      <t>ヨウリョウ</t>
    </rPh>
    <phoneticPr fontId="1"/>
  </si>
  <si>
    <t>MW</t>
    <phoneticPr fontId="1"/>
  </si>
  <si>
    <t>max value for one hour output capacity</t>
    <phoneticPr fontId="1"/>
  </si>
  <si>
    <t>時刻</t>
    <rPh sb="0" eb="2">
      <t>ジコク</t>
    </rPh>
    <phoneticPr fontId="1"/>
  </si>
  <si>
    <t>00:00～01:00</t>
  </si>
  <si>
    <t>01:00～02:00</t>
  </si>
  <si>
    <t>02:00～03:00</t>
  </si>
  <si>
    <t>03:00～04:00</t>
  </si>
  <si>
    <t>04:00～05:00</t>
  </si>
  <si>
    <t>05:00～06:00</t>
  </si>
  <si>
    <t>06:00～07:00</t>
  </si>
  <si>
    <t>07:00～08:00</t>
  </si>
  <si>
    <t>08:00～09:00</t>
  </si>
  <si>
    <t>09:00～10:00</t>
  </si>
  <si>
    <t>10:00～11:00</t>
  </si>
  <si>
    <t>11:00～12:00</t>
  </si>
  <si>
    <t>12:00～13:00</t>
  </si>
  <si>
    <t>13:00～14:00</t>
  </si>
  <si>
    <t>14:00～15:00</t>
  </si>
  <si>
    <t>15:00～16:00</t>
  </si>
  <si>
    <t>16:00～17:00</t>
  </si>
  <si>
    <t>17:00～18:00</t>
  </si>
  <si>
    <t>18:00～19:00</t>
  </si>
  <si>
    <t>19:00～20:00</t>
  </si>
  <si>
    <t>20:00～21:00</t>
  </si>
  <si>
    <t>21:00～22:00</t>
  </si>
  <si>
    <t>22:00～23:00</t>
  </si>
  <si>
    <t>23:00～24:00</t>
  </si>
  <si>
    <t>PV(100%)</t>
    <phoneticPr fontId="1"/>
  </si>
  <si>
    <t>PV+原子力</t>
    <rPh sb="3" eb="6">
      <t>ゲンシリョク</t>
    </rPh>
    <phoneticPr fontId="1"/>
  </si>
  <si>
    <t>PV(60%)</t>
    <phoneticPr fontId="1"/>
  </si>
  <si>
    <t>PV+Nuclear＞demand</t>
    <phoneticPr fontId="1"/>
  </si>
  <si>
    <t>if TRUE, no need to add thermal. If FALSE, add thermal</t>
    <phoneticPr fontId="1"/>
  </si>
  <si>
    <t>Shortage Power (1)</t>
    <phoneticPr fontId="1"/>
  </si>
  <si>
    <t>Thermal＞＝shortage power (1)</t>
    <phoneticPr fontId="1"/>
  </si>
  <si>
    <t>Shortage after add Thermal</t>
    <phoneticPr fontId="1"/>
  </si>
  <si>
    <t>if A231is TRUE, the value is 0</t>
    <phoneticPr fontId="1"/>
  </si>
  <si>
    <t>Surplus PV before flex</t>
    <phoneticPr fontId="1"/>
  </si>
  <si>
    <t>if A229 is TRUE, PV+Nuclear-demand</t>
    <phoneticPr fontId="1"/>
  </si>
  <si>
    <t>surplus PV for other area and ESS</t>
    <phoneticPr fontId="1"/>
  </si>
  <si>
    <t>Surplus  PV after flex</t>
    <phoneticPr fontId="1"/>
  </si>
  <si>
    <t>PV(50%)</t>
    <phoneticPr fontId="1"/>
  </si>
  <si>
    <t>PV(40%)</t>
    <phoneticPr fontId="1"/>
  </si>
  <si>
    <t>PV+原子力＞demand</t>
    <rPh sb="3" eb="6">
      <t>ゲンシリョク</t>
    </rPh>
    <phoneticPr fontId="1"/>
  </si>
  <si>
    <t>Thermal＞＝power shortage (1)</t>
    <phoneticPr fontId="1"/>
  </si>
  <si>
    <t>if A241 is TRUE, PV+Nuclear-demand. If FALSE, 0</t>
    <phoneticPr fontId="1"/>
  </si>
  <si>
    <t>PV(30%)</t>
    <phoneticPr fontId="1"/>
  </si>
  <si>
    <t>PV(20%)</t>
    <phoneticPr fontId="1"/>
  </si>
  <si>
    <t>PV(10%)</t>
    <phoneticPr fontId="1"/>
  </si>
  <si>
    <t>Shortage Power (2)</t>
    <phoneticPr fontId="1"/>
  </si>
  <si>
    <t>余剰不足</t>
    <rPh sb="0" eb="4">
      <t>ヨジョウブソク</t>
    </rPh>
    <phoneticPr fontId="1"/>
  </si>
  <si>
    <t>左辺</t>
    <rPh sb="0" eb="2">
      <t>サヘン</t>
    </rPh>
    <phoneticPr fontId="1"/>
  </si>
  <si>
    <t>（仮）PV-需要</t>
    <rPh sb="6" eb="8">
      <t>ジュヨウ</t>
    </rPh>
    <phoneticPr fontId="1"/>
  </si>
  <si>
    <t>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=</t>
    <phoneticPr fontId="1"/>
  </si>
  <si>
    <t>PV導入量</t>
    <rPh sb="2" eb="4">
      <t>ドウニュウ</t>
    </rPh>
    <rPh sb="4" eb="5">
      <t>リョウ</t>
    </rPh>
    <phoneticPr fontId="1"/>
  </si>
  <si>
    <t>日間発電量に対する割合とする。</t>
    <rPh sb="0" eb="2">
      <t>ニッカン</t>
    </rPh>
    <rPh sb="2" eb="4">
      <t>ハツデン</t>
    </rPh>
    <rPh sb="4" eb="5">
      <t>リョウ</t>
    </rPh>
    <rPh sb="6" eb="7">
      <t>タイ</t>
    </rPh>
    <rPh sb="9" eb="11">
      <t>ワリアイ</t>
    </rPh>
    <phoneticPr fontId="1"/>
  </si>
  <si>
    <t>最大PV出力</t>
    <rPh sb="0" eb="2">
      <t>サイダイ</t>
    </rPh>
    <rPh sb="4" eb="6">
      <t>シュツリョク</t>
    </rPh>
    <phoneticPr fontId="1"/>
  </si>
  <si>
    <t>MWを</t>
    <phoneticPr fontId="1"/>
  </si>
  <si>
    <t>PV形状</t>
    <rPh sb="2" eb="4">
      <t>ケイジョウ</t>
    </rPh>
    <phoneticPr fontId="1"/>
  </si>
  <si>
    <t>PV(30%)+原子力</t>
    <rPh sb="8" eb="11">
      <t>ゲンシリョク</t>
    </rPh>
    <phoneticPr fontId="1"/>
  </si>
  <si>
    <t>PRESENT</t>
    <phoneticPr fontId="1"/>
  </si>
  <si>
    <t>時間帯</t>
    <rPh sb="0" eb="3">
      <t>ジカンタイ</t>
    </rPh>
    <phoneticPr fontId="1"/>
  </si>
  <si>
    <t>Amount in MW</t>
    <phoneticPr fontId="1"/>
  </si>
  <si>
    <t>東北</t>
    <rPh sb="0" eb="2">
      <t>トウホク</t>
    </rPh>
    <phoneticPr fontId="1"/>
  </si>
  <si>
    <t>合計</t>
    <rPh sb="0" eb="2">
      <t>ゴウケイ</t>
    </rPh>
    <phoneticPr fontId="1"/>
  </si>
  <si>
    <t>x</t>
  </si>
  <si>
    <t>P_Rtohoku_tokyo'</t>
    <phoneticPr fontId="1"/>
  </si>
  <si>
    <t>'P_Rtohoku_tokyo'</t>
  </si>
  <si>
    <t>送電元</t>
    <rPh sb="0" eb="2">
      <t>ソウデン</t>
    </rPh>
    <rPh sb="2" eb="3">
      <t>モト</t>
    </rPh>
    <phoneticPr fontId="1"/>
  </si>
  <si>
    <t>融通後</t>
    <rPh sb="0" eb="2">
      <t>ユウヅウ</t>
    </rPh>
    <rPh sb="2" eb="3">
      <t>アト</t>
    </rPh>
    <phoneticPr fontId="1"/>
  </si>
  <si>
    <t>B４</t>
    <phoneticPr fontId="1"/>
  </si>
  <si>
    <t>Amount in MW</t>
  </si>
  <si>
    <t>'P_Rhokuriku_chubu'</t>
  </si>
  <si>
    <t>B4</t>
  </si>
  <si>
    <t>北陸</t>
    <rPh sb="0" eb="2">
      <t>ホクリク</t>
    </rPh>
    <phoneticPr fontId="1"/>
  </si>
  <si>
    <t>B１１</t>
    <phoneticPr fontId="1"/>
  </si>
  <si>
    <t>'P_Rhokuriku_kansai'</t>
  </si>
  <si>
    <t>'P_Rshikoku_kansai'</t>
  </si>
  <si>
    <t>'P_Rchugoku_kansai'</t>
  </si>
  <si>
    <t>北陸/四国</t>
    <rPh sb="0" eb="2">
      <t>ホクリク</t>
    </rPh>
    <rPh sb="3" eb="5">
      <t>シコク</t>
    </rPh>
    <phoneticPr fontId="1"/>
  </si>
  <si>
    <t>四国</t>
    <rPh sb="0" eb="2">
      <t>シコク</t>
    </rPh>
    <phoneticPr fontId="1"/>
  </si>
  <si>
    <t>中国/四国</t>
    <rPh sb="0" eb="2">
      <t>チュウゴク</t>
    </rPh>
    <rPh sb="3" eb="5">
      <t>シコク</t>
    </rPh>
    <phoneticPr fontId="1"/>
  </si>
  <si>
    <t>1422/4553</t>
    <phoneticPr fontId="1"/>
  </si>
  <si>
    <t>ｘ</t>
    <phoneticPr fontId="1"/>
  </si>
  <si>
    <t>0/37</t>
    <phoneticPr fontId="1"/>
  </si>
  <si>
    <t>中国</t>
    <rPh sb="0" eb="2">
      <t>チュウゴク</t>
    </rPh>
    <phoneticPr fontId="1"/>
  </si>
  <si>
    <t>7898/4363</t>
    <phoneticPr fontId="1"/>
  </si>
  <si>
    <t>7203/5466</t>
    <phoneticPr fontId="1"/>
  </si>
  <si>
    <t>B11</t>
  </si>
  <si>
    <t>5970/6065</t>
    <phoneticPr fontId="1"/>
  </si>
  <si>
    <t>5844/5962</t>
    <phoneticPr fontId="1"/>
  </si>
  <si>
    <t>中部</t>
    <rPh sb="0" eb="2">
      <t>チュウブ</t>
    </rPh>
    <phoneticPr fontId="1"/>
  </si>
  <si>
    <t>5413/5896</t>
    <phoneticPr fontId="1"/>
  </si>
  <si>
    <t>7941/5343</t>
    <phoneticPr fontId="1"/>
  </si>
  <si>
    <t>0/7258</t>
    <phoneticPr fontId="1"/>
  </si>
  <si>
    <t>中部/四国</t>
    <rPh sb="0" eb="2">
      <t>チュウブ</t>
    </rPh>
    <rPh sb="3" eb="5">
      <t>シコク</t>
    </rPh>
    <phoneticPr fontId="1"/>
  </si>
  <si>
    <t>北陸/中国/四国</t>
    <rPh sb="0" eb="2">
      <t>ホクリク</t>
    </rPh>
    <rPh sb="3" eb="5">
      <t>チュウゴク</t>
    </rPh>
    <rPh sb="6" eb="8">
      <t>シコク</t>
    </rPh>
    <phoneticPr fontId="1"/>
  </si>
  <si>
    <t>970/4855</t>
    <phoneticPr fontId="1"/>
  </si>
  <si>
    <t>0/3614</t>
    <phoneticPr fontId="1"/>
  </si>
  <si>
    <t>0/1642</t>
    <phoneticPr fontId="1"/>
  </si>
  <si>
    <t>0/8789/3882</t>
    <phoneticPr fontId="1"/>
  </si>
  <si>
    <t>0/7554/4481</t>
    <phoneticPr fontId="1"/>
  </si>
  <si>
    <t>0/7428/4377</t>
    <phoneticPr fontId="1"/>
  </si>
  <si>
    <t>0/6013/4311</t>
    <phoneticPr fontId="1"/>
  </si>
  <si>
    <t>'P_Rchubu_kansai'</t>
  </si>
  <si>
    <t>0/784</t>
    <phoneticPr fontId="1"/>
  </si>
  <si>
    <t>583/8942/3758</t>
    <phoneticPr fontId="1"/>
  </si>
  <si>
    <t>0/3714</t>
    <phoneticPr fontId="1"/>
  </si>
  <si>
    <t>672/7027</t>
    <phoneticPr fontId="1"/>
  </si>
  <si>
    <t>3248/4010</t>
    <phoneticPr fontId="1"/>
  </si>
  <si>
    <t>20/10/2018</t>
  </si>
  <si>
    <t>九州</t>
    <rPh sb="0" eb="2">
      <t>キュウシュウ</t>
    </rPh>
    <phoneticPr fontId="1"/>
  </si>
  <si>
    <t>'P_Rshikoku_chugoku'</t>
  </si>
  <si>
    <t>'P_Rkyushu_chugoku'</t>
  </si>
  <si>
    <t>四国/九州</t>
    <rPh sb="0" eb="2">
      <t>シコク</t>
    </rPh>
    <rPh sb="3" eb="5">
      <t>キュウシュウ</t>
    </rPh>
    <phoneticPr fontId="1"/>
  </si>
  <si>
    <t>0/2992</t>
    <phoneticPr fontId="1"/>
  </si>
  <si>
    <t>2576/0</t>
    <phoneticPr fontId="1"/>
  </si>
  <si>
    <t>0/8789</t>
    <phoneticPr fontId="1"/>
  </si>
  <si>
    <t>0/7554</t>
    <phoneticPr fontId="1"/>
  </si>
  <si>
    <t>0/7428</t>
    <phoneticPr fontId="1"/>
  </si>
  <si>
    <t>0/6014</t>
    <phoneticPr fontId="1"/>
  </si>
  <si>
    <t>https://www.renewable-energy-potential.env.go.jp/RenewableEnergy/outline.html?energy=sunlight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</si>
</sst>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6"/>
      <name val="ＭＳ 明朝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2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9" fontId="0" fillId="9" borderId="0" xfId="0" applyNumberFormat="1" applyFill="1">
      <alignment vertical="center"/>
    </xf>
    <xf numFmtId="0" fontId="0" fillId="5" borderId="0" xfId="0" applyFill="1">
      <alignment vertical="center"/>
    </xf>
    <xf numFmtId="0" fontId="0" fillId="10" borderId="0" xfId="0" applyFill="1">
      <alignment vertical="center"/>
    </xf>
    <xf numFmtId="176" fontId="4" fillId="0" borderId="0" xfId="2" applyNumberFormat="1" applyFont="1">
      <alignment vertical="center"/>
    </xf>
    <xf numFmtId="38" fontId="4" fillId="0" borderId="0" xfId="1" applyFont="1" applyBorder="1">
      <alignment vertical="center"/>
    </xf>
    <xf numFmtId="0" fontId="0" fillId="11" borderId="0" xfId="0" applyFill="1">
      <alignment vertical="center"/>
    </xf>
    <xf numFmtId="176" fontId="4" fillId="0" borderId="0" xfId="1" applyNumberFormat="1" applyFont="1" applyBorder="1">
      <alignment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9" fontId="3" fillId="0" borderId="2" xfId="0" applyNumberFormat="1" applyFont="1" applyBorder="1">
      <alignment vertical="center"/>
    </xf>
    <xf numFmtId="0" fontId="0" fillId="12" borderId="7" xfId="0" applyFill="1" applyBorder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5" fillId="0" borderId="0" xfId="0" applyFont="1">
      <alignment vertical="center"/>
    </xf>
    <xf numFmtId="0" fontId="5" fillId="13" borderId="0" xfId="0" applyFont="1" applyFill="1">
      <alignment vertical="center"/>
    </xf>
    <xf numFmtId="0" fontId="0" fillId="16" borderId="7" xfId="0" applyFill="1" applyBorder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5" borderId="0" xfId="0" applyFill="1">
      <alignment vertical="center"/>
    </xf>
    <xf numFmtId="0" fontId="5" fillId="19" borderId="0" xfId="0" applyFont="1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4" fillId="0" borderId="0" xfId="0" applyFont="1">
      <alignment vertical="center"/>
    </xf>
    <xf numFmtId="0" fontId="5" fillId="0" borderId="7" xfId="0" applyFont="1" applyBorder="1">
      <alignment vertical="center"/>
    </xf>
    <xf numFmtId="0" fontId="5" fillId="20" borderId="0" xfId="0" applyFont="1" applyFill="1">
      <alignment vertical="center"/>
    </xf>
    <xf numFmtId="0" fontId="5" fillId="18" borderId="0" xfId="0" applyFont="1" applyFill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4" fillId="0" borderId="10" xfId="0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3" borderId="16" xfId="0" applyFill="1" applyBorder="1">
      <alignment vertical="center"/>
    </xf>
    <xf numFmtId="0" fontId="0" fillId="0" borderId="17" xfId="0" applyBorder="1">
      <alignment vertical="center"/>
    </xf>
    <xf numFmtId="0" fontId="0" fillId="3" borderId="13" xfId="0" applyFill="1" applyBorder="1">
      <alignment vertical="center"/>
    </xf>
    <xf numFmtId="0" fontId="0" fillId="3" borderId="15" xfId="0" applyFill="1" applyBorder="1">
      <alignment vertical="center"/>
    </xf>
    <xf numFmtId="0" fontId="0" fillId="0" borderId="18" xfId="0" applyBorder="1">
      <alignment vertical="center"/>
    </xf>
    <xf numFmtId="0" fontId="0" fillId="0" borderId="16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3" xfId="0" applyBorder="1" applyAlignment="1">
      <alignment horizontal="right" vertical="center"/>
    </xf>
    <xf numFmtId="0" fontId="0" fillId="12" borderId="18" xfId="0" applyFill="1" applyBorder="1">
      <alignment vertical="center"/>
    </xf>
    <xf numFmtId="0" fontId="5" fillId="12" borderId="7" xfId="0" applyFont="1" applyFill="1" applyBorder="1">
      <alignment vertical="center"/>
    </xf>
    <xf numFmtId="0" fontId="0" fillId="12" borderId="20" xfId="0" applyFill="1" applyBorder="1">
      <alignment vertical="center"/>
    </xf>
    <xf numFmtId="0" fontId="5" fillId="12" borderId="18" xfId="0" applyFont="1" applyFill="1" applyBorder="1">
      <alignment vertical="center"/>
    </xf>
    <xf numFmtId="0" fontId="0" fillId="12" borderId="21" xfId="0" applyFill="1" applyBorder="1">
      <alignment vertical="center"/>
    </xf>
    <xf numFmtId="0" fontId="5" fillId="0" borderId="18" xfId="0" applyFont="1" applyBorder="1">
      <alignment vertical="center"/>
    </xf>
    <xf numFmtId="0" fontId="0" fillId="0" borderId="22" xfId="0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12" borderId="6" xfId="0" applyFill="1" applyBorder="1">
      <alignment vertical="center"/>
    </xf>
    <xf numFmtId="0" fontId="0" fillId="12" borderId="8" xfId="0" applyFill="1" applyBorder="1">
      <alignment vertical="center"/>
    </xf>
    <xf numFmtId="0" fontId="0" fillId="12" borderId="4" xfId="0" applyFill="1" applyBorder="1">
      <alignment vertical="center"/>
    </xf>
    <xf numFmtId="0" fontId="0" fillId="0" borderId="0" xfId="0" applyAlignment="1">
      <alignment horizontal="right" vertical="center"/>
    </xf>
    <xf numFmtId="0" fontId="5" fillId="12" borderId="0" xfId="0" applyFont="1" applyFill="1">
      <alignment vertical="center"/>
    </xf>
    <xf numFmtId="0" fontId="5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1" fontId="0" fillId="0" borderId="0" xfId="0" applyNumberFormat="1">
      <alignment vertical="center"/>
    </xf>
    <xf numFmtId="0" fontId="0" fillId="0" borderId="0" xfId="0" quotePrefix="1">
      <alignment vertical="center"/>
    </xf>
    <xf numFmtId="1" fontId="0" fillId="0" borderId="0" xfId="0" applyNumberFormat="1" applyAlignment="1">
      <alignment horizontal="right" vertical="center"/>
    </xf>
    <xf numFmtId="9" fontId="0" fillId="0" borderId="0" xfId="0" applyNumberFormat="1" applyAlignment="1">
      <alignment horizontal="center" vertical="center"/>
    </xf>
    <xf numFmtId="9" fontId="0" fillId="0" borderId="22" xfId="0" applyNumberFormat="1" applyBorder="1">
      <alignment vertical="center"/>
    </xf>
    <xf numFmtId="0" fontId="0" fillId="0" borderId="22" xfId="0" applyBorder="1">
      <alignment vertical="center"/>
    </xf>
    <xf numFmtId="1" fontId="0" fillId="0" borderId="22" xfId="0" applyNumberFormat="1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9" fontId="0" fillId="0" borderId="22" xfId="0" applyNumberFormat="1" applyBorder="1" applyAlignment="1">
      <alignment horizontal="right" vertical="center"/>
    </xf>
    <xf numFmtId="9" fontId="0" fillId="0" borderId="22" xfId="0" applyNumberFormat="1" applyBorder="1" applyAlignment="1">
      <alignment horizontal="center" vertical="center"/>
    </xf>
    <xf numFmtId="0" fontId="5" fillId="0" borderId="13" xfId="0" applyFont="1" applyBorder="1">
      <alignment vertical="center"/>
    </xf>
    <xf numFmtId="0" fontId="5" fillId="0" borderId="14" xfId="0" applyFont="1" applyBorder="1">
      <alignment vertical="center"/>
    </xf>
    <xf numFmtId="0" fontId="0" fillId="22" borderId="22" xfId="0" applyFill="1" applyBorder="1">
      <alignment vertical="center"/>
    </xf>
    <xf numFmtId="0" fontId="5" fillId="22" borderId="22" xfId="0" applyFont="1" applyFill="1" applyBorder="1">
      <alignment vertical="center"/>
    </xf>
    <xf numFmtId="0" fontId="0" fillId="22" borderId="23" xfId="0" applyFill="1" applyBorder="1">
      <alignment vertical="center"/>
    </xf>
    <xf numFmtId="0" fontId="5" fillId="22" borderId="23" xfId="0" applyFont="1" applyFill="1" applyBorder="1">
      <alignment vertical="center"/>
    </xf>
    <xf numFmtId="0" fontId="0" fillId="22" borderId="25" xfId="0" applyFill="1" applyBorder="1">
      <alignment vertical="center"/>
    </xf>
    <xf numFmtId="0" fontId="5" fillId="22" borderId="25" xfId="0" applyFont="1" applyFill="1" applyBorder="1">
      <alignment vertical="center"/>
    </xf>
    <xf numFmtId="0" fontId="0" fillId="22" borderId="26" xfId="0" applyFill="1" applyBorder="1">
      <alignment vertical="center"/>
    </xf>
    <xf numFmtId="0" fontId="0" fillId="22" borderId="27" xfId="0" applyFill="1" applyBorder="1">
      <alignment vertical="center"/>
    </xf>
    <xf numFmtId="0" fontId="5" fillId="22" borderId="26" xfId="0" applyFont="1" applyFill="1" applyBorder="1">
      <alignment vertical="center"/>
    </xf>
    <xf numFmtId="0" fontId="5" fillId="22" borderId="27" xfId="0" applyFont="1" applyFill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23" xfId="0" applyBorder="1">
      <alignment vertical="center"/>
    </xf>
    <xf numFmtId="0" fontId="0" fillId="0" borderId="31" xfId="0" applyBorder="1">
      <alignment vertical="center"/>
    </xf>
    <xf numFmtId="0" fontId="0" fillId="0" borderId="25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</cellXfs>
  <cellStyles count="4">
    <cellStyle name="Comma [0] 2" xfId="1" xr:uid="{00000000-0005-0000-0000-000000000000}"/>
    <cellStyle name="Normal 3" xfId="2" xr:uid="{00000000-0005-0000-0000-000001000000}"/>
    <cellStyle name="標準" xfId="0" builtinId="0"/>
    <cellStyle name="標準 6 39" xfId="3" xr:uid="{00000000-0005-0000-0000-000003000000}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204.41715643366263</c:v>
                </c:pt>
                <c:pt idx="5">
                  <c:v>8994.354883081156</c:v>
                </c:pt>
                <c:pt idx="6">
                  <c:v>39248.094035263224</c:v>
                </c:pt>
                <c:pt idx="7">
                  <c:v>83197.782668500702</c:v>
                </c:pt>
                <c:pt idx="8">
                  <c:v>127965.13992747283</c:v>
                </c:pt>
                <c:pt idx="9">
                  <c:v>164555.81092909843</c:v>
                </c:pt>
                <c:pt idx="10">
                  <c:v>184179.85794673004</c:v>
                </c:pt>
                <c:pt idx="11">
                  <c:v>197262.55595848447</c:v>
                </c:pt>
                <c:pt idx="12">
                  <c:v>200942.0647742904</c:v>
                </c:pt>
                <c:pt idx="13">
                  <c:v>194605.13292484684</c:v>
                </c:pt>
                <c:pt idx="14">
                  <c:v>169666.23983994001</c:v>
                </c:pt>
                <c:pt idx="15">
                  <c:v>129396.06002250848</c:v>
                </c:pt>
                <c:pt idx="16">
                  <c:v>80744.776791296739</c:v>
                </c:pt>
                <c:pt idx="17">
                  <c:v>42314.351381768174</c:v>
                </c:pt>
                <c:pt idx="18">
                  <c:v>11242.943603851447</c:v>
                </c:pt>
                <c:pt idx="19">
                  <c:v>204.41715643366263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7-4821-A959-3E0B7C28F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85128"/>
        <c:axId val="351889832"/>
      </c:scatterChart>
      <c:valAx>
        <c:axId val="351885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9832"/>
        <c:crosses val="autoZero"/>
        <c:crossBetween val="midCat"/>
      </c:valAx>
      <c:valAx>
        <c:axId val="35188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5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2579367337837"/>
          <c:y val="0.18038887310683524"/>
          <c:w val="0.83312000077372572"/>
          <c:h val="0.62388209764811042"/>
        </c:manualLayout>
      </c:layout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36</c:v>
                </c:pt>
                <c:pt idx="6">
                  <c:v>130</c:v>
                </c:pt>
                <c:pt idx="7">
                  <c:v>321</c:v>
                </c:pt>
                <c:pt idx="8">
                  <c:v>577</c:v>
                </c:pt>
                <c:pt idx="9">
                  <c:v>676</c:v>
                </c:pt>
                <c:pt idx="10">
                  <c:v>770</c:v>
                </c:pt>
                <c:pt idx="11">
                  <c:v>786</c:v>
                </c:pt>
                <c:pt idx="12">
                  <c:v>720</c:v>
                </c:pt>
                <c:pt idx="13">
                  <c:v>559</c:v>
                </c:pt>
                <c:pt idx="14">
                  <c:v>401</c:v>
                </c:pt>
                <c:pt idx="15">
                  <c:v>199</c:v>
                </c:pt>
                <c:pt idx="16">
                  <c:v>188</c:v>
                </c:pt>
                <c:pt idx="17">
                  <c:v>77</c:v>
                </c:pt>
                <c:pt idx="18">
                  <c:v>32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5-4CD4-9D58-05799C1DD37B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36</c:v>
                </c:pt>
                <c:pt idx="6">
                  <c:v>143</c:v>
                </c:pt>
                <c:pt idx="7">
                  <c:v>273</c:v>
                </c:pt>
                <c:pt idx="8">
                  <c:v>427</c:v>
                </c:pt>
                <c:pt idx="9">
                  <c:v>508</c:v>
                </c:pt>
                <c:pt idx="10">
                  <c:v>688</c:v>
                </c:pt>
                <c:pt idx="11">
                  <c:v>939</c:v>
                </c:pt>
                <c:pt idx="12">
                  <c:v>932</c:v>
                </c:pt>
                <c:pt idx="13">
                  <c:v>847</c:v>
                </c:pt>
                <c:pt idx="14">
                  <c:v>631</c:v>
                </c:pt>
                <c:pt idx="15">
                  <c:v>406</c:v>
                </c:pt>
                <c:pt idx="16">
                  <c:v>263</c:v>
                </c:pt>
                <c:pt idx="17">
                  <c:v>156</c:v>
                </c:pt>
                <c:pt idx="18">
                  <c:v>38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75-4CD4-9D58-05799C1DD37B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49</c:v>
                </c:pt>
                <c:pt idx="6">
                  <c:v>212</c:v>
                </c:pt>
                <c:pt idx="7">
                  <c:v>432</c:v>
                </c:pt>
                <c:pt idx="8">
                  <c:v>649</c:v>
                </c:pt>
                <c:pt idx="9">
                  <c:v>837</c:v>
                </c:pt>
                <c:pt idx="10">
                  <c:v>945</c:v>
                </c:pt>
                <c:pt idx="11">
                  <c:v>977</c:v>
                </c:pt>
                <c:pt idx="12">
                  <c:v>990</c:v>
                </c:pt>
                <c:pt idx="13">
                  <c:v>927</c:v>
                </c:pt>
                <c:pt idx="14">
                  <c:v>818</c:v>
                </c:pt>
                <c:pt idx="15">
                  <c:v>594</c:v>
                </c:pt>
                <c:pt idx="16">
                  <c:v>380</c:v>
                </c:pt>
                <c:pt idx="17">
                  <c:v>188</c:v>
                </c:pt>
                <c:pt idx="18">
                  <c:v>57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75-4CD4-9D58-05799C1DD37B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45</c:v>
                </c:pt>
                <c:pt idx="6">
                  <c:v>202</c:v>
                </c:pt>
                <c:pt idx="7">
                  <c:v>418</c:v>
                </c:pt>
                <c:pt idx="8">
                  <c:v>640</c:v>
                </c:pt>
                <c:pt idx="9">
                  <c:v>820</c:v>
                </c:pt>
                <c:pt idx="10">
                  <c:v>929</c:v>
                </c:pt>
                <c:pt idx="11">
                  <c:v>963</c:v>
                </c:pt>
                <c:pt idx="12">
                  <c:v>960</c:v>
                </c:pt>
                <c:pt idx="13">
                  <c:v>931</c:v>
                </c:pt>
                <c:pt idx="14">
                  <c:v>812</c:v>
                </c:pt>
                <c:pt idx="15">
                  <c:v>596</c:v>
                </c:pt>
                <c:pt idx="16">
                  <c:v>383</c:v>
                </c:pt>
                <c:pt idx="17">
                  <c:v>182</c:v>
                </c:pt>
                <c:pt idx="18">
                  <c:v>56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75-4CD4-9D58-05799C1DD37B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43</c:v>
                </c:pt>
                <c:pt idx="6">
                  <c:v>200</c:v>
                </c:pt>
                <c:pt idx="7">
                  <c:v>414</c:v>
                </c:pt>
                <c:pt idx="8">
                  <c:v>629</c:v>
                </c:pt>
                <c:pt idx="9">
                  <c:v>817</c:v>
                </c:pt>
                <c:pt idx="10">
                  <c:v>909</c:v>
                </c:pt>
                <c:pt idx="11">
                  <c:v>981</c:v>
                </c:pt>
                <c:pt idx="12">
                  <c:v>971</c:v>
                </c:pt>
                <c:pt idx="13">
                  <c:v>940</c:v>
                </c:pt>
                <c:pt idx="14">
                  <c:v>822</c:v>
                </c:pt>
                <c:pt idx="15">
                  <c:v>638</c:v>
                </c:pt>
                <c:pt idx="16">
                  <c:v>413</c:v>
                </c:pt>
                <c:pt idx="17">
                  <c:v>212</c:v>
                </c:pt>
                <c:pt idx="18">
                  <c:v>61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75-4CD4-9D58-05799C1DD37B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44</c:v>
                </c:pt>
                <c:pt idx="6">
                  <c:v>192</c:v>
                </c:pt>
                <c:pt idx="7">
                  <c:v>407</c:v>
                </c:pt>
                <c:pt idx="8">
                  <c:v>626</c:v>
                </c:pt>
                <c:pt idx="9">
                  <c:v>805</c:v>
                </c:pt>
                <c:pt idx="10">
                  <c:v>901</c:v>
                </c:pt>
                <c:pt idx="11">
                  <c:v>965</c:v>
                </c:pt>
                <c:pt idx="12">
                  <c:v>983</c:v>
                </c:pt>
                <c:pt idx="13">
                  <c:v>952</c:v>
                </c:pt>
                <c:pt idx="14">
                  <c:v>830</c:v>
                </c:pt>
                <c:pt idx="15">
                  <c:v>633</c:v>
                </c:pt>
                <c:pt idx="16">
                  <c:v>395</c:v>
                </c:pt>
                <c:pt idx="17">
                  <c:v>207</c:v>
                </c:pt>
                <c:pt idx="18">
                  <c:v>55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75-4CD4-9D58-05799C1DD37B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</c:v>
                </c:pt>
                <c:pt idx="6">
                  <c:v>178</c:v>
                </c:pt>
                <c:pt idx="7">
                  <c:v>383</c:v>
                </c:pt>
                <c:pt idx="8">
                  <c:v>570</c:v>
                </c:pt>
                <c:pt idx="9">
                  <c:v>663</c:v>
                </c:pt>
                <c:pt idx="10">
                  <c:v>777</c:v>
                </c:pt>
                <c:pt idx="11">
                  <c:v>865</c:v>
                </c:pt>
                <c:pt idx="12">
                  <c:v>890</c:v>
                </c:pt>
                <c:pt idx="13">
                  <c:v>830</c:v>
                </c:pt>
                <c:pt idx="14">
                  <c:v>803</c:v>
                </c:pt>
                <c:pt idx="15">
                  <c:v>612</c:v>
                </c:pt>
                <c:pt idx="16">
                  <c:v>408</c:v>
                </c:pt>
                <c:pt idx="17">
                  <c:v>212</c:v>
                </c:pt>
                <c:pt idx="18">
                  <c:v>55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75-4CD4-9D58-05799C1DD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59280"/>
        <c:axId val="354259672"/>
      </c:scatterChart>
      <c:valAx>
        <c:axId val="35425928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50062493234549388"/>
              <c:y val="0.890207227453435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259672"/>
        <c:crosses val="autoZero"/>
        <c:crossBetween val="midCat"/>
        <c:majorUnit val="3"/>
      </c:valAx>
      <c:valAx>
        <c:axId val="3542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発電量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25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39096065120927"/>
          <c:y val="0.21492950875507361"/>
          <c:w val="0.18537799665289212"/>
          <c:h val="0.39312608109133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122.65029386019756</c:v>
                </c:pt>
                <c:pt idx="5">
                  <c:v>5396.6129298486931</c:v>
                </c:pt>
                <c:pt idx="6">
                  <c:v>23548.856421157936</c:v>
                </c:pt>
                <c:pt idx="7">
                  <c:v>49918.66960110041</c:v>
                </c:pt>
                <c:pt idx="8">
                  <c:v>76779.083956483679</c:v>
                </c:pt>
                <c:pt idx="9">
                  <c:v>98733.486557459051</c:v>
                </c:pt>
                <c:pt idx="10">
                  <c:v>110507.91476803803</c:v>
                </c:pt>
                <c:pt idx="11">
                  <c:v>118357.53357509065</c:v>
                </c:pt>
                <c:pt idx="12">
                  <c:v>120565.23886457422</c:v>
                </c:pt>
                <c:pt idx="13">
                  <c:v>116763.0797549081</c:v>
                </c:pt>
                <c:pt idx="14">
                  <c:v>101799.743903964</c:v>
                </c:pt>
                <c:pt idx="15">
                  <c:v>77637.636013505064</c:v>
                </c:pt>
                <c:pt idx="16">
                  <c:v>48446.866074778045</c:v>
                </c:pt>
                <c:pt idx="17">
                  <c:v>25388.610829060897</c:v>
                </c:pt>
                <c:pt idx="18">
                  <c:v>6745.766162310867</c:v>
                </c:pt>
                <c:pt idx="19">
                  <c:v>122.65029386019756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37-4E5A-97A9-B665AEE81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61632"/>
        <c:axId val="354262808"/>
      </c:scatterChart>
      <c:valAx>
        <c:axId val="35426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2808"/>
        <c:crosses val="autoZero"/>
        <c:crossBetween val="midCat"/>
      </c:valAx>
      <c:valAx>
        <c:axId val="35426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102.20857821683131</c:v>
                </c:pt>
                <c:pt idx="5">
                  <c:v>4497.177441540578</c:v>
                </c:pt>
                <c:pt idx="6">
                  <c:v>19624.047017631612</c:v>
                </c:pt>
                <c:pt idx="7">
                  <c:v>41598.891334250351</c:v>
                </c:pt>
                <c:pt idx="8">
                  <c:v>63982.569963736416</c:v>
                </c:pt>
                <c:pt idx="9">
                  <c:v>82277.905464549214</c:v>
                </c:pt>
                <c:pt idx="10">
                  <c:v>92089.928973365022</c:v>
                </c:pt>
                <c:pt idx="11">
                  <c:v>98631.277979242237</c:v>
                </c:pt>
                <c:pt idx="12">
                  <c:v>100471.0323871452</c:v>
                </c:pt>
                <c:pt idx="13">
                  <c:v>97302.56646242342</c:v>
                </c:pt>
                <c:pt idx="14">
                  <c:v>84833.119919970006</c:v>
                </c:pt>
                <c:pt idx="15">
                  <c:v>64698.030011254239</c:v>
                </c:pt>
                <c:pt idx="16">
                  <c:v>40372.38839564837</c:v>
                </c:pt>
                <c:pt idx="17">
                  <c:v>21157.175690884087</c:v>
                </c:pt>
                <c:pt idx="18">
                  <c:v>5621.4718019257234</c:v>
                </c:pt>
                <c:pt idx="19">
                  <c:v>102.20857821683131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3-436E-B044-CBA75ACA8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58496"/>
        <c:axId val="354260064"/>
      </c:scatterChart>
      <c:valAx>
        <c:axId val="35425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0064"/>
        <c:crosses val="autoZero"/>
        <c:crossBetween val="midCat"/>
      </c:valAx>
      <c:valAx>
        <c:axId val="3542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5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81.766862573465062</c:v>
                </c:pt>
                <c:pt idx="5">
                  <c:v>3597.7419532324629</c:v>
                </c:pt>
                <c:pt idx="6">
                  <c:v>15699.237614105292</c:v>
                </c:pt>
                <c:pt idx="7">
                  <c:v>33279.113067400278</c:v>
                </c:pt>
                <c:pt idx="8">
                  <c:v>51186.055970989131</c:v>
                </c:pt>
                <c:pt idx="9">
                  <c:v>65822.324371639377</c:v>
                </c:pt>
                <c:pt idx="10">
                  <c:v>73671.943178692018</c:v>
                </c:pt>
                <c:pt idx="11">
                  <c:v>78905.022383393793</c:v>
                </c:pt>
                <c:pt idx="12">
                  <c:v>80376.825909716164</c:v>
                </c:pt>
                <c:pt idx="13">
                  <c:v>77842.053169938736</c:v>
                </c:pt>
                <c:pt idx="14">
                  <c:v>67866.495935976011</c:v>
                </c:pt>
                <c:pt idx="15">
                  <c:v>51758.424009003393</c:v>
                </c:pt>
                <c:pt idx="16">
                  <c:v>32297.910716518705</c:v>
                </c:pt>
                <c:pt idx="17">
                  <c:v>16925.74055270727</c:v>
                </c:pt>
                <c:pt idx="18">
                  <c:v>4497.1774415405789</c:v>
                </c:pt>
                <c:pt idx="19">
                  <c:v>81.766862573465062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3-41B1-967A-4460DBF21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57320"/>
        <c:axId val="354257712"/>
      </c:scatterChart>
      <c:valAx>
        <c:axId val="35425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57712"/>
        <c:crosses val="autoZero"/>
        <c:crossBetween val="midCat"/>
      </c:valAx>
      <c:valAx>
        <c:axId val="3542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57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61.325146930098782</c:v>
                </c:pt>
                <c:pt idx="5">
                  <c:v>2698.3064649243465</c:v>
                </c:pt>
                <c:pt idx="6">
                  <c:v>11774.428210578968</c:v>
                </c:pt>
                <c:pt idx="7">
                  <c:v>24959.334800550205</c:v>
                </c:pt>
                <c:pt idx="8">
                  <c:v>38389.541978241839</c:v>
                </c:pt>
                <c:pt idx="9">
                  <c:v>49366.743278729526</c:v>
                </c:pt>
                <c:pt idx="10">
                  <c:v>55253.957384019013</c:v>
                </c:pt>
                <c:pt idx="11">
                  <c:v>59178.766787545326</c:v>
                </c:pt>
                <c:pt idx="12">
                  <c:v>60282.619432287109</c:v>
                </c:pt>
                <c:pt idx="13">
                  <c:v>58381.539877454052</c:v>
                </c:pt>
                <c:pt idx="14">
                  <c:v>50899.871951982001</c:v>
                </c:pt>
                <c:pt idx="15">
                  <c:v>38818.818006752532</c:v>
                </c:pt>
                <c:pt idx="16">
                  <c:v>24223.433037389023</c:v>
                </c:pt>
                <c:pt idx="17">
                  <c:v>12694.305414530449</c:v>
                </c:pt>
                <c:pt idx="18">
                  <c:v>3372.8830811554335</c:v>
                </c:pt>
                <c:pt idx="19">
                  <c:v>61.325146930098782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7-43CD-84C1-AE7AF2920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61240"/>
        <c:axId val="354258104"/>
      </c:scatterChart>
      <c:valAx>
        <c:axId val="35426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58104"/>
        <c:crosses val="autoZero"/>
        <c:crossBetween val="midCat"/>
      </c:valAx>
      <c:valAx>
        <c:axId val="35425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1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40.883431286732531</c:v>
                </c:pt>
                <c:pt idx="5">
                  <c:v>1798.8709766162315</c:v>
                </c:pt>
                <c:pt idx="6">
                  <c:v>7849.6188070526459</c:v>
                </c:pt>
                <c:pt idx="7">
                  <c:v>16639.556533700139</c:v>
                </c:pt>
                <c:pt idx="8">
                  <c:v>25593.027985494566</c:v>
                </c:pt>
                <c:pt idx="9">
                  <c:v>32911.162185819689</c:v>
                </c:pt>
                <c:pt idx="10">
                  <c:v>36835.971589346009</c:v>
                </c:pt>
                <c:pt idx="11">
                  <c:v>39452.511191696896</c:v>
                </c:pt>
                <c:pt idx="12">
                  <c:v>40188.412954858082</c:v>
                </c:pt>
                <c:pt idx="13">
                  <c:v>38921.026584969368</c:v>
                </c:pt>
                <c:pt idx="14">
                  <c:v>33933.247967988005</c:v>
                </c:pt>
                <c:pt idx="15">
                  <c:v>25879.212004501696</c:v>
                </c:pt>
                <c:pt idx="16">
                  <c:v>16148.955358259353</c:v>
                </c:pt>
                <c:pt idx="17">
                  <c:v>8462.8702763536348</c:v>
                </c:pt>
                <c:pt idx="18">
                  <c:v>2248.5887207702895</c:v>
                </c:pt>
                <c:pt idx="19">
                  <c:v>40.883431286732531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F-4547-8F6E-028DACD2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83168"/>
        <c:axId val="351885520"/>
      </c:scatterChart>
      <c:valAx>
        <c:axId val="35188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5520"/>
        <c:crosses val="autoZero"/>
        <c:crossBetween val="midCat"/>
      </c:valAx>
      <c:valAx>
        <c:axId val="3518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場合の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85279103891541"/>
          <c:y val="0.26111111111111113"/>
          <c:w val="0.74046148758964181"/>
          <c:h val="0.5748226749936417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Hokkaido!$B$43:$Y$43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20.441715643366265</c:v>
                </c:pt>
                <c:pt idx="5">
                  <c:v>899.43548830811574</c:v>
                </c:pt>
                <c:pt idx="6">
                  <c:v>3924.809403526323</c:v>
                </c:pt>
                <c:pt idx="7">
                  <c:v>8319.7782668500695</c:v>
                </c:pt>
                <c:pt idx="8">
                  <c:v>12796.513992747283</c:v>
                </c:pt>
                <c:pt idx="9">
                  <c:v>16455.581092909844</c:v>
                </c:pt>
                <c:pt idx="10">
                  <c:v>18417.985794673004</c:v>
                </c:pt>
                <c:pt idx="11">
                  <c:v>19726.255595848448</c:v>
                </c:pt>
                <c:pt idx="12">
                  <c:v>20094.206477429041</c:v>
                </c:pt>
                <c:pt idx="13">
                  <c:v>19460.513292484684</c:v>
                </c:pt>
                <c:pt idx="14">
                  <c:v>16966.623983994003</c:v>
                </c:pt>
                <c:pt idx="15">
                  <c:v>12939.606002250848</c:v>
                </c:pt>
                <c:pt idx="16">
                  <c:v>8074.4776791296763</c:v>
                </c:pt>
                <c:pt idx="17">
                  <c:v>4231.4351381768174</c:v>
                </c:pt>
                <c:pt idx="18">
                  <c:v>1124.2943603851447</c:v>
                </c:pt>
                <c:pt idx="19">
                  <c:v>20.441715643366265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09-4A3C-BAF7-930D85CF8257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40.883431286732531</c:v>
                </c:pt>
                <c:pt idx="5">
                  <c:v>1798.8709766162315</c:v>
                </c:pt>
                <c:pt idx="6">
                  <c:v>7849.6188070526459</c:v>
                </c:pt>
                <c:pt idx="7">
                  <c:v>16639.556533700139</c:v>
                </c:pt>
                <c:pt idx="8">
                  <c:v>25593.027985494566</c:v>
                </c:pt>
                <c:pt idx="9">
                  <c:v>32911.162185819689</c:v>
                </c:pt>
                <c:pt idx="10">
                  <c:v>36835.971589346009</c:v>
                </c:pt>
                <c:pt idx="11">
                  <c:v>39452.511191696896</c:v>
                </c:pt>
                <c:pt idx="12">
                  <c:v>40188.412954858082</c:v>
                </c:pt>
                <c:pt idx="13">
                  <c:v>38921.026584969368</c:v>
                </c:pt>
                <c:pt idx="14">
                  <c:v>33933.247967988005</c:v>
                </c:pt>
                <c:pt idx="15">
                  <c:v>25879.212004501696</c:v>
                </c:pt>
                <c:pt idx="16">
                  <c:v>16148.955358259353</c:v>
                </c:pt>
                <c:pt idx="17">
                  <c:v>8462.8702763536348</c:v>
                </c:pt>
                <c:pt idx="18">
                  <c:v>2248.5887207702895</c:v>
                </c:pt>
                <c:pt idx="19">
                  <c:v>40.883431286732531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09-4A3C-BAF7-930D85CF8257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Hokkaido!$B$37:$Y$37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61.325146930098782</c:v>
                </c:pt>
                <c:pt idx="5">
                  <c:v>2698.3064649243465</c:v>
                </c:pt>
                <c:pt idx="6">
                  <c:v>11774.428210578968</c:v>
                </c:pt>
                <c:pt idx="7">
                  <c:v>24959.334800550205</c:v>
                </c:pt>
                <c:pt idx="8">
                  <c:v>38389.541978241839</c:v>
                </c:pt>
                <c:pt idx="9">
                  <c:v>49366.743278729526</c:v>
                </c:pt>
                <c:pt idx="10">
                  <c:v>55253.957384019013</c:v>
                </c:pt>
                <c:pt idx="11">
                  <c:v>59178.766787545326</c:v>
                </c:pt>
                <c:pt idx="12">
                  <c:v>60282.619432287109</c:v>
                </c:pt>
                <c:pt idx="13">
                  <c:v>58381.539877454052</c:v>
                </c:pt>
                <c:pt idx="14">
                  <c:v>50899.871951982001</c:v>
                </c:pt>
                <c:pt idx="15">
                  <c:v>38818.818006752532</c:v>
                </c:pt>
                <c:pt idx="16">
                  <c:v>24223.433037389023</c:v>
                </c:pt>
                <c:pt idx="17">
                  <c:v>12694.305414530449</c:v>
                </c:pt>
                <c:pt idx="18">
                  <c:v>3372.8830811554335</c:v>
                </c:pt>
                <c:pt idx="19">
                  <c:v>61.325146930098782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09-4A3C-BAF7-930D85CF8257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81.766862573465062</c:v>
                </c:pt>
                <c:pt idx="5">
                  <c:v>3597.7419532324629</c:v>
                </c:pt>
                <c:pt idx="6">
                  <c:v>15699.237614105292</c:v>
                </c:pt>
                <c:pt idx="7">
                  <c:v>33279.113067400278</c:v>
                </c:pt>
                <c:pt idx="8">
                  <c:v>51186.055970989131</c:v>
                </c:pt>
                <c:pt idx="9">
                  <c:v>65822.324371639377</c:v>
                </c:pt>
                <c:pt idx="10">
                  <c:v>73671.943178692018</c:v>
                </c:pt>
                <c:pt idx="11">
                  <c:v>78905.022383393793</c:v>
                </c:pt>
                <c:pt idx="12">
                  <c:v>80376.825909716164</c:v>
                </c:pt>
                <c:pt idx="13">
                  <c:v>77842.053169938736</c:v>
                </c:pt>
                <c:pt idx="14">
                  <c:v>67866.495935976011</c:v>
                </c:pt>
                <c:pt idx="15">
                  <c:v>51758.424009003393</c:v>
                </c:pt>
                <c:pt idx="16">
                  <c:v>32297.910716518705</c:v>
                </c:pt>
                <c:pt idx="17">
                  <c:v>16925.74055270727</c:v>
                </c:pt>
                <c:pt idx="18">
                  <c:v>4497.1774415405789</c:v>
                </c:pt>
                <c:pt idx="19">
                  <c:v>81.766862573465062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09-4A3C-BAF7-930D85CF8257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102.20857821683131</c:v>
                </c:pt>
                <c:pt idx="5">
                  <c:v>4497.177441540578</c:v>
                </c:pt>
                <c:pt idx="6">
                  <c:v>19624.047017631612</c:v>
                </c:pt>
                <c:pt idx="7">
                  <c:v>41598.891334250351</c:v>
                </c:pt>
                <c:pt idx="8">
                  <c:v>63982.569963736416</c:v>
                </c:pt>
                <c:pt idx="9">
                  <c:v>82277.905464549214</c:v>
                </c:pt>
                <c:pt idx="10">
                  <c:v>92089.928973365022</c:v>
                </c:pt>
                <c:pt idx="11">
                  <c:v>98631.277979242237</c:v>
                </c:pt>
                <c:pt idx="12">
                  <c:v>100471.0323871452</c:v>
                </c:pt>
                <c:pt idx="13">
                  <c:v>97302.56646242342</c:v>
                </c:pt>
                <c:pt idx="14">
                  <c:v>84833.119919970006</c:v>
                </c:pt>
                <c:pt idx="15">
                  <c:v>64698.030011254239</c:v>
                </c:pt>
                <c:pt idx="16">
                  <c:v>40372.38839564837</c:v>
                </c:pt>
                <c:pt idx="17">
                  <c:v>21157.175690884087</c:v>
                </c:pt>
                <c:pt idx="18">
                  <c:v>5621.4718019257234</c:v>
                </c:pt>
                <c:pt idx="19">
                  <c:v>102.20857821683131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09-4A3C-BAF7-930D85CF8257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122.65029386019756</c:v>
                </c:pt>
                <c:pt idx="5">
                  <c:v>5396.6129298486931</c:v>
                </c:pt>
                <c:pt idx="6">
                  <c:v>23548.856421157936</c:v>
                </c:pt>
                <c:pt idx="7">
                  <c:v>49918.66960110041</c:v>
                </c:pt>
                <c:pt idx="8">
                  <c:v>76779.083956483679</c:v>
                </c:pt>
                <c:pt idx="9">
                  <c:v>98733.486557459051</c:v>
                </c:pt>
                <c:pt idx="10">
                  <c:v>110507.91476803803</c:v>
                </c:pt>
                <c:pt idx="11">
                  <c:v>118357.53357509065</c:v>
                </c:pt>
                <c:pt idx="12">
                  <c:v>120565.23886457422</c:v>
                </c:pt>
                <c:pt idx="13">
                  <c:v>116763.0797549081</c:v>
                </c:pt>
                <c:pt idx="14">
                  <c:v>101799.743903964</c:v>
                </c:pt>
                <c:pt idx="15">
                  <c:v>77637.636013505064</c:v>
                </c:pt>
                <c:pt idx="16">
                  <c:v>48446.866074778045</c:v>
                </c:pt>
                <c:pt idx="17">
                  <c:v>25388.610829060897</c:v>
                </c:pt>
                <c:pt idx="18">
                  <c:v>6745.766162310867</c:v>
                </c:pt>
                <c:pt idx="19">
                  <c:v>122.65029386019756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09-4A3C-BAF7-930D85CF8257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Hokkaido!$B$25:$Y$25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204.41715643366263</c:v>
                </c:pt>
                <c:pt idx="5">
                  <c:v>8994.354883081156</c:v>
                </c:pt>
                <c:pt idx="6">
                  <c:v>39248.094035263224</c:v>
                </c:pt>
                <c:pt idx="7">
                  <c:v>83197.782668500702</c:v>
                </c:pt>
                <c:pt idx="8">
                  <c:v>127965.13992747283</c:v>
                </c:pt>
                <c:pt idx="9">
                  <c:v>164555.81092909843</c:v>
                </c:pt>
                <c:pt idx="10">
                  <c:v>184179.85794673004</c:v>
                </c:pt>
                <c:pt idx="11">
                  <c:v>197262.55595848447</c:v>
                </c:pt>
                <c:pt idx="12">
                  <c:v>200942.0647742904</c:v>
                </c:pt>
                <c:pt idx="13">
                  <c:v>194605.13292484684</c:v>
                </c:pt>
                <c:pt idx="14">
                  <c:v>169666.23983994001</c:v>
                </c:pt>
                <c:pt idx="15">
                  <c:v>129396.06002250848</c:v>
                </c:pt>
                <c:pt idx="16">
                  <c:v>80744.776791296739</c:v>
                </c:pt>
                <c:pt idx="17">
                  <c:v>42314.351381768174</c:v>
                </c:pt>
                <c:pt idx="18">
                  <c:v>11242.943603851447</c:v>
                </c:pt>
                <c:pt idx="19">
                  <c:v>204.41715643366263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09-4A3C-BAF7-930D85CF8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60128"/>
        <c:axId val="354660960"/>
      </c:scatterChart>
      <c:valAx>
        <c:axId val="7906012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660960"/>
        <c:crosses val="autoZero"/>
        <c:crossBetween val="midCat"/>
        <c:majorUnit val="3"/>
      </c:valAx>
      <c:valAx>
        <c:axId val="35466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9060128"/>
        <c:crosses val="autoZero"/>
        <c:crossBetween val="midCat"/>
        <c:majorUnit val="4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57875049083432"/>
          <c:y val="0.27146799358413531"/>
          <c:w val="0.1653008039349412"/>
          <c:h val="0.417249198016914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02537182852144"/>
          <c:y val="0.17685185185185184"/>
          <c:w val="0.81116907261592297"/>
          <c:h val="0.63241542723826183"/>
        </c:manualLayout>
      </c:layout>
      <c:scatterChart>
        <c:scatterStyle val="lineMarker"/>
        <c:varyColors val="0"/>
        <c:ser>
          <c:idx val="1"/>
          <c:order val="0"/>
          <c:tx>
            <c:v>B4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Hokkaido!$B$109:$Y$109</c:f>
              <c:numCache>
                <c:formatCode>General</c:formatCode>
                <c:ptCount val="24"/>
                <c:pt idx="0">
                  <c:v>1629.814546433317</c:v>
                </c:pt>
                <c:pt idx="1">
                  <c:v>1577.4835265710092</c:v>
                </c:pt>
                <c:pt idx="2">
                  <c:v>1612.5507048292568</c:v>
                </c:pt>
                <c:pt idx="3">
                  <c:v>1659.4867741902958</c:v>
                </c:pt>
                <c:pt idx="4">
                  <c:v>1661.1052593406764</c:v>
                </c:pt>
                <c:pt idx="5">
                  <c:v>1649.7758632880118</c:v>
                </c:pt>
                <c:pt idx="6">
                  <c:v>1709.659813852096</c:v>
                </c:pt>
                <c:pt idx="7">
                  <c:v>1903.8780318977742</c:v>
                </c:pt>
                <c:pt idx="8">
                  <c:v>2290.1564877886235</c:v>
                </c:pt>
                <c:pt idx="9">
                  <c:v>2535.0872405462287</c:v>
                </c:pt>
                <c:pt idx="10">
                  <c:v>2609.5375574637387</c:v>
                </c:pt>
                <c:pt idx="11">
                  <c:v>2662.4080723761735</c:v>
                </c:pt>
                <c:pt idx="12">
                  <c:v>2590.6552307092979</c:v>
                </c:pt>
                <c:pt idx="13">
                  <c:v>2686.6853496318831</c:v>
                </c:pt>
                <c:pt idx="14">
                  <c:v>2682.3693892308679</c:v>
                </c:pt>
                <c:pt idx="15">
                  <c:v>2633.8148347194488</c:v>
                </c:pt>
                <c:pt idx="16">
                  <c:v>2570.1544188044763</c:v>
                </c:pt>
                <c:pt idx="17">
                  <c:v>2420.7142899193295</c:v>
                </c:pt>
                <c:pt idx="18">
                  <c:v>2310.6572996934447</c:v>
                </c:pt>
                <c:pt idx="19">
                  <c:v>2190.3499035151499</c:v>
                </c:pt>
                <c:pt idx="20">
                  <c:v>2091.0828142918031</c:v>
                </c:pt>
                <c:pt idx="21">
                  <c:v>1972.9333983140152</c:v>
                </c:pt>
                <c:pt idx="22">
                  <c:v>1873.1268140405421</c:v>
                </c:pt>
                <c:pt idx="23">
                  <c:v>1772.7807347169414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76-4A11-8534-E88F250DF200}"/>
            </c:ext>
          </c:extLst>
        </c:ser>
        <c:ser>
          <c:idx val="0"/>
          <c:order val="1"/>
          <c:tx>
            <c:v>B11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Hokkaido!$B$109:$Y$109</c:f>
              <c:numCache>
                <c:formatCode>General</c:formatCode>
                <c:ptCount val="24"/>
                <c:pt idx="0">
                  <c:v>1629.814546433317</c:v>
                </c:pt>
                <c:pt idx="1">
                  <c:v>1577.4835265710092</c:v>
                </c:pt>
                <c:pt idx="2">
                  <c:v>1612.5507048292568</c:v>
                </c:pt>
                <c:pt idx="3">
                  <c:v>1659.4867741902958</c:v>
                </c:pt>
                <c:pt idx="4">
                  <c:v>1661.1052593406764</c:v>
                </c:pt>
                <c:pt idx="5">
                  <c:v>1649.7758632880118</c:v>
                </c:pt>
                <c:pt idx="6">
                  <c:v>1709.659813852096</c:v>
                </c:pt>
                <c:pt idx="7">
                  <c:v>1903.8780318977742</c:v>
                </c:pt>
                <c:pt idx="8">
                  <c:v>2290.1564877886235</c:v>
                </c:pt>
                <c:pt idx="9">
                  <c:v>2535.0872405462287</c:v>
                </c:pt>
                <c:pt idx="10">
                  <c:v>2609.5375574637387</c:v>
                </c:pt>
                <c:pt idx="11">
                  <c:v>2662.4080723761735</c:v>
                </c:pt>
                <c:pt idx="12">
                  <c:v>2590.6552307092979</c:v>
                </c:pt>
                <c:pt idx="13">
                  <c:v>2686.6853496318831</c:v>
                </c:pt>
                <c:pt idx="14">
                  <c:v>2682.3693892308679</c:v>
                </c:pt>
                <c:pt idx="15">
                  <c:v>2633.8148347194488</c:v>
                </c:pt>
                <c:pt idx="16">
                  <c:v>2570.1544188044763</c:v>
                </c:pt>
                <c:pt idx="17">
                  <c:v>2420.7142899193295</c:v>
                </c:pt>
                <c:pt idx="18">
                  <c:v>2310.6572996934447</c:v>
                </c:pt>
                <c:pt idx="19">
                  <c:v>2190.3499035151499</c:v>
                </c:pt>
                <c:pt idx="20">
                  <c:v>2091.0828142918031</c:v>
                </c:pt>
                <c:pt idx="21">
                  <c:v>1972.9333983140152</c:v>
                </c:pt>
                <c:pt idx="22">
                  <c:v>1873.1268140405421</c:v>
                </c:pt>
                <c:pt idx="23">
                  <c:v>1772.7807347169414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76-4A11-8534-E88F250DF200}"/>
            </c:ext>
          </c:extLst>
        </c:ser>
        <c:ser>
          <c:idx val="2"/>
          <c:order val="2"/>
          <c:tx>
            <c:v>需要(20/7/2018)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Hokkaido!$B$89:$Y$89</c:f>
              <c:numCache>
                <c:formatCode>General</c:formatCode>
                <c:ptCount val="24"/>
                <c:pt idx="0">
                  <c:v>3021</c:v>
                </c:pt>
                <c:pt idx="1">
                  <c:v>2924</c:v>
                </c:pt>
                <c:pt idx="2">
                  <c:v>2989</c:v>
                </c:pt>
                <c:pt idx="3">
                  <c:v>3076</c:v>
                </c:pt>
                <c:pt idx="4">
                  <c:v>3079</c:v>
                </c:pt>
                <c:pt idx="5">
                  <c:v>3058</c:v>
                </c:pt>
                <c:pt idx="6">
                  <c:v>3169</c:v>
                </c:pt>
                <c:pt idx="7">
                  <c:v>3529</c:v>
                </c:pt>
                <c:pt idx="8">
                  <c:v>4245</c:v>
                </c:pt>
                <c:pt idx="9">
                  <c:v>4699</c:v>
                </c:pt>
                <c:pt idx="10">
                  <c:v>4837</c:v>
                </c:pt>
                <c:pt idx="11">
                  <c:v>4935</c:v>
                </c:pt>
                <c:pt idx="12">
                  <c:v>4802</c:v>
                </c:pt>
                <c:pt idx="13">
                  <c:v>4980</c:v>
                </c:pt>
                <c:pt idx="14">
                  <c:v>4972</c:v>
                </c:pt>
                <c:pt idx="15">
                  <c:v>4882</c:v>
                </c:pt>
                <c:pt idx="16">
                  <c:v>4764</c:v>
                </c:pt>
                <c:pt idx="17">
                  <c:v>4487</c:v>
                </c:pt>
                <c:pt idx="18">
                  <c:v>4283</c:v>
                </c:pt>
                <c:pt idx="19">
                  <c:v>4060</c:v>
                </c:pt>
                <c:pt idx="20">
                  <c:v>3876</c:v>
                </c:pt>
                <c:pt idx="21">
                  <c:v>3657</c:v>
                </c:pt>
                <c:pt idx="22">
                  <c:v>3472</c:v>
                </c:pt>
                <c:pt idx="23">
                  <c:v>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76-4A11-8534-E88F250DF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6056"/>
        <c:axId val="354667624"/>
      </c:scatterChart>
      <c:valAx>
        <c:axId val="3546660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7624"/>
        <c:crosses val="autoZero"/>
        <c:crossBetween val="midCat"/>
        <c:majorUnit val="3"/>
      </c:valAx>
      <c:valAx>
        <c:axId val="35466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発電量［</a:t>
                </a:r>
                <a:r>
                  <a:rPr lang="en-US" altLang="ja-JP"/>
                  <a:t>MWh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6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1804461942257"/>
          <c:y val="0.558911490230388"/>
          <c:w val="0.25647222222222221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43631125993785"/>
          <c:y val="6.7615089050179766E-2"/>
          <c:w val="0.82722577996278146"/>
          <c:h val="0.7683186246484861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Hokkaido!$B$43:$Y$43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20.441715643366265</c:v>
                </c:pt>
                <c:pt idx="5">
                  <c:v>899.43548830811574</c:v>
                </c:pt>
                <c:pt idx="6">
                  <c:v>3924.809403526323</c:v>
                </c:pt>
                <c:pt idx="7">
                  <c:v>8319.7782668500695</c:v>
                </c:pt>
                <c:pt idx="8">
                  <c:v>12796.513992747283</c:v>
                </c:pt>
                <c:pt idx="9">
                  <c:v>16455.581092909844</c:v>
                </c:pt>
                <c:pt idx="10">
                  <c:v>18417.985794673004</c:v>
                </c:pt>
                <c:pt idx="11">
                  <c:v>19726.255595848448</c:v>
                </c:pt>
                <c:pt idx="12">
                  <c:v>20094.206477429041</c:v>
                </c:pt>
                <c:pt idx="13">
                  <c:v>19460.513292484684</c:v>
                </c:pt>
                <c:pt idx="14">
                  <c:v>16966.623983994003</c:v>
                </c:pt>
                <c:pt idx="15">
                  <c:v>12939.606002250848</c:v>
                </c:pt>
                <c:pt idx="16">
                  <c:v>8074.4776791296763</c:v>
                </c:pt>
                <c:pt idx="17">
                  <c:v>4231.4351381768174</c:v>
                </c:pt>
                <c:pt idx="18">
                  <c:v>1124.2943603851447</c:v>
                </c:pt>
                <c:pt idx="19">
                  <c:v>20.441715643366265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4A-4113-B8F9-9EA19ED22424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40.883431286732531</c:v>
                </c:pt>
                <c:pt idx="5">
                  <c:v>1798.8709766162315</c:v>
                </c:pt>
                <c:pt idx="6">
                  <c:v>7849.6188070526459</c:v>
                </c:pt>
                <c:pt idx="7">
                  <c:v>16639.556533700139</c:v>
                </c:pt>
                <c:pt idx="8">
                  <c:v>25593.027985494566</c:v>
                </c:pt>
                <c:pt idx="9">
                  <c:v>32911.162185819689</c:v>
                </c:pt>
                <c:pt idx="10">
                  <c:v>36835.971589346009</c:v>
                </c:pt>
                <c:pt idx="11">
                  <c:v>39452.511191696896</c:v>
                </c:pt>
                <c:pt idx="12">
                  <c:v>40188.412954858082</c:v>
                </c:pt>
                <c:pt idx="13">
                  <c:v>38921.026584969368</c:v>
                </c:pt>
                <c:pt idx="14">
                  <c:v>33933.247967988005</c:v>
                </c:pt>
                <c:pt idx="15">
                  <c:v>25879.212004501696</c:v>
                </c:pt>
                <c:pt idx="16">
                  <c:v>16148.955358259353</c:v>
                </c:pt>
                <c:pt idx="17">
                  <c:v>8462.8702763536348</c:v>
                </c:pt>
                <c:pt idx="18">
                  <c:v>2248.5887207702895</c:v>
                </c:pt>
                <c:pt idx="19">
                  <c:v>40.883431286732531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4A-4113-B8F9-9EA19ED22424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Hokkaido!$B$37:$Y$37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61.325146930098782</c:v>
                </c:pt>
                <c:pt idx="5">
                  <c:v>2698.3064649243465</c:v>
                </c:pt>
                <c:pt idx="6">
                  <c:v>11774.428210578968</c:v>
                </c:pt>
                <c:pt idx="7">
                  <c:v>24959.334800550205</c:v>
                </c:pt>
                <c:pt idx="8">
                  <c:v>38389.541978241839</c:v>
                </c:pt>
                <c:pt idx="9">
                  <c:v>49366.743278729526</c:v>
                </c:pt>
                <c:pt idx="10">
                  <c:v>55253.957384019013</c:v>
                </c:pt>
                <c:pt idx="11">
                  <c:v>59178.766787545326</c:v>
                </c:pt>
                <c:pt idx="12">
                  <c:v>60282.619432287109</c:v>
                </c:pt>
                <c:pt idx="13">
                  <c:v>58381.539877454052</c:v>
                </c:pt>
                <c:pt idx="14">
                  <c:v>50899.871951982001</c:v>
                </c:pt>
                <c:pt idx="15">
                  <c:v>38818.818006752532</c:v>
                </c:pt>
                <c:pt idx="16">
                  <c:v>24223.433037389023</c:v>
                </c:pt>
                <c:pt idx="17">
                  <c:v>12694.305414530449</c:v>
                </c:pt>
                <c:pt idx="18">
                  <c:v>3372.8830811554335</c:v>
                </c:pt>
                <c:pt idx="19">
                  <c:v>61.325146930098782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4A-4113-B8F9-9EA19ED22424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81.766862573465062</c:v>
                </c:pt>
                <c:pt idx="5">
                  <c:v>3597.7419532324629</c:v>
                </c:pt>
                <c:pt idx="6">
                  <c:v>15699.237614105292</c:v>
                </c:pt>
                <c:pt idx="7">
                  <c:v>33279.113067400278</c:v>
                </c:pt>
                <c:pt idx="8">
                  <c:v>51186.055970989131</c:v>
                </c:pt>
                <c:pt idx="9">
                  <c:v>65822.324371639377</c:v>
                </c:pt>
                <c:pt idx="10">
                  <c:v>73671.943178692018</c:v>
                </c:pt>
                <c:pt idx="11">
                  <c:v>78905.022383393793</c:v>
                </c:pt>
                <c:pt idx="12">
                  <c:v>80376.825909716164</c:v>
                </c:pt>
                <c:pt idx="13">
                  <c:v>77842.053169938736</c:v>
                </c:pt>
                <c:pt idx="14">
                  <c:v>67866.495935976011</c:v>
                </c:pt>
                <c:pt idx="15">
                  <c:v>51758.424009003393</c:v>
                </c:pt>
                <c:pt idx="16">
                  <c:v>32297.910716518705</c:v>
                </c:pt>
                <c:pt idx="17">
                  <c:v>16925.74055270727</c:v>
                </c:pt>
                <c:pt idx="18">
                  <c:v>4497.1774415405789</c:v>
                </c:pt>
                <c:pt idx="19">
                  <c:v>81.766862573465062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4A-4113-B8F9-9EA19ED22424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102.20857821683131</c:v>
                </c:pt>
                <c:pt idx="5">
                  <c:v>4497.177441540578</c:v>
                </c:pt>
                <c:pt idx="6">
                  <c:v>19624.047017631612</c:v>
                </c:pt>
                <c:pt idx="7">
                  <c:v>41598.891334250351</c:v>
                </c:pt>
                <c:pt idx="8">
                  <c:v>63982.569963736416</c:v>
                </c:pt>
                <c:pt idx="9">
                  <c:v>82277.905464549214</c:v>
                </c:pt>
                <c:pt idx="10">
                  <c:v>92089.928973365022</c:v>
                </c:pt>
                <c:pt idx="11">
                  <c:v>98631.277979242237</c:v>
                </c:pt>
                <c:pt idx="12">
                  <c:v>100471.0323871452</c:v>
                </c:pt>
                <c:pt idx="13">
                  <c:v>97302.56646242342</c:v>
                </c:pt>
                <c:pt idx="14">
                  <c:v>84833.119919970006</c:v>
                </c:pt>
                <c:pt idx="15">
                  <c:v>64698.030011254239</c:v>
                </c:pt>
                <c:pt idx="16">
                  <c:v>40372.38839564837</c:v>
                </c:pt>
                <c:pt idx="17">
                  <c:v>21157.175690884087</c:v>
                </c:pt>
                <c:pt idx="18">
                  <c:v>5621.4718019257234</c:v>
                </c:pt>
                <c:pt idx="19">
                  <c:v>102.20857821683131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4A-4113-B8F9-9EA19ED22424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122.65029386019756</c:v>
                </c:pt>
                <c:pt idx="5">
                  <c:v>5396.6129298486931</c:v>
                </c:pt>
                <c:pt idx="6">
                  <c:v>23548.856421157936</c:v>
                </c:pt>
                <c:pt idx="7">
                  <c:v>49918.66960110041</c:v>
                </c:pt>
                <c:pt idx="8">
                  <c:v>76779.083956483679</c:v>
                </c:pt>
                <c:pt idx="9">
                  <c:v>98733.486557459051</c:v>
                </c:pt>
                <c:pt idx="10">
                  <c:v>110507.91476803803</c:v>
                </c:pt>
                <c:pt idx="11">
                  <c:v>118357.53357509065</c:v>
                </c:pt>
                <c:pt idx="12">
                  <c:v>120565.23886457422</c:v>
                </c:pt>
                <c:pt idx="13">
                  <c:v>116763.0797549081</c:v>
                </c:pt>
                <c:pt idx="14">
                  <c:v>101799.743903964</c:v>
                </c:pt>
                <c:pt idx="15">
                  <c:v>77637.636013505064</c:v>
                </c:pt>
                <c:pt idx="16">
                  <c:v>48446.866074778045</c:v>
                </c:pt>
                <c:pt idx="17">
                  <c:v>25388.610829060897</c:v>
                </c:pt>
                <c:pt idx="18">
                  <c:v>6745.766162310867</c:v>
                </c:pt>
                <c:pt idx="19">
                  <c:v>122.65029386019756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4A-4113-B8F9-9EA19ED22424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Hokkaido!$B$25:$Y$25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204.41715643366263</c:v>
                </c:pt>
                <c:pt idx="5">
                  <c:v>8994.354883081156</c:v>
                </c:pt>
                <c:pt idx="6">
                  <c:v>39248.094035263224</c:v>
                </c:pt>
                <c:pt idx="7">
                  <c:v>83197.782668500702</c:v>
                </c:pt>
                <c:pt idx="8">
                  <c:v>127965.13992747283</c:v>
                </c:pt>
                <c:pt idx="9">
                  <c:v>164555.81092909843</c:v>
                </c:pt>
                <c:pt idx="10">
                  <c:v>184179.85794673004</c:v>
                </c:pt>
                <c:pt idx="11">
                  <c:v>197262.55595848447</c:v>
                </c:pt>
                <c:pt idx="12">
                  <c:v>200942.0647742904</c:v>
                </c:pt>
                <c:pt idx="13">
                  <c:v>194605.13292484684</c:v>
                </c:pt>
                <c:pt idx="14">
                  <c:v>169666.23983994001</c:v>
                </c:pt>
                <c:pt idx="15">
                  <c:v>129396.06002250848</c:v>
                </c:pt>
                <c:pt idx="16">
                  <c:v>80744.776791296739</c:v>
                </c:pt>
                <c:pt idx="17">
                  <c:v>42314.351381768174</c:v>
                </c:pt>
                <c:pt idx="18">
                  <c:v>11242.943603851447</c:v>
                </c:pt>
                <c:pt idx="19">
                  <c:v>204.41715643366263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4A-4113-B8F9-9EA19ED22424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Hokkaido!$B$106:$Y$106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A-4113-B8F9-9EA19ED22424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Hokkaido!$B$109:$Y$109</c:f>
              <c:numCache>
                <c:formatCode>General</c:formatCode>
                <c:ptCount val="24"/>
                <c:pt idx="0">
                  <c:v>1629.814546433317</c:v>
                </c:pt>
                <c:pt idx="1">
                  <c:v>1577.4835265710092</c:v>
                </c:pt>
                <c:pt idx="2">
                  <c:v>1612.5507048292568</c:v>
                </c:pt>
                <c:pt idx="3">
                  <c:v>1659.4867741902958</c:v>
                </c:pt>
                <c:pt idx="4">
                  <c:v>1661.1052593406764</c:v>
                </c:pt>
                <c:pt idx="5">
                  <c:v>1649.7758632880118</c:v>
                </c:pt>
                <c:pt idx="6">
                  <c:v>1709.659813852096</c:v>
                </c:pt>
                <c:pt idx="7">
                  <c:v>1903.8780318977742</c:v>
                </c:pt>
                <c:pt idx="8">
                  <c:v>2290.1564877886235</c:v>
                </c:pt>
                <c:pt idx="9">
                  <c:v>2535.0872405462287</c:v>
                </c:pt>
                <c:pt idx="10">
                  <c:v>2609.5375574637387</c:v>
                </c:pt>
                <c:pt idx="11">
                  <c:v>2662.4080723761735</c:v>
                </c:pt>
                <c:pt idx="12">
                  <c:v>2590.6552307092979</c:v>
                </c:pt>
                <c:pt idx="13">
                  <c:v>2686.6853496318831</c:v>
                </c:pt>
                <c:pt idx="14">
                  <c:v>2682.3693892308679</c:v>
                </c:pt>
                <c:pt idx="15">
                  <c:v>2633.8148347194488</c:v>
                </c:pt>
                <c:pt idx="16">
                  <c:v>2570.1544188044763</c:v>
                </c:pt>
                <c:pt idx="17">
                  <c:v>2420.7142899193295</c:v>
                </c:pt>
                <c:pt idx="18">
                  <c:v>2310.6572996934447</c:v>
                </c:pt>
                <c:pt idx="19">
                  <c:v>2190.3499035151499</c:v>
                </c:pt>
                <c:pt idx="20">
                  <c:v>2091.0828142918031</c:v>
                </c:pt>
                <c:pt idx="21">
                  <c:v>1972.9333983140152</c:v>
                </c:pt>
                <c:pt idx="22">
                  <c:v>1873.1268140405421</c:v>
                </c:pt>
                <c:pt idx="23">
                  <c:v>1772.7807347169414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A-4113-B8F9-9EA19ED22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3312"/>
        <c:axId val="354664096"/>
      </c:scatterChart>
      <c:valAx>
        <c:axId val="3546633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664096"/>
        <c:crosses val="autoZero"/>
        <c:crossBetween val="midCat"/>
        <c:majorUnit val="3"/>
      </c:valAx>
      <c:valAx>
        <c:axId val="3546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2.0063946017137582E-2"/>
              <c:y val="0.39393277632835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663312"/>
        <c:crosses val="autoZero"/>
        <c:crossBetween val="midCat"/>
        <c:majorUnit val="4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9242112391424"/>
          <c:y val="0.101007455431379"/>
          <c:w val="0.10791590238934419"/>
          <c:h val="0.532611043830786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43631125993785"/>
          <c:y val="6.7615089050179766E-2"/>
          <c:w val="0.82722577996278146"/>
          <c:h val="0.7683186246484861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Hokkaido!$B$43:$Y$43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20.441715643366265</c:v>
                </c:pt>
                <c:pt idx="5">
                  <c:v>899.43548830811574</c:v>
                </c:pt>
                <c:pt idx="6">
                  <c:v>3924.809403526323</c:v>
                </c:pt>
                <c:pt idx="7">
                  <c:v>8319.7782668500695</c:v>
                </c:pt>
                <c:pt idx="8">
                  <c:v>12796.513992747283</c:v>
                </c:pt>
                <c:pt idx="9">
                  <c:v>16455.581092909844</c:v>
                </c:pt>
                <c:pt idx="10">
                  <c:v>18417.985794673004</c:v>
                </c:pt>
                <c:pt idx="11">
                  <c:v>19726.255595848448</c:v>
                </c:pt>
                <c:pt idx="12">
                  <c:v>20094.206477429041</c:v>
                </c:pt>
                <c:pt idx="13">
                  <c:v>19460.513292484684</c:v>
                </c:pt>
                <c:pt idx="14">
                  <c:v>16966.623983994003</c:v>
                </c:pt>
                <c:pt idx="15">
                  <c:v>12939.606002250848</c:v>
                </c:pt>
                <c:pt idx="16">
                  <c:v>8074.4776791296763</c:v>
                </c:pt>
                <c:pt idx="17">
                  <c:v>4231.4351381768174</c:v>
                </c:pt>
                <c:pt idx="18">
                  <c:v>1124.2943603851447</c:v>
                </c:pt>
                <c:pt idx="19">
                  <c:v>20.441715643366265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5-4A90-87D8-8C58CF29E64E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40.883431286732531</c:v>
                </c:pt>
                <c:pt idx="5">
                  <c:v>1798.8709766162315</c:v>
                </c:pt>
                <c:pt idx="6">
                  <c:v>7849.6188070526459</c:v>
                </c:pt>
                <c:pt idx="7">
                  <c:v>16639.556533700139</c:v>
                </c:pt>
                <c:pt idx="8">
                  <c:v>25593.027985494566</c:v>
                </c:pt>
                <c:pt idx="9">
                  <c:v>32911.162185819689</c:v>
                </c:pt>
                <c:pt idx="10">
                  <c:v>36835.971589346009</c:v>
                </c:pt>
                <c:pt idx="11">
                  <c:v>39452.511191696896</c:v>
                </c:pt>
                <c:pt idx="12">
                  <c:v>40188.412954858082</c:v>
                </c:pt>
                <c:pt idx="13">
                  <c:v>38921.026584969368</c:v>
                </c:pt>
                <c:pt idx="14">
                  <c:v>33933.247967988005</c:v>
                </c:pt>
                <c:pt idx="15">
                  <c:v>25879.212004501696</c:v>
                </c:pt>
                <c:pt idx="16">
                  <c:v>16148.955358259353</c:v>
                </c:pt>
                <c:pt idx="17">
                  <c:v>8462.8702763536348</c:v>
                </c:pt>
                <c:pt idx="18">
                  <c:v>2248.5887207702895</c:v>
                </c:pt>
                <c:pt idx="19">
                  <c:v>40.883431286732531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95-4A90-87D8-8C58CF29E64E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Hokkaido!$B$37:$Y$37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61.325146930098782</c:v>
                </c:pt>
                <c:pt idx="5">
                  <c:v>2698.3064649243465</c:v>
                </c:pt>
                <c:pt idx="6">
                  <c:v>11774.428210578968</c:v>
                </c:pt>
                <c:pt idx="7">
                  <c:v>24959.334800550205</c:v>
                </c:pt>
                <c:pt idx="8">
                  <c:v>38389.541978241839</c:v>
                </c:pt>
                <c:pt idx="9">
                  <c:v>49366.743278729526</c:v>
                </c:pt>
                <c:pt idx="10">
                  <c:v>55253.957384019013</c:v>
                </c:pt>
                <c:pt idx="11">
                  <c:v>59178.766787545326</c:v>
                </c:pt>
                <c:pt idx="12">
                  <c:v>60282.619432287109</c:v>
                </c:pt>
                <c:pt idx="13">
                  <c:v>58381.539877454052</c:v>
                </c:pt>
                <c:pt idx="14">
                  <c:v>50899.871951982001</c:v>
                </c:pt>
                <c:pt idx="15">
                  <c:v>38818.818006752532</c:v>
                </c:pt>
                <c:pt idx="16">
                  <c:v>24223.433037389023</c:v>
                </c:pt>
                <c:pt idx="17">
                  <c:v>12694.305414530449</c:v>
                </c:pt>
                <c:pt idx="18">
                  <c:v>3372.8830811554335</c:v>
                </c:pt>
                <c:pt idx="19">
                  <c:v>61.325146930098782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95-4A90-87D8-8C58CF29E64E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81.766862573465062</c:v>
                </c:pt>
                <c:pt idx="5">
                  <c:v>3597.7419532324629</c:v>
                </c:pt>
                <c:pt idx="6">
                  <c:v>15699.237614105292</c:v>
                </c:pt>
                <c:pt idx="7">
                  <c:v>33279.113067400278</c:v>
                </c:pt>
                <c:pt idx="8">
                  <c:v>51186.055970989131</c:v>
                </c:pt>
                <c:pt idx="9">
                  <c:v>65822.324371639377</c:v>
                </c:pt>
                <c:pt idx="10">
                  <c:v>73671.943178692018</c:v>
                </c:pt>
                <c:pt idx="11">
                  <c:v>78905.022383393793</c:v>
                </c:pt>
                <c:pt idx="12">
                  <c:v>80376.825909716164</c:v>
                </c:pt>
                <c:pt idx="13">
                  <c:v>77842.053169938736</c:v>
                </c:pt>
                <c:pt idx="14">
                  <c:v>67866.495935976011</c:v>
                </c:pt>
                <c:pt idx="15">
                  <c:v>51758.424009003393</c:v>
                </c:pt>
                <c:pt idx="16">
                  <c:v>32297.910716518705</c:v>
                </c:pt>
                <c:pt idx="17">
                  <c:v>16925.74055270727</c:v>
                </c:pt>
                <c:pt idx="18">
                  <c:v>4497.1774415405789</c:v>
                </c:pt>
                <c:pt idx="19">
                  <c:v>81.766862573465062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95-4A90-87D8-8C58CF29E64E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102.20857821683131</c:v>
                </c:pt>
                <c:pt idx="5">
                  <c:v>4497.177441540578</c:v>
                </c:pt>
                <c:pt idx="6">
                  <c:v>19624.047017631612</c:v>
                </c:pt>
                <c:pt idx="7">
                  <c:v>41598.891334250351</c:v>
                </c:pt>
                <c:pt idx="8">
                  <c:v>63982.569963736416</c:v>
                </c:pt>
                <c:pt idx="9">
                  <c:v>82277.905464549214</c:v>
                </c:pt>
                <c:pt idx="10">
                  <c:v>92089.928973365022</c:v>
                </c:pt>
                <c:pt idx="11">
                  <c:v>98631.277979242237</c:v>
                </c:pt>
                <c:pt idx="12">
                  <c:v>100471.0323871452</c:v>
                </c:pt>
                <c:pt idx="13">
                  <c:v>97302.56646242342</c:v>
                </c:pt>
                <c:pt idx="14">
                  <c:v>84833.119919970006</c:v>
                </c:pt>
                <c:pt idx="15">
                  <c:v>64698.030011254239</c:v>
                </c:pt>
                <c:pt idx="16">
                  <c:v>40372.38839564837</c:v>
                </c:pt>
                <c:pt idx="17">
                  <c:v>21157.175690884087</c:v>
                </c:pt>
                <c:pt idx="18">
                  <c:v>5621.4718019257234</c:v>
                </c:pt>
                <c:pt idx="19">
                  <c:v>102.20857821683131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95-4A90-87D8-8C58CF29E64E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Hokkaido!$B$28:$Y$28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122.65029386019756</c:v>
                </c:pt>
                <c:pt idx="5">
                  <c:v>5396.6129298486931</c:v>
                </c:pt>
                <c:pt idx="6">
                  <c:v>23548.856421157936</c:v>
                </c:pt>
                <c:pt idx="7">
                  <c:v>49918.66960110041</c:v>
                </c:pt>
                <c:pt idx="8">
                  <c:v>76779.083956483679</c:v>
                </c:pt>
                <c:pt idx="9">
                  <c:v>98733.486557459051</c:v>
                </c:pt>
                <c:pt idx="10">
                  <c:v>110507.91476803803</c:v>
                </c:pt>
                <c:pt idx="11">
                  <c:v>118357.53357509065</c:v>
                </c:pt>
                <c:pt idx="12">
                  <c:v>120565.23886457422</c:v>
                </c:pt>
                <c:pt idx="13">
                  <c:v>116763.0797549081</c:v>
                </c:pt>
                <c:pt idx="14">
                  <c:v>101799.743903964</c:v>
                </c:pt>
                <c:pt idx="15">
                  <c:v>77637.636013505064</c:v>
                </c:pt>
                <c:pt idx="16">
                  <c:v>48446.866074778045</c:v>
                </c:pt>
                <c:pt idx="17">
                  <c:v>25388.610829060897</c:v>
                </c:pt>
                <c:pt idx="18">
                  <c:v>6745.766162310867</c:v>
                </c:pt>
                <c:pt idx="19">
                  <c:v>122.65029386019756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95-4A90-87D8-8C58CF29E64E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Hokkaido!$B$106:$Y$106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5-4A90-87D8-8C58CF29E64E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Hokkaido!$B$83:$Y$83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Hokkaido!$B$109:$Y$109</c:f>
              <c:numCache>
                <c:formatCode>General</c:formatCode>
                <c:ptCount val="24"/>
                <c:pt idx="0">
                  <c:v>1629.814546433317</c:v>
                </c:pt>
                <c:pt idx="1">
                  <c:v>1577.4835265710092</c:v>
                </c:pt>
                <c:pt idx="2">
                  <c:v>1612.5507048292568</c:v>
                </c:pt>
                <c:pt idx="3">
                  <c:v>1659.4867741902958</c:v>
                </c:pt>
                <c:pt idx="4">
                  <c:v>1661.1052593406764</c:v>
                </c:pt>
                <c:pt idx="5">
                  <c:v>1649.7758632880118</c:v>
                </c:pt>
                <c:pt idx="6">
                  <c:v>1709.659813852096</c:v>
                </c:pt>
                <c:pt idx="7">
                  <c:v>1903.8780318977742</c:v>
                </c:pt>
                <c:pt idx="8">
                  <c:v>2290.1564877886235</c:v>
                </c:pt>
                <c:pt idx="9">
                  <c:v>2535.0872405462287</c:v>
                </c:pt>
                <c:pt idx="10">
                  <c:v>2609.5375574637387</c:v>
                </c:pt>
                <c:pt idx="11">
                  <c:v>2662.4080723761735</c:v>
                </c:pt>
                <c:pt idx="12">
                  <c:v>2590.6552307092979</c:v>
                </c:pt>
                <c:pt idx="13">
                  <c:v>2686.6853496318831</c:v>
                </c:pt>
                <c:pt idx="14">
                  <c:v>2682.3693892308679</c:v>
                </c:pt>
                <c:pt idx="15">
                  <c:v>2633.8148347194488</c:v>
                </c:pt>
                <c:pt idx="16">
                  <c:v>2570.1544188044763</c:v>
                </c:pt>
                <c:pt idx="17">
                  <c:v>2420.7142899193295</c:v>
                </c:pt>
                <c:pt idx="18">
                  <c:v>2310.6572996934447</c:v>
                </c:pt>
                <c:pt idx="19">
                  <c:v>2190.3499035151499</c:v>
                </c:pt>
                <c:pt idx="20">
                  <c:v>2091.0828142918031</c:v>
                </c:pt>
                <c:pt idx="21">
                  <c:v>1972.9333983140152</c:v>
                </c:pt>
                <c:pt idx="22">
                  <c:v>1873.1268140405421</c:v>
                </c:pt>
                <c:pt idx="23">
                  <c:v>1772.7807347169414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5-4A90-87D8-8C58CF29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0176"/>
        <c:axId val="354662920"/>
      </c:scatterChart>
      <c:valAx>
        <c:axId val="35466017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662920"/>
        <c:crosses val="autoZero"/>
        <c:crossBetween val="midCat"/>
        <c:majorUnit val="3"/>
      </c:valAx>
      <c:valAx>
        <c:axId val="3546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2.0063946017137582E-2"/>
              <c:y val="0.39393277632835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660176"/>
        <c:crosses val="autoZero"/>
        <c:crossBetween val="midCat"/>
        <c:majorUnit val="4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9242112391424"/>
          <c:y val="0.101007455431379"/>
          <c:w val="0.10791590238934419"/>
          <c:h val="0.532611043830786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24759405074368"/>
          <c:y val="0.14444444444444443"/>
          <c:w val="0.85341907261592298"/>
          <c:h val="0.7157487605715952"/>
        </c:manualLayout>
      </c:layout>
      <c:scatterChart>
        <c:scatterStyle val="lineMarker"/>
        <c:varyColors val="0"/>
        <c:ser>
          <c:idx val="4"/>
          <c:order val="0"/>
          <c:tx>
            <c:v>100%%%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Hokkaido!#REF!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B-462F-9C56-F01E4D30F74A}"/>
            </c:ext>
          </c:extLst>
        </c:ser>
        <c:ser>
          <c:idx val="0"/>
          <c:order val="1"/>
          <c:tx>
            <c:v>100%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Hokkaido!$B$25:$Y$25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204.41715643366263</c:v>
                </c:pt>
                <c:pt idx="5">
                  <c:v>8994.354883081156</c:v>
                </c:pt>
                <c:pt idx="6">
                  <c:v>39248.094035263224</c:v>
                </c:pt>
                <c:pt idx="7">
                  <c:v>83197.782668500702</c:v>
                </c:pt>
                <c:pt idx="8">
                  <c:v>127965.13992747283</c:v>
                </c:pt>
                <c:pt idx="9">
                  <c:v>164555.81092909843</c:v>
                </c:pt>
                <c:pt idx="10">
                  <c:v>184179.85794673004</c:v>
                </c:pt>
                <c:pt idx="11">
                  <c:v>197262.55595848447</c:v>
                </c:pt>
                <c:pt idx="12">
                  <c:v>200942.0647742904</c:v>
                </c:pt>
                <c:pt idx="13">
                  <c:v>194605.13292484684</c:v>
                </c:pt>
                <c:pt idx="14">
                  <c:v>169666.23983994001</c:v>
                </c:pt>
                <c:pt idx="15">
                  <c:v>129396.06002250848</c:v>
                </c:pt>
                <c:pt idx="16">
                  <c:v>80744.776791296739</c:v>
                </c:pt>
                <c:pt idx="17">
                  <c:v>42314.351381768174</c:v>
                </c:pt>
                <c:pt idx="18">
                  <c:v>11242.943603851447</c:v>
                </c:pt>
                <c:pt idx="19">
                  <c:v>204.41715643366263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B-462F-9C56-F01E4D30F74A}"/>
            </c:ext>
          </c:extLst>
        </c:ser>
        <c:ser>
          <c:idx val="1"/>
          <c:order val="2"/>
          <c:tx>
            <c:v>60%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Hokkaido!$B$2:$Y$2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Hokkaido!$B$28:$V$28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122.65029386019756</c:v>
                </c:pt>
                <c:pt idx="5">
                  <c:v>5396.6129298486931</c:v>
                </c:pt>
                <c:pt idx="6">
                  <c:v>23548.856421157936</c:v>
                </c:pt>
                <c:pt idx="7">
                  <c:v>49918.66960110041</c:v>
                </c:pt>
                <c:pt idx="8">
                  <c:v>76779.083956483679</c:v>
                </c:pt>
                <c:pt idx="9">
                  <c:v>98733.486557459051</c:v>
                </c:pt>
                <c:pt idx="10">
                  <c:v>110507.91476803803</c:v>
                </c:pt>
                <c:pt idx="11">
                  <c:v>118357.53357509065</c:v>
                </c:pt>
                <c:pt idx="12">
                  <c:v>120565.23886457422</c:v>
                </c:pt>
                <c:pt idx="13">
                  <c:v>116763.0797549081</c:v>
                </c:pt>
                <c:pt idx="14">
                  <c:v>101799.743903964</c:v>
                </c:pt>
                <c:pt idx="15">
                  <c:v>77637.636013505064</c:v>
                </c:pt>
                <c:pt idx="16">
                  <c:v>48446.866074778045</c:v>
                </c:pt>
                <c:pt idx="17">
                  <c:v>25388.610829060897</c:v>
                </c:pt>
                <c:pt idx="18">
                  <c:v>6745.766162310867</c:v>
                </c:pt>
                <c:pt idx="19">
                  <c:v>122.65029386019756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DB-462F-9C56-F01E4D30F74A}"/>
            </c:ext>
          </c:extLst>
        </c:ser>
        <c:ser>
          <c:idx val="2"/>
          <c:order val="3"/>
          <c:tx>
            <c:v>100%%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Hokkaido!#REF!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DB-462F-9C56-F01E4D30F74A}"/>
            </c:ext>
          </c:extLst>
        </c:ser>
        <c:ser>
          <c:idx val="3"/>
          <c:order val="4"/>
          <c:tx>
            <c:v>60%%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Hokkaido!#REF!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DB-462F-9C56-F01E4D30F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5664"/>
        <c:axId val="354664880"/>
      </c:scatterChart>
      <c:valAx>
        <c:axId val="35466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4880"/>
        <c:crosses val="autoZero"/>
        <c:crossBetween val="midCat"/>
      </c:valAx>
      <c:valAx>
        <c:axId val="3546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47200349956269"/>
          <c:y val="0.22615631379410908"/>
          <c:w val="0.17436037498626758"/>
          <c:h val="0.77384091185656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PV(50%)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Hokkaido!$B$236:$Y$236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102.20857821683131</c:v>
                </c:pt>
                <c:pt idx="5">
                  <c:v>4497.177441540578</c:v>
                </c:pt>
                <c:pt idx="6">
                  <c:v>19624.047017631612</c:v>
                </c:pt>
                <c:pt idx="7">
                  <c:v>41598.891334250351</c:v>
                </c:pt>
                <c:pt idx="8">
                  <c:v>63982.569963736416</c:v>
                </c:pt>
                <c:pt idx="9">
                  <c:v>82277.905464549214</c:v>
                </c:pt>
                <c:pt idx="10">
                  <c:v>92089.928973365022</c:v>
                </c:pt>
                <c:pt idx="11">
                  <c:v>98631.277979242237</c:v>
                </c:pt>
                <c:pt idx="12">
                  <c:v>100471.0323871452</c:v>
                </c:pt>
                <c:pt idx="13">
                  <c:v>97302.56646242342</c:v>
                </c:pt>
                <c:pt idx="14">
                  <c:v>84833.119919970006</c:v>
                </c:pt>
                <c:pt idx="15">
                  <c:v>64698.030011254239</c:v>
                </c:pt>
                <c:pt idx="16">
                  <c:v>40372.38839564837</c:v>
                </c:pt>
                <c:pt idx="17">
                  <c:v>21157.175690884087</c:v>
                </c:pt>
                <c:pt idx="18">
                  <c:v>5621.4718019257234</c:v>
                </c:pt>
                <c:pt idx="19">
                  <c:v>102.20857821683131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0-4F15-84C2-0A02210B3CB0}"/>
            </c:ext>
          </c:extLst>
        </c:ser>
        <c:ser>
          <c:idx val="2"/>
          <c:order val="1"/>
          <c:tx>
            <c:v>PV(40%)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Hokkaido!$B$239:$Y$239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81.766862573465062</c:v>
                </c:pt>
                <c:pt idx="5">
                  <c:v>3597.7419532324629</c:v>
                </c:pt>
                <c:pt idx="6">
                  <c:v>15699.237614105292</c:v>
                </c:pt>
                <c:pt idx="7">
                  <c:v>33279.113067400278</c:v>
                </c:pt>
                <c:pt idx="8">
                  <c:v>51186.055970989131</c:v>
                </c:pt>
                <c:pt idx="9">
                  <c:v>65822.324371639377</c:v>
                </c:pt>
                <c:pt idx="10">
                  <c:v>73671.943178692018</c:v>
                </c:pt>
                <c:pt idx="11">
                  <c:v>78905.022383393793</c:v>
                </c:pt>
                <c:pt idx="12">
                  <c:v>80376.825909716164</c:v>
                </c:pt>
                <c:pt idx="13">
                  <c:v>77842.053169938736</c:v>
                </c:pt>
                <c:pt idx="14">
                  <c:v>67866.495935976011</c:v>
                </c:pt>
                <c:pt idx="15">
                  <c:v>51758.424009003393</c:v>
                </c:pt>
                <c:pt idx="16">
                  <c:v>32297.910716518705</c:v>
                </c:pt>
                <c:pt idx="17">
                  <c:v>16925.74055270727</c:v>
                </c:pt>
                <c:pt idx="18">
                  <c:v>4497.1774415405789</c:v>
                </c:pt>
                <c:pt idx="19">
                  <c:v>81.766862573465062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40-4F15-84C2-0A02210B3CB0}"/>
            </c:ext>
          </c:extLst>
        </c:ser>
        <c:ser>
          <c:idx val="3"/>
          <c:order val="2"/>
          <c:tx>
            <c:v>PV(30%)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Hokkaido!$B$248:$Y$248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61.325146930098782</c:v>
                </c:pt>
                <c:pt idx="5">
                  <c:v>2698.3064649243465</c:v>
                </c:pt>
                <c:pt idx="6">
                  <c:v>11774.428210578968</c:v>
                </c:pt>
                <c:pt idx="7">
                  <c:v>24959.334800550205</c:v>
                </c:pt>
                <c:pt idx="8">
                  <c:v>38389.541978241839</c:v>
                </c:pt>
                <c:pt idx="9">
                  <c:v>49366.743278729526</c:v>
                </c:pt>
                <c:pt idx="10">
                  <c:v>55253.957384019013</c:v>
                </c:pt>
                <c:pt idx="11">
                  <c:v>59178.766787545326</c:v>
                </c:pt>
                <c:pt idx="12">
                  <c:v>60282.619432287109</c:v>
                </c:pt>
                <c:pt idx="13">
                  <c:v>58381.539877454052</c:v>
                </c:pt>
                <c:pt idx="14">
                  <c:v>50899.871951982001</c:v>
                </c:pt>
                <c:pt idx="15">
                  <c:v>38818.818006752532</c:v>
                </c:pt>
                <c:pt idx="16">
                  <c:v>24223.433037389023</c:v>
                </c:pt>
                <c:pt idx="17">
                  <c:v>12694.305414530449</c:v>
                </c:pt>
                <c:pt idx="18">
                  <c:v>3372.8830811554335</c:v>
                </c:pt>
                <c:pt idx="19">
                  <c:v>61.325146930098782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40-4F15-84C2-0A02210B3CB0}"/>
            </c:ext>
          </c:extLst>
        </c:ser>
        <c:ser>
          <c:idx val="4"/>
          <c:order val="3"/>
          <c:tx>
            <c:v>PV(20%)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Hokkaido!$B$251:$Y$251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40.883431286732531</c:v>
                </c:pt>
                <c:pt idx="5">
                  <c:v>1798.8709766162315</c:v>
                </c:pt>
                <c:pt idx="6">
                  <c:v>7849.6188070526459</c:v>
                </c:pt>
                <c:pt idx="7">
                  <c:v>16639.556533700139</c:v>
                </c:pt>
                <c:pt idx="8">
                  <c:v>25593.027985494566</c:v>
                </c:pt>
                <c:pt idx="9">
                  <c:v>32911.162185819689</c:v>
                </c:pt>
                <c:pt idx="10">
                  <c:v>36835.971589346009</c:v>
                </c:pt>
                <c:pt idx="11">
                  <c:v>39452.511191696896</c:v>
                </c:pt>
                <c:pt idx="12">
                  <c:v>40188.412954858082</c:v>
                </c:pt>
                <c:pt idx="13">
                  <c:v>38921.026584969368</c:v>
                </c:pt>
                <c:pt idx="14">
                  <c:v>33933.247967988005</c:v>
                </c:pt>
                <c:pt idx="15">
                  <c:v>25879.212004501696</c:v>
                </c:pt>
                <c:pt idx="16">
                  <c:v>16148.955358259353</c:v>
                </c:pt>
                <c:pt idx="17">
                  <c:v>8462.8702763536348</c:v>
                </c:pt>
                <c:pt idx="18">
                  <c:v>2248.5887207702895</c:v>
                </c:pt>
                <c:pt idx="19">
                  <c:v>40.883431286732531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40-4F15-84C2-0A02210B3CB0}"/>
            </c:ext>
          </c:extLst>
        </c:ser>
        <c:ser>
          <c:idx val="5"/>
          <c:order val="4"/>
          <c:tx>
            <c:v>PV(10%)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Hokkaido!$B$260:$Y$260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20.441715643366265</c:v>
                </c:pt>
                <c:pt idx="5">
                  <c:v>899.43548830811574</c:v>
                </c:pt>
                <c:pt idx="6">
                  <c:v>3924.809403526323</c:v>
                </c:pt>
                <c:pt idx="7">
                  <c:v>8319.7782668500695</c:v>
                </c:pt>
                <c:pt idx="8">
                  <c:v>12796.513992747283</c:v>
                </c:pt>
                <c:pt idx="9">
                  <c:v>16455.581092909844</c:v>
                </c:pt>
                <c:pt idx="10">
                  <c:v>18417.985794673004</c:v>
                </c:pt>
                <c:pt idx="11">
                  <c:v>19726.255595848448</c:v>
                </c:pt>
                <c:pt idx="12">
                  <c:v>20094.206477429041</c:v>
                </c:pt>
                <c:pt idx="13">
                  <c:v>19460.513292484684</c:v>
                </c:pt>
                <c:pt idx="14">
                  <c:v>16966.623983994003</c:v>
                </c:pt>
                <c:pt idx="15">
                  <c:v>12939.606002250848</c:v>
                </c:pt>
                <c:pt idx="16">
                  <c:v>8074.4776791296763</c:v>
                </c:pt>
                <c:pt idx="17">
                  <c:v>4231.4351381768174</c:v>
                </c:pt>
                <c:pt idx="18">
                  <c:v>1124.2943603851447</c:v>
                </c:pt>
                <c:pt idx="19">
                  <c:v>20.441715643366265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40-4F15-84C2-0A02210B3CB0}"/>
            </c:ext>
          </c:extLst>
        </c:ser>
        <c:ser>
          <c:idx val="0"/>
          <c:order val="5"/>
          <c:tx>
            <c:v>需要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Hokkaido!$B$220:$Y$220</c:f>
              <c:numCache>
                <c:formatCode>General</c:formatCode>
                <c:ptCount val="24"/>
                <c:pt idx="0">
                  <c:v>3021</c:v>
                </c:pt>
                <c:pt idx="1">
                  <c:v>2924</c:v>
                </c:pt>
                <c:pt idx="2">
                  <c:v>2989</c:v>
                </c:pt>
                <c:pt idx="3">
                  <c:v>3076</c:v>
                </c:pt>
                <c:pt idx="4">
                  <c:v>3079</c:v>
                </c:pt>
                <c:pt idx="5">
                  <c:v>3058</c:v>
                </c:pt>
                <c:pt idx="6">
                  <c:v>3169</c:v>
                </c:pt>
                <c:pt idx="7">
                  <c:v>3529</c:v>
                </c:pt>
                <c:pt idx="8">
                  <c:v>4245</c:v>
                </c:pt>
                <c:pt idx="9">
                  <c:v>4699</c:v>
                </c:pt>
                <c:pt idx="10">
                  <c:v>4837</c:v>
                </c:pt>
                <c:pt idx="11">
                  <c:v>4935</c:v>
                </c:pt>
                <c:pt idx="12">
                  <c:v>4802</c:v>
                </c:pt>
                <c:pt idx="13">
                  <c:v>4980</c:v>
                </c:pt>
                <c:pt idx="14">
                  <c:v>4972</c:v>
                </c:pt>
                <c:pt idx="15">
                  <c:v>4882</c:v>
                </c:pt>
                <c:pt idx="16">
                  <c:v>4764</c:v>
                </c:pt>
                <c:pt idx="17">
                  <c:v>4487</c:v>
                </c:pt>
                <c:pt idx="18">
                  <c:v>4283</c:v>
                </c:pt>
                <c:pt idx="19">
                  <c:v>4060</c:v>
                </c:pt>
                <c:pt idx="20">
                  <c:v>3876</c:v>
                </c:pt>
                <c:pt idx="21">
                  <c:v>3657</c:v>
                </c:pt>
                <c:pt idx="22">
                  <c:v>3472</c:v>
                </c:pt>
                <c:pt idx="23">
                  <c:v>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40-4F15-84C2-0A02210B3CB0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Hokkaido!$B$219:$Y$219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40-4F15-84C2-0A02210B3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63200"/>
        <c:axId val="354263984"/>
      </c:scatterChart>
      <c:valAx>
        <c:axId val="3542632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3984"/>
        <c:crosses val="autoZero"/>
        <c:crossBetween val="midCat"/>
        <c:majorUnit val="3"/>
      </c:valAx>
      <c:valAx>
        <c:axId val="3542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PV(50%)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Hokkaido!$B$287:$Y$287</c:f>
              <c:numCache>
                <c:formatCode>General</c:formatCode>
                <c:ptCount val="24"/>
                <c:pt idx="0">
                  <c:v>1066.1535459474887</c:v>
                </c:pt>
                <c:pt idx="1">
                  <c:v>1066.1535459474887</c:v>
                </c:pt>
                <c:pt idx="2">
                  <c:v>1066.1535459474887</c:v>
                </c:pt>
                <c:pt idx="3">
                  <c:v>1066.1535459474887</c:v>
                </c:pt>
                <c:pt idx="4">
                  <c:v>1168.36212416432</c:v>
                </c:pt>
                <c:pt idx="5">
                  <c:v>5563.330987488067</c:v>
                </c:pt>
                <c:pt idx="6">
                  <c:v>20690.200563579099</c:v>
                </c:pt>
                <c:pt idx="7">
                  <c:v>42665.044880197842</c:v>
                </c:pt>
                <c:pt idx="8">
                  <c:v>65048.723509683907</c:v>
                </c:pt>
                <c:pt idx="9">
                  <c:v>83344.059010496698</c:v>
                </c:pt>
                <c:pt idx="10">
                  <c:v>93156.082519312506</c:v>
                </c:pt>
                <c:pt idx="11">
                  <c:v>99697.431525189721</c:v>
                </c:pt>
                <c:pt idx="12">
                  <c:v>101537.18593309268</c:v>
                </c:pt>
                <c:pt idx="13">
                  <c:v>98368.720008370903</c:v>
                </c:pt>
                <c:pt idx="14">
                  <c:v>85899.273465917489</c:v>
                </c:pt>
                <c:pt idx="15">
                  <c:v>65764.18355720173</c:v>
                </c:pt>
                <c:pt idx="16">
                  <c:v>41438.54194159586</c:v>
                </c:pt>
                <c:pt idx="17">
                  <c:v>22223.329236831574</c:v>
                </c:pt>
                <c:pt idx="18">
                  <c:v>6687.6253478732124</c:v>
                </c:pt>
                <c:pt idx="19">
                  <c:v>1168.36212416432</c:v>
                </c:pt>
                <c:pt idx="20">
                  <c:v>1066.1535459474887</c:v>
                </c:pt>
                <c:pt idx="21">
                  <c:v>1066.1535459474887</c:v>
                </c:pt>
                <c:pt idx="22">
                  <c:v>1066.1535459474887</c:v>
                </c:pt>
                <c:pt idx="23">
                  <c:v>1066.1535459474887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E-46D1-B863-C133BCE8DB68}"/>
            </c:ext>
          </c:extLst>
        </c:ser>
        <c:ser>
          <c:idx val="2"/>
          <c:order val="1"/>
          <c:tx>
            <c:v>PV(40%)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Hokkaido!$B$290:$Y$290</c:f>
              <c:numCache>
                <c:formatCode>General</c:formatCode>
                <c:ptCount val="24"/>
                <c:pt idx="0">
                  <c:v>1066.1535459474887</c:v>
                </c:pt>
                <c:pt idx="1">
                  <c:v>1066.1535459474887</c:v>
                </c:pt>
                <c:pt idx="2">
                  <c:v>1066.1535459474887</c:v>
                </c:pt>
                <c:pt idx="3">
                  <c:v>1066.1535459474887</c:v>
                </c:pt>
                <c:pt idx="4">
                  <c:v>1147.9204085209537</c:v>
                </c:pt>
                <c:pt idx="5">
                  <c:v>4663.8954991799519</c:v>
                </c:pt>
                <c:pt idx="6">
                  <c:v>16765.391160052779</c:v>
                </c:pt>
                <c:pt idx="7">
                  <c:v>34345.266613347769</c:v>
                </c:pt>
                <c:pt idx="8">
                  <c:v>52252.209516936622</c:v>
                </c:pt>
                <c:pt idx="9">
                  <c:v>66888.477917586861</c:v>
                </c:pt>
                <c:pt idx="10">
                  <c:v>74738.096724639501</c:v>
                </c:pt>
                <c:pt idx="11">
                  <c:v>79971.175929341276</c:v>
                </c:pt>
                <c:pt idx="12">
                  <c:v>81442.979455663648</c:v>
                </c:pt>
                <c:pt idx="13">
                  <c:v>78908.206715886219</c:v>
                </c:pt>
                <c:pt idx="14">
                  <c:v>68932.649481923494</c:v>
                </c:pt>
                <c:pt idx="15">
                  <c:v>52824.577554950883</c:v>
                </c:pt>
                <c:pt idx="16">
                  <c:v>33364.064262466192</c:v>
                </c:pt>
                <c:pt idx="17">
                  <c:v>17991.894098654757</c:v>
                </c:pt>
                <c:pt idx="18">
                  <c:v>5563.3309874880679</c:v>
                </c:pt>
                <c:pt idx="19">
                  <c:v>1147.9204085209537</c:v>
                </c:pt>
                <c:pt idx="20">
                  <c:v>1066.1535459474887</c:v>
                </c:pt>
                <c:pt idx="21">
                  <c:v>1066.1535459474887</c:v>
                </c:pt>
                <c:pt idx="22">
                  <c:v>1066.1535459474887</c:v>
                </c:pt>
                <c:pt idx="23">
                  <c:v>1066.1535459474887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6E-46D1-B863-C133BCE8DB68}"/>
            </c:ext>
          </c:extLst>
        </c:ser>
        <c:ser>
          <c:idx val="3"/>
          <c:order val="2"/>
          <c:tx>
            <c:v>PV(30%)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Hokkaido!$B$300:$Y$300</c:f>
              <c:numCache>
                <c:formatCode>General</c:formatCode>
                <c:ptCount val="24"/>
                <c:pt idx="0">
                  <c:v>1066.1535459474887</c:v>
                </c:pt>
                <c:pt idx="1">
                  <c:v>1066.1535459474887</c:v>
                </c:pt>
                <c:pt idx="2">
                  <c:v>1066.1535459474887</c:v>
                </c:pt>
                <c:pt idx="3">
                  <c:v>1066.1535459474887</c:v>
                </c:pt>
                <c:pt idx="4">
                  <c:v>1127.4786928775875</c:v>
                </c:pt>
                <c:pt idx="5">
                  <c:v>3764.460010871835</c:v>
                </c:pt>
                <c:pt idx="6">
                  <c:v>12840.581756526457</c:v>
                </c:pt>
                <c:pt idx="7">
                  <c:v>26025.488346497692</c:v>
                </c:pt>
                <c:pt idx="8">
                  <c:v>39455.69552418933</c:v>
                </c:pt>
                <c:pt idx="9">
                  <c:v>50432.896824677016</c:v>
                </c:pt>
                <c:pt idx="10">
                  <c:v>56320.110929966504</c:v>
                </c:pt>
                <c:pt idx="11">
                  <c:v>60244.920333492817</c:v>
                </c:pt>
                <c:pt idx="12">
                  <c:v>61348.7729782346</c:v>
                </c:pt>
                <c:pt idx="13">
                  <c:v>59447.693423401543</c:v>
                </c:pt>
                <c:pt idx="14">
                  <c:v>51966.025497929491</c:v>
                </c:pt>
                <c:pt idx="15">
                  <c:v>39884.971552700023</c:v>
                </c:pt>
                <c:pt idx="16">
                  <c:v>25289.58658333651</c:v>
                </c:pt>
                <c:pt idx="17">
                  <c:v>13760.458960477938</c:v>
                </c:pt>
                <c:pt idx="18">
                  <c:v>4439.0366271029225</c:v>
                </c:pt>
                <c:pt idx="19">
                  <c:v>1127.4786928775875</c:v>
                </c:pt>
                <c:pt idx="20">
                  <c:v>1066.1535459474887</c:v>
                </c:pt>
                <c:pt idx="21">
                  <c:v>1066.1535459474887</c:v>
                </c:pt>
                <c:pt idx="22">
                  <c:v>1066.1535459474887</c:v>
                </c:pt>
                <c:pt idx="23">
                  <c:v>1066.1535459474887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6E-46D1-B863-C133BCE8DB68}"/>
            </c:ext>
          </c:extLst>
        </c:ser>
        <c:ser>
          <c:idx val="4"/>
          <c:order val="3"/>
          <c:tx>
            <c:v>PV(20%)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Hokkaido!$B$311:$Y$311</c:f>
              <c:numCache>
                <c:formatCode>General</c:formatCode>
                <c:ptCount val="24"/>
                <c:pt idx="0">
                  <c:v>1066.1535459474887</c:v>
                </c:pt>
                <c:pt idx="1">
                  <c:v>1066.1535459474887</c:v>
                </c:pt>
                <c:pt idx="2">
                  <c:v>1066.1535459474887</c:v>
                </c:pt>
                <c:pt idx="3">
                  <c:v>1066.1535459474887</c:v>
                </c:pt>
                <c:pt idx="4">
                  <c:v>1107.0369772342212</c:v>
                </c:pt>
                <c:pt idx="5">
                  <c:v>2865.02452256372</c:v>
                </c:pt>
                <c:pt idx="6">
                  <c:v>8915.7723530001349</c:v>
                </c:pt>
                <c:pt idx="7">
                  <c:v>17705.710079647626</c:v>
                </c:pt>
                <c:pt idx="8">
                  <c:v>26659.181531442053</c:v>
                </c:pt>
                <c:pt idx="9">
                  <c:v>33977.315731767179</c:v>
                </c:pt>
                <c:pt idx="10">
                  <c:v>37902.1251352935</c:v>
                </c:pt>
                <c:pt idx="11">
                  <c:v>40518.664737644387</c:v>
                </c:pt>
                <c:pt idx="12">
                  <c:v>41254.566500805573</c:v>
                </c:pt>
                <c:pt idx="13">
                  <c:v>39987.180130916859</c:v>
                </c:pt>
                <c:pt idx="14">
                  <c:v>34999.401513935496</c:v>
                </c:pt>
                <c:pt idx="15">
                  <c:v>26945.365550449184</c:v>
                </c:pt>
                <c:pt idx="16">
                  <c:v>17215.108904206842</c:v>
                </c:pt>
                <c:pt idx="17">
                  <c:v>9529.0238223011238</c:v>
                </c:pt>
                <c:pt idx="18">
                  <c:v>3314.742266717778</c:v>
                </c:pt>
                <c:pt idx="19">
                  <c:v>1107.0369772342212</c:v>
                </c:pt>
                <c:pt idx="20">
                  <c:v>1066.1535459474887</c:v>
                </c:pt>
                <c:pt idx="21">
                  <c:v>1066.1535459474887</c:v>
                </c:pt>
                <c:pt idx="22">
                  <c:v>1066.1535459474887</c:v>
                </c:pt>
                <c:pt idx="23">
                  <c:v>1066.1535459474887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6E-46D1-B863-C133BCE8DB68}"/>
            </c:ext>
          </c:extLst>
        </c:ser>
        <c:ser>
          <c:idx val="5"/>
          <c:order val="4"/>
          <c:tx>
            <c:v>PV(10%)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Hokkaido!$B$315:$Y$315</c:f>
              <c:numCache>
                <c:formatCode>General</c:formatCode>
                <c:ptCount val="24"/>
                <c:pt idx="0">
                  <c:v>1066.1535459474887</c:v>
                </c:pt>
                <c:pt idx="1">
                  <c:v>1066.1535459474887</c:v>
                </c:pt>
                <c:pt idx="2">
                  <c:v>1066.1535459474887</c:v>
                </c:pt>
                <c:pt idx="3">
                  <c:v>1066.1535459474887</c:v>
                </c:pt>
                <c:pt idx="4">
                  <c:v>1086.595261590855</c:v>
                </c:pt>
                <c:pt idx="5">
                  <c:v>1965.5890342556045</c:v>
                </c:pt>
                <c:pt idx="6">
                  <c:v>4990.9629494738119</c:v>
                </c:pt>
                <c:pt idx="7">
                  <c:v>9385.9318127975585</c:v>
                </c:pt>
                <c:pt idx="8">
                  <c:v>13862.667538694772</c:v>
                </c:pt>
                <c:pt idx="9">
                  <c:v>17521.734638857331</c:v>
                </c:pt>
                <c:pt idx="10">
                  <c:v>19484.139340620492</c:v>
                </c:pt>
                <c:pt idx="11">
                  <c:v>20792.409141795935</c:v>
                </c:pt>
                <c:pt idx="12">
                  <c:v>21160.360023376528</c:v>
                </c:pt>
                <c:pt idx="13">
                  <c:v>20526.666838432171</c:v>
                </c:pt>
                <c:pt idx="14">
                  <c:v>18032.77752994149</c:v>
                </c:pt>
                <c:pt idx="15">
                  <c:v>14005.759548198337</c:v>
                </c:pt>
                <c:pt idx="16">
                  <c:v>9140.6312250771643</c:v>
                </c:pt>
                <c:pt idx="17">
                  <c:v>5297.5886841243064</c:v>
                </c:pt>
                <c:pt idx="18">
                  <c:v>2190.4479063326335</c:v>
                </c:pt>
                <c:pt idx="19">
                  <c:v>1086.595261590855</c:v>
                </c:pt>
                <c:pt idx="20">
                  <c:v>1066.1535459474887</c:v>
                </c:pt>
                <c:pt idx="21">
                  <c:v>1066.1535459474887</c:v>
                </c:pt>
                <c:pt idx="22">
                  <c:v>1066.1535459474887</c:v>
                </c:pt>
                <c:pt idx="23">
                  <c:v>1066.1535459474887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6E-46D1-B863-C133BCE8DB68}"/>
            </c:ext>
          </c:extLst>
        </c:ser>
        <c:ser>
          <c:idx val="0"/>
          <c:order val="5"/>
          <c:tx>
            <c:v>需要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Hokkaido!$B$270:$Y$270</c:f>
              <c:numCache>
                <c:formatCode>General</c:formatCode>
                <c:ptCount val="24"/>
                <c:pt idx="0">
                  <c:v>3021</c:v>
                </c:pt>
                <c:pt idx="1">
                  <c:v>2924</c:v>
                </c:pt>
                <c:pt idx="2">
                  <c:v>2989</c:v>
                </c:pt>
                <c:pt idx="3">
                  <c:v>3076</c:v>
                </c:pt>
                <c:pt idx="4">
                  <c:v>3079</c:v>
                </c:pt>
                <c:pt idx="5">
                  <c:v>3058</c:v>
                </c:pt>
                <c:pt idx="6">
                  <c:v>3169</c:v>
                </c:pt>
                <c:pt idx="7">
                  <c:v>3529</c:v>
                </c:pt>
                <c:pt idx="8">
                  <c:v>4245</c:v>
                </c:pt>
                <c:pt idx="9">
                  <c:v>4699</c:v>
                </c:pt>
                <c:pt idx="10">
                  <c:v>4837</c:v>
                </c:pt>
                <c:pt idx="11">
                  <c:v>4935</c:v>
                </c:pt>
                <c:pt idx="12">
                  <c:v>4802</c:v>
                </c:pt>
                <c:pt idx="13">
                  <c:v>4980</c:v>
                </c:pt>
                <c:pt idx="14">
                  <c:v>4972</c:v>
                </c:pt>
                <c:pt idx="15">
                  <c:v>4882</c:v>
                </c:pt>
                <c:pt idx="16">
                  <c:v>4764</c:v>
                </c:pt>
                <c:pt idx="17">
                  <c:v>4487</c:v>
                </c:pt>
                <c:pt idx="18">
                  <c:v>4283</c:v>
                </c:pt>
                <c:pt idx="19">
                  <c:v>4060</c:v>
                </c:pt>
                <c:pt idx="20">
                  <c:v>3876</c:v>
                </c:pt>
                <c:pt idx="21">
                  <c:v>3657</c:v>
                </c:pt>
                <c:pt idx="22">
                  <c:v>3472</c:v>
                </c:pt>
                <c:pt idx="23">
                  <c:v>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6E-46D1-B863-C133BCE8DB68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Hokkaido!$B$131:$Y$131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Hokkaido!$B$269:$Y$269</c:f>
              <c:numCache>
                <c:formatCode>General</c:formatCode>
                <c:ptCount val="24"/>
                <c:pt idx="0">
                  <c:v>1066.1535459474887</c:v>
                </c:pt>
                <c:pt idx="1">
                  <c:v>1066.1535459474887</c:v>
                </c:pt>
                <c:pt idx="2">
                  <c:v>1066.1535459474887</c:v>
                </c:pt>
                <c:pt idx="3">
                  <c:v>1066.1535459474887</c:v>
                </c:pt>
                <c:pt idx="4">
                  <c:v>1066.1535459474887</c:v>
                </c:pt>
                <c:pt idx="5">
                  <c:v>1066.1535459474887</c:v>
                </c:pt>
                <c:pt idx="6">
                  <c:v>1066.1535459474887</c:v>
                </c:pt>
                <c:pt idx="7">
                  <c:v>1066.1535459474887</c:v>
                </c:pt>
                <c:pt idx="8">
                  <c:v>1066.1535459474887</c:v>
                </c:pt>
                <c:pt idx="9">
                  <c:v>1066.1535459474887</c:v>
                </c:pt>
                <c:pt idx="10">
                  <c:v>1066.1535459474887</c:v>
                </c:pt>
                <c:pt idx="11">
                  <c:v>1066.1535459474887</c:v>
                </c:pt>
                <c:pt idx="12">
                  <c:v>1066.1535459474887</c:v>
                </c:pt>
                <c:pt idx="13">
                  <c:v>1066.1535459474887</c:v>
                </c:pt>
                <c:pt idx="14">
                  <c:v>1066.1535459474887</c:v>
                </c:pt>
                <c:pt idx="15">
                  <c:v>1066.1535459474887</c:v>
                </c:pt>
                <c:pt idx="16">
                  <c:v>1066.1535459474887</c:v>
                </c:pt>
                <c:pt idx="17">
                  <c:v>1066.1535459474887</c:v>
                </c:pt>
                <c:pt idx="18">
                  <c:v>1066.1535459474887</c:v>
                </c:pt>
                <c:pt idx="19">
                  <c:v>1066.1535459474887</c:v>
                </c:pt>
                <c:pt idx="20">
                  <c:v>1066.1535459474887</c:v>
                </c:pt>
                <c:pt idx="21">
                  <c:v>1066.1535459474887</c:v>
                </c:pt>
                <c:pt idx="22">
                  <c:v>1066.1535459474887</c:v>
                </c:pt>
                <c:pt idx="23">
                  <c:v>1066.1535459474887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6E-46D1-B863-C133BCE8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7232"/>
        <c:axId val="415715536"/>
      </c:scatterChart>
      <c:valAx>
        <c:axId val="354667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5536"/>
        <c:crosses val="autoZero"/>
        <c:crossBetween val="midCat"/>
        <c:majorUnit val="3"/>
      </c:valAx>
      <c:valAx>
        <c:axId val="4157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>
                <a:latin typeface="ＭＳ 明朝" panose="02020609040205080304" pitchFamily="17" charset="-128"/>
                <a:ea typeface="ＭＳ 明朝" panose="02020609040205080304" pitchFamily="17" charset="-128"/>
              </a:rPr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42427391991589"/>
          <c:y val="0.13012833156523232"/>
          <c:w val="0.80876756617471579"/>
          <c:h val="0.69771949732991745"/>
        </c:manualLayout>
      </c:layout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</c:v>
                </c:pt>
                <c:pt idx="5">
                  <c:v>352</c:v>
                </c:pt>
                <c:pt idx="6">
                  <c:v>878</c:v>
                </c:pt>
                <c:pt idx="7">
                  <c:v>1646</c:v>
                </c:pt>
                <c:pt idx="8">
                  <c:v>2465</c:v>
                </c:pt>
                <c:pt idx="9">
                  <c:v>2950</c:v>
                </c:pt>
                <c:pt idx="10">
                  <c:v>3692</c:v>
                </c:pt>
                <c:pt idx="11">
                  <c:v>4185</c:v>
                </c:pt>
                <c:pt idx="12">
                  <c:v>4352</c:v>
                </c:pt>
                <c:pt idx="13">
                  <c:v>3916</c:v>
                </c:pt>
                <c:pt idx="14">
                  <c:v>3137</c:v>
                </c:pt>
                <c:pt idx="15">
                  <c:v>2149</c:v>
                </c:pt>
                <c:pt idx="16">
                  <c:v>1279</c:v>
                </c:pt>
                <c:pt idx="17">
                  <c:v>752</c:v>
                </c:pt>
                <c:pt idx="18">
                  <c:v>44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2-4C0E-A128-6B30B696D25C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  <c:pt idx="5">
                  <c:v>402</c:v>
                </c:pt>
                <c:pt idx="6">
                  <c:v>1189</c:v>
                </c:pt>
                <c:pt idx="7">
                  <c:v>2175</c:v>
                </c:pt>
                <c:pt idx="8">
                  <c:v>3357</c:v>
                </c:pt>
                <c:pt idx="9">
                  <c:v>4232</c:v>
                </c:pt>
                <c:pt idx="10">
                  <c:v>4958</c:v>
                </c:pt>
                <c:pt idx="11">
                  <c:v>5212</c:v>
                </c:pt>
                <c:pt idx="12">
                  <c:v>4991</c:v>
                </c:pt>
                <c:pt idx="13">
                  <c:v>4752</c:v>
                </c:pt>
                <c:pt idx="14">
                  <c:v>4026</c:v>
                </c:pt>
                <c:pt idx="15">
                  <c:v>3083</c:v>
                </c:pt>
                <c:pt idx="16">
                  <c:v>2151</c:v>
                </c:pt>
                <c:pt idx="17">
                  <c:v>1048</c:v>
                </c:pt>
                <c:pt idx="18">
                  <c:v>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62-4C0E-A128-6B30B696D25C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</c:v>
                </c:pt>
                <c:pt idx="5">
                  <c:v>524</c:v>
                </c:pt>
                <c:pt idx="6">
                  <c:v>1415</c:v>
                </c:pt>
                <c:pt idx="7">
                  <c:v>2566</c:v>
                </c:pt>
                <c:pt idx="8">
                  <c:v>3939</c:v>
                </c:pt>
                <c:pt idx="9">
                  <c:v>5012</c:v>
                </c:pt>
                <c:pt idx="10">
                  <c:v>5500</c:v>
                </c:pt>
                <c:pt idx="11">
                  <c:v>5639</c:v>
                </c:pt>
                <c:pt idx="12">
                  <c:v>5536</c:v>
                </c:pt>
                <c:pt idx="13">
                  <c:v>5026</c:v>
                </c:pt>
                <c:pt idx="14">
                  <c:v>4320</c:v>
                </c:pt>
                <c:pt idx="15">
                  <c:v>3307</c:v>
                </c:pt>
                <c:pt idx="16">
                  <c:v>2264</c:v>
                </c:pt>
                <c:pt idx="17">
                  <c:v>1133</c:v>
                </c:pt>
                <c:pt idx="18">
                  <c:v>48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62-4C0E-A128-6B30B696D25C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</c:v>
                </c:pt>
                <c:pt idx="5">
                  <c:v>542</c:v>
                </c:pt>
                <c:pt idx="6">
                  <c:v>1483</c:v>
                </c:pt>
                <c:pt idx="7">
                  <c:v>2797</c:v>
                </c:pt>
                <c:pt idx="8">
                  <c:v>4128</c:v>
                </c:pt>
                <c:pt idx="9">
                  <c:v>5041</c:v>
                </c:pt>
                <c:pt idx="10">
                  <c:v>5511</c:v>
                </c:pt>
                <c:pt idx="11">
                  <c:v>5671</c:v>
                </c:pt>
                <c:pt idx="12">
                  <c:v>5526</c:v>
                </c:pt>
                <c:pt idx="13">
                  <c:v>5179</c:v>
                </c:pt>
                <c:pt idx="14">
                  <c:v>4439</c:v>
                </c:pt>
                <c:pt idx="15">
                  <c:v>3293</c:v>
                </c:pt>
                <c:pt idx="16">
                  <c:v>2175</c:v>
                </c:pt>
                <c:pt idx="17">
                  <c:v>1078</c:v>
                </c:pt>
                <c:pt idx="18">
                  <c:v>42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62-4C0E-A128-6B30B696D25C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</c:v>
                </c:pt>
                <c:pt idx="5">
                  <c:v>585</c:v>
                </c:pt>
                <c:pt idx="6">
                  <c:v>1577</c:v>
                </c:pt>
                <c:pt idx="7">
                  <c:v>2832</c:v>
                </c:pt>
                <c:pt idx="8">
                  <c:v>4080</c:v>
                </c:pt>
                <c:pt idx="9">
                  <c:v>4979</c:v>
                </c:pt>
                <c:pt idx="10">
                  <c:v>5414</c:v>
                </c:pt>
                <c:pt idx="11">
                  <c:v>5498</c:v>
                </c:pt>
                <c:pt idx="12">
                  <c:v>5353</c:v>
                </c:pt>
                <c:pt idx="13">
                  <c:v>5059</c:v>
                </c:pt>
                <c:pt idx="14">
                  <c:v>4233</c:v>
                </c:pt>
                <c:pt idx="15">
                  <c:v>3200</c:v>
                </c:pt>
                <c:pt idx="16">
                  <c:v>2123</c:v>
                </c:pt>
                <c:pt idx="17">
                  <c:v>1024</c:v>
                </c:pt>
                <c:pt idx="18">
                  <c:v>47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62-4C0E-A128-6B30B696D25C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490</c:v>
                </c:pt>
                <c:pt idx="6">
                  <c:v>1407</c:v>
                </c:pt>
                <c:pt idx="7">
                  <c:v>2622</c:v>
                </c:pt>
                <c:pt idx="8">
                  <c:v>3956</c:v>
                </c:pt>
                <c:pt idx="9">
                  <c:v>4836</c:v>
                </c:pt>
                <c:pt idx="10">
                  <c:v>5296</c:v>
                </c:pt>
                <c:pt idx="11">
                  <c:v>5465</c:v>
                </c:pt>
                <c:pt idx="12">
                  <c:v>5337</c:v>
                </c:pt>
                <c:pt idx="13">
                  <c:v>4899</c:v>
                </c:pt>
                <c:pt idx="14">
                  <c:v>3941</c:v>
                </c:pt>
                <c:pt idx="15">
                  <c:v>2902</c:v>
                </c:pt>
                <c:pt idx="16">
                  <c:v>1850</c:v>
                </c:pt>
                <c:pt idx="17">
                  <c:v>819</c:v>
                </c:pt>
                <c:pt idx="18">
                  <c:v>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62-4C0E-A128-6B30B696D25C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</c:v>
                </c:pt>
                <c:pt idx="5">
                  <c:v>529</c:v>
                </c:pt>
                <c:pt idx="6">
                  <c:v>1391</c:v>
                </c:pt>
                <c:pt idx="7">
                  <c:v>2579</c:v>
                </c:pt>
                <c:pt idx="8">
                  <c:v>3832</c:v>
                </c:pt>
                <c:pt idx="9">
                  <c:v>4770</c:v>
                </c:pt>
                <c:pt idx="10">
                  <c:v>5282</c:v>
                </c:pt>
                <c:pt idx="11">
                  <c:v>5269</c:v>
                </c:pt>
                <c:pt idx="12">
                  <c:v>4999</c:v>
                </c:pt>
                <c:pt idx="13">
                  <c:v>4233</c:v>
                </c:pt>
                <c:pt idx="14">
                  <c:v>3419</c:v>
                </c:pt>
                <c:pt idx="15">
                  <c:v>2453</c:v>
                </c:pt>
                <c:pt idx="16">
                  <c:v>1380</c:v>
                </c:pt>
                <c:pt idx="17">
                  <c:v>623</c:v>
                </c:pt>
                <c:pt idx="18">
                  <c:v>43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62-4C0E-A128-6B30B696D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87872"/>
        <c:axId val="351888656"/>
      </c:scatterChart>
      <c:valAx>
        <c:axId val="35188787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4967820566475627"/>
              <c:y val="0.89668410615632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1888656"/>
        <c:crosses val="autoZero"/>
        <c:crossBetween val="midCat"/>
        <c:majorUnit val="3"/>
      </c:valAx>
      <c:valAx>
        <c:axId val="3518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ea typeface="ＭＳ 明朝" panose="02020609040205080304" pitchFamily="17" charset="-128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発電量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188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061278841730615"/>
          <c:y val="0.1577410804823238"/>
          <c:w val="0.21963122706410118"/>
          <c:h val="0.32174559325674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Tohoku!$B$8:$Y$8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490</c:v>
                </c:pt>
                <c:pt idx="6">
                  <c:v>1407</c:v>
                </c:pt>
                <c:pt idx="7">
                  <c:v>2622</c:v>
                </c:pt>
                <c:pt idx="8">
                  <c:v>3956</c:v>
                </c:pt>
                <c:pt idx="9">
                  <c:v>4836</c:v>
                </c:pt>
                <c:pt idx="10">
                  <c:v>5296</c:v>
                </c:pt>
                <c:pt idx="11">
                  <c:v>5465</c:v>
                </c:pt>
                <c:pt idx="12">
                  <c:v>5337</c:v>
                </c:pt>
                <c:pt idx="13">
                  <c:v>4899</c:v>
                </c:pt>
                <c:pt idx="14">
                  <c:v>3941</c:v>
                </c:pt>
                <c:pt idx="15">
                  <c:v>2902</c:v>
                </c:pt>
                <c:pt idx="16">
                  <c:v>1850</c:v>
                </c:pt>
                <c:pt idx="17">
                  <c:v>819</c:v>
                </c:pt>
                <c:pt idx="18">
                  <c:v>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3-4BD7-AA50-22F0D114767D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Tohoku!$B$16:$Y$16</c:f>
              <c:numCache>
                <c:formatCode>General</c:formatCode>
                <c:ptCount val="24"/>
                <c:pt idx="0">
                  <c:v>2500</c:v>
                </c:pt>
                <c:pt idx="1">
                  <c:v>2500</c:v>
                </c:pt>
                <c:pt idx="2">
                  <c:v>2500</c:v>
                </c:pt>
                <c:pt idx="3">
                  <c:v>2500</c:v>
                </c:pt>
                <c:pt idx="4">
                  <c:v>2500</c:v>
                </c:pt>
                <c:pt idx="5">
                  <c:v>2500</c:v>
                </c:pt>
                <c:pt idx="6">
                  <c:v>2500</c:v>
                </c:pt>
                <c:pt idx="7">
                  <c:v>2500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2500</c:v>
                </c:pt>
                <c:pt idx="13">
                  <c:v>2500</c:v>
                </c:pt>
                <c:pt idx="14">
                  <c:v>2500</c:v>
                </c:pt>
                <c:pt idx="15">
                  <c:v>2500</c:v>
                </c:pt>
                <c:pt idx="16">
                  <c:v>2500</c:v>
                </c:pt>
                <c:pt idx="17">
                  <c:v>2500</c:v>
                </c:pt>
                <c:pt idx="18">
                  <c:v>2500</c:v>
                </c:pt>
                <c:pt idx="19">
                  <c:v>2500</c:v>
                </c:pt>
                <c:pt idx="20">
                  <c:v>2500</c:v>
                </c:pt>
                <c:pt idx="21">
                  <c:v>2500</c:v>
                </c:pt>
                <c:pt idx="22">
                  <c:v>2500</c:v>
                </c:pt>
                <c:pt idx="23">
                  <c:v>2500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13-4BD7-AA50-22F0D1147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88264"/>
        <c:axId val="351889048"/>
      </c:scatterChart>
      <c:valAx>
        <c:axId val="351888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9048"/>
        <c:crosses val="autoZero"/>
        <c:crossBetween val="midCat"/>
      </c:valAx>
      <c:valAx>
        <c:axId val="35188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8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Tohoku!$B$19:$Y$19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122</c:v>
                </c:pt>
                <c:pt idx="8">
                  <c:v>1456</c:v>
                </c:pt>
                <c:pt idx="9">
                  <c:v>2336</c:v>
                </c:pt>
                <c:pt idx="10">
                  <c:v>2796</c:v>
                </c:pt>
                <c:pt idx="11">
                  <c:v>2965</c:v>
                </c:pt>
                <c:pt idx="12">
                  <c:v>2837</c:v>
                </c:pt>
                <c:pt idx="13">
                  <c:v>2399</c:v>
                </c:pt>
                <c:pt idx="14">
                  <c:v>1441</c:v>
                </c:pt>
                <c:pt idx="15">
                  <c:v>402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0-45B4-9DEC-7DBEBDB9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11616"/>
        <c:axId val="415714752"/>
      </c:scatterChart>
      <c:valAx>
        <c:axId val="41571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4752"/>
        <c:crosses val="autoZero"/>
        <c:crossBetween val="midCat"/>
      </c:valAx>
      <c:valAx>
        <c:axId val="4157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PV</a:t>
            </a:r>
            <a:r>
              <a:rPr lang="ja-JP" altLang="en-US"/>
              <a:t>発電量（形状）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Tohoku!$B$22:$Y$22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3.8426349496797803E-3</c:v>
                </c:pt>
                <c:pt idx="5">
                  <c:v>8.966148215919488E-2</c:v>
                </c:pt>
                <c:pt idx="6">
                  <c:v>0.25745654162854531</c:v>
                </c:pt>
                <c:pt idx="7">
                  <c:v>0.47978042086001832</c:v>
                </c:pt>
                <c:pt idx="8">
                  <c:v>0.72387923147301003</c:v>
                </c:pt>
                <c:pt idx="9">
                  <c:v>0.88490393412625801</c:v>
                </c:pt>
                <c:pt idx="10">
                  <c:v>0.96907593778591039</c:v>
                </c:pt>
                <c:pt idx="11">
                  <c:v>1</c:v>
                </c:pt>
                <c:pt idx="12">
                  <c:v>0.97657822506861847</c:v>
                </c:pt>
                <c:pt idx="13">
                  <c:v>0.89643183897529732</c:v>
                </c:pt>
                <c:pt idx="14">
                  <c:v>0.72113449222323878</c:v>
                </c:pt>
                <c:pt idx="15">
                  <c:v>0.53101555352241536</c:v>
                </c:pt>
                <c:pt idx="16">
                  <c:v>0.33851784080512354</c:v>
                </c:pt>
                <c:pt idx="17">
                  <c:v>0.14986276303751145</c:v>
                </c:pt>
                <c:pt idx="18">
                  <c:v>6.9533394327538885E-3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F-419B-A884-F914AE2C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17888"/>
        <c:axId val="415713576"/>
      </c:scatterChart>
      <c:valAx>
        <c:axId val="4157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3576"/>
        <c:crosses val="autoZero"/>
        <c:crossBetween val="midCat"/>
      </c:valAx>
      <c:valAx>
        <c:axId val="41571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Tohoku!$B$70:$Y$70</c:f>
              <c:numCache>
                <c:formatCode>General</c:formatCode>
                <c:ptCount val="2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8-44B1-9821-0DDE8FA45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12008"/>
        <c:axId val="415718280"/>
      </c:scatterChart>
      <c:valAx>
        <c:axId val="415712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8280"/>
        <c:crosses val="autoZero"/>
        <c:crossBetween val="midCat"/>
      </c:valAx>
      <c:valAx>
        <c:axId val="41571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2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Tohoku!$B$48:$Y$48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322.11192597825828</c:v>
                </c:pt>
                <c:pt idx="5">
                  <c:v>7515.9449394926951</c:v>
                </c:pt>
                <c:pt idx="6">
                  <c:v>21581.499040543309</c:v>
                </c:pt>
                <c:pt idx="7">
                  <c:v>40217.974757856828</c:v>
                </c:pt>
                <c:pt idx="8">
                  <c:v>60679.751389047138</c:v>
                </c:pt>
                <c:pt idx="9">
                  <c:v>74177.774953850341</c:v>
                </c:pt>
                <c:pt idx="10">
                  <c:v>81233.559999088393</c:v>
                </c:pt>
                <c:pt idx="11">
                  <c:v>83825.794070056276</c:v>
                </c:pt>
                <c:pt idx="12">
                  <c:v>81862.445187903068</c:v>
                </c:pt>
                <c:pt idx="13">
                  <c:v>75144.110731785113</c:v>
                </c:pt>
                <c:pt idx="14">
                  <c:v>60449.671441919811</c:v>
                </c:pt>
                <c:pt idx="15">
                  <c:v>44512.800437566941</c:v>
                </c:pt>
                <c:pt idx="16">
                  <c:v>28376.526812370379</c:v>
                </c:pt>
                <c:pt idx="17">
                  <c:v>12562.365113152075</c:v>
                </c:pt>
                <c:pt idx="18">
                  <c:v>582.86919938922938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7-45F4-84C1-10E24D3E2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17104"/>
        <c:axId val="415717496"/>
      </c:scatterChart>
      <c:valAx>
        <c:axId val="4157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496"/>
        <c:crosses val="autoZero"/>
        <c:crossBetween val="midCat"/>
      </c:valAx>
      <c:valAx>
        <c:axId val="41571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Tohoku!$B$45:$Y$45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429.48256797101118</c:v>
                </c:pt>
                <c:pt idx="5">
                  <c:v>10021.259919323596</c:v>
                </c:pt>
                <c:pt idx="6">
                  <c:v>28775.332054057752</c:v>
                </c:pt>
                <c:pt idx="7">
                  <c:v>53623.966343809116</c:v>
                </c:pt>
                <c:pt idx="8">
                  <c:v>80906.335185396194</c:v>
                </c:pt>
                <c:pt idx="9">
                  <c:v>98903.699938467151</c:v>
                </c:pt>
                <c:pt idx="10">
                  <c:v>108311.41333211788</c:v>
                </c:pt>
                <c:pt idx="11">
                  <c:v>111767.72542674173</c:v>
                </c:pt>
                <c:pt idx="12">
                  <c:v>109149.92691720412</c:v>
                </c:pt>
                <c:pt idx="13">
                  <c:v>100192.14764238018</c:v>
                </c:pt>
                <c:pt idx="14">
                  <c:v>80599.561922559762</c:v>
                </c:pt>
                <c:pt idx="15">
                  <c:v>59350.40058342259</c:v>
                </c:pt>
                <c:pt idx="16">
                  <c:v>37835.369083160513</c:v>
                </c:pt>
                <c:pt idx="17">
                  <c:v>16749.820150869436</c:v>
                </c:pt>
                <c:pt idx="18">
                  <c:v>777.15893251897262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F-4C08-97F7-192BD394D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0568"/>
        <c:axId val="354661352"/>
      </c:scatterChart>
      <c:valAx>
        <c:axId val="354660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1352"/>
        <c:crosses val="autoZero"/>
        <c:crossBetween val="midCat"/>
      </c:valAx>
      <c:valAx>
        <c:axId val="3546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0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Tohoku!$B$42:$Y$42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536.8532099637639</c:v>
                </c:pt>
                <c:pt idx="5">
                  <c:v>12526.574899154493</c:v>
                </c:pt>
                <c:pt idx="6">
                  <c:v>35969.16506757219</c:v>
                </c:pt>
                <c:pt idx="7">
                  <c:v>67029.957929761396</c:v>
                </c:pt>
                <c:pt idx="8">
                  <c:v>101132.91898174524</c:v>
                </c:pt>
                <c:pt idx="9">
                  <c:v>123629.62492308392</c:v>
                </c:pt>
                <c:pt idx="10">
                  <c:v>135389.26666514733</c:v>
                </c:pt>
                <c:pt idx="11">
                  <c:v>139709.65678342714</c:v>
                </c:pt>
                <c:pt idx="12">
                  <c:v>136437.40864650515</c:v>
                </c:pt>
                <c:pt idx="13">
                  <c:v>125240.18455297523</c:v>
                </c:pt>
                <c:pt idx="14">
                  <c:v>100749.4524031997</c:v>
                </c:pt>
                <c:pt idx="15">
                  <c:v>74188.000729278239</c:v>
                </c:pt>
                <c:pt idx="16">
                  <c:v>47294.211353950632</c:v>
                </c:pt>
                <c:pt idx="17">
                  <c:v>20937.275188586798</c:v>
                </c:pt>
                <c:pt idx="18">
                  <c:v>971.44866564871575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7F-46BF-88B3-2F99A685A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4488"/>
        <c:axId val="354260456"/>
      </c:scatterChart>
      <c:valAx>
        <c:axId val="35466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60456"/>
        <c:crosses val="autoZero"/>
        <c:crossBetween val="midCat"/>
      </c:valAx>
      <c:valAx>
        <c:axId val="35426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64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Tohoku!$B$39:$Y$39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644.22385195651657</c:v>
                </c:pt>
                <c:pt idx="5">
                  <c:v>15031.88987898539</c:v>
                </c:pt>
                <c:pt idx="6">
                  <c:v>43162.998081086618</c:v>
                </c:pt>
                <c:pt idx="7">
                  <c:v>80435.949515713655</c:v>
                </c:pt>
                <c:pt idx="8">
                  <c:v>121359.50277809428</c:v>
                </c:pt>
                <c:pt idx="9">
                  <c:v>148355.54990770068</c:v>
                </c:pt>
                <c:pt idx="10">
                  <c:v>162467.11999817679</c:v>
                </c:pt>
                <c:pt idx="11">
                  <c:v>167651.58814011255</c:v>
                </c:pt>
                <c:pt idx="12">
                  <c:v>163724.89037580614</c:v>
                </c:pt>
                <c:pt idx="13">
                  <c:v>150288.22146357023</c:v>
                </c:pt>
                <c:pt idx="14">
                  <c:v>120899.34288383962</c:v>
                </c:pt>
                <c:pt idx="15">
                  <c:v>89025.600875133881</c:v>
                </c:pt>
                <c:pt idx="16">
                  <c:v>56753.053624740758</c:v>
                </c:pt>
                <c:pt idx="17">
                  <c:v>25124.730226304149</c:v>
                </c:pt>
                <c:pt idx="18">
                  <c:v>1165.7383987784588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7-499A-9B0F-2E3C1322A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87480"/>
        <c:axId val="416364336"/>
      </c:scatterChart>
      <c:valAx>
        <c:axId val="351887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4336"/>
        <c:crosses val="autoZero"/>
        <c:crossBetween val="midCat"/>
      </c:valAx>
      <c:valAx>
        <c:axId val="416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87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Tohoku!$B$36:$Y$36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1073.7064199275278</c:v>
                </c:pt>
                <c:pt idx="5">
                  <c:v>25053.149798308987</c:v>
                </c:pt>
                <c:pt idx="6">
                  <c:v>71938.330135144381</c:v>
                </c:pt>
                <c:pt idx="7">
                  <c:v>134059.91585952279</c:v>
                </c:pt>
                <c:pt idx="8">
                  <c:v>202265.83796349048</c:v>
                </c:pt>
                <c:pt idx="9">
                  <c:v>247259.24984616783</c:v>
                </c:pt>
                <c:pt idx="10">
                  <c:v>270778.53333029465</c:v>
                </c:pt>
                <c:pt idx="11">
                  <c:v>279419.31356685428</c:v>
                </c:pt>
                <c:pt idx="12">
                  <c:v>272874.8172930103</c:v>
                </c:pt>
                <c:pt idx="13">
                  <c:v>250480.36910595046</c:v>
                </c:pt>
                <c:pt idx="14">
                  <c:v>201498.9048063994</c:v>
                </c:pt>
                <c:pt idx="15">
                  <c:v>148376.00145855648</c:v>
                </c:pt>
                <c:pt idx="16">
                  <c:v>94588.422707901263</c:v>
                </c:pt>
                <c:pt idx="17">
                  <c:v>41874.550377173597</c:v>
                </c:pt>
                <c:pt idx="18">
                  <c:v>1942.8973312974315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6-4979-A7B3-3CA719B9B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60416"/>
        <c:axId val="416360808"/>
      </c:scatterChart>
      <c:valAx>
        <c:axId val="41636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0808"/>
        <c:crosses val="autoZero"/>
        <c:crossBetween val="midCat"/>
      </c:valAx>
      <c:valAx>
        <c:axId val="41636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Tohoku!$B$51:$Y$51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171.74049308075416</c:v>
                </c:pt>
                <c:pt idx="5">
                  <c:v>4007.2781718842634</c:v>
                </c:pt>
                <c:pt idx="6">
                  <c:v>11506.61303641053</c:v>
                </c:pt>
                <c:pt idx="7">
                  <c:v>21443.027278939877</c:v>
                </c:pt>
                <c:pt idx="8">
                  <c:v>32352.637648926826</c:v>
                </c:pt>
                <c:pt idx="9">
                  <c:v>39549.382120882241</c:v>
                </c:pt>
                <c:pt idx="10">
                  <c:v>43311.316731222571</c:v>
                </c:pt>
                <c:pt idx="11">
                  <c:v>44693.418794586738</c:v>
                </c:pt>
                <c:pt idx="12">
                  <c:v>43646.619598665951</c:v>
                </c:pt>
                <c:pt idx="13">
                  <c:v>40064.603600124501</c:v>
                </c:pt>
                <c:pt idx="14">
                  <c:v>32229.965868154861</c:v>
                </c:pt>
                <c:pt idx="15">
                  <c:v>23732.900520016596</c:v>
                </c:pt>
                <c:pt idx="16">
                  <c:v>15129.519628542628</c:v>
                </c:pt>
                <c:pt idx="17">
                  <c:v>6697.8792301494132</c:v>
                </c:pt>
                <c:pt idx="18">
                  <c:v>310.76851128898369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3D-4B15-9A3F-FB36BE12C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57672"/>
        <c:axId val="416365120"/>
      </c:scatterChart>
      <c:valAx>
        <c:axId val="416357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5120"/>
        <c:crosses val="autoZero"/>
        <c:crossBetween val="midCat"/>
      </c:valAx>
      <c:valAx>
        <c:axId val="4163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2933464807743"/>
          <c:y val="0.25996933851326631"/>
          <c:w val="0.7725814186771075"/>
          <c:h val="0.53169442460352023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Tohoku!$B$54:$Y$54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85.870246540377082</c:v>
                </c:pt>
                <c:pt idx="5">
                  <c:v>2003.6390859421317</c:v>
                </c:pt>
                <c:pt idx="6">
                  <c:v>5753.3065182052651</c:v>
                </c:pt>
                <c:pt idx="7">
                  <c:v>10721.513639469938</c:v>
                </c:pt>
                <c:pt idx="8">
                  <c:v>16176.318824463413</c:v>
                </c:pt>
                <c:pt idx="9">
                  <c:v>19774.69106044112</c:v>
                </c:pt>
                <c:pt idx="10">
                  <c:v>21655.658365611285</c:v>
                </c:pt>
                <c:pt idx="11">
                  <c:v>22346.709397293369</c:v>
                </c:pt>
                <c:pt idx="12">
                  <c:v>21823.309799332976</c:v>
                </c:pt>
                <c:pt idx="13">
                  <c:v>20032.301800062251</c:v>
                </c:pt>
                <c:pt idx="14">
                  <c:v>16114.98293407743</c:v>
                </c:pt>
                <c:pt idx="15">
                  <c:v>11866.450260008298</c:v>
                </c:pt>
                <c:pt idx="16">
                  <c:v>7564.7598142713141</c:v>
                </c:pt>
                <c:pt idx="17">
                  <c:v>3348.9396150747066</c:v>
                </c:pt>
                <c:pt idx="18">
                  <c:v>155.38425564449184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D-4EEB-8D5C-91B0C81C4675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Tohoku!$B$51:$Y$51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171.74049308075416</c:v>
                </c:pt>
                <c:pt idx="5">
                  <c:v>4007.2781718842634</c:v>
                </c:pt>
                <c:pt idx="6">
                  <c:v>11506.61303641053</c:v>
                </c:pt>
                <c:pt idx="7">
                  <c:v>21443.027278939877</c:v>
                </c:pt>
                <c:pt idx="8">
                  <c:v>32352.637648926826</c:v>
                </c:pt>
                <c:pt idx="9">
                  <c:v>39549.382120882241</c:v>
                </c:pt>
                <c:pt idx="10">
                  <c:v>43311.316731222571</c:v>
                </c:pt>
                <c:pt idx="11">
                  <c:v>44693.418794586738</c:v>
                </c:pt>
                <c:pt idx="12">
                  <c:v>43646.619598665951</c:v>
                </c:pt>
                <c:pt idx="13">
                  <c:v>40064.603600124501</c:v>
                </c:pt>
                <c:pt idx="14">
                  <c:v>32229.965868154861</c:v>
                </c:pt>
                <c:pt idx="15">
                  <c:v>23732.900520016596</c:v>
                </c:pt>
                <c:pt idx="16">
                  <c:v>15129.519628542628</c:v>
                </c:pt>
                <c:pt idx="17">
                  <c:v>6697.8792301494132</c:v>
                </c:pt>
                <c:pt idx="18">
                  <c:v>310.76851128898369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4D-4EEB-8D5C-91B0C81C4675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Tohoku!$B$48:$Y$48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322.11192597825828</c:v>
                </c:pt>
                <c:pt idx="5">
                  <c:v>7515.9449394926951</c:v>
                </c:pt>
                <c:pt idx="6">
                  <c:v>21581.499040543309</c:v>
                </c:pt>
                <c:pt idx="7">
                  <c:v>40217.974757856828</c:v>
                </c:pt>
                <c:pt idx="8">
                  <c:v>60679.751389047138</c:v>
                </c:pt>
                <c:pt idx="9">
                  <c:v>74177.774953850341</c:v>
                </c:pt>
                <c:pt idx="10">
                  <c:v>81233.559999088393</c:v>
                </c:pt>
                <c:pt idx="11">
                  <c:v>83825.794070056276</c:v>
                </c:pt>
                <c:pt idx="12">
                  <c:v>81862.445187903068</c:v>
                </c:pt>
                <c:pt idx="13">
                  <c:v>75144.110731785113</c:v>
                </c:pt>
                <c:pt idx="14">
                  <c:v>60449.671441919811</c:v>
                </c:pt>
                <c:pt idx="15">
                  <c:v>44512.800437566941</c:v>
                </c:pt>
                <c:pt idx="16">
                  <c:v>28376.526812370379</c:v>
                </c:pt>
                <c:pt idx="17">
                  <c:v>12562.365113152075</c:v>
                </c:pt>
                <c:pt idx="18">
                  <c:v>582.86919938922938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4D-4EEB-8D5C-91B0C81C4675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Tohoku!$B$45:$Y$45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429.48256797101118</c:v>
                </c:pt>
                <c:pt idx="5">
                  <c:v>10021.259919323596</c:v>
                </c:pt>
                <c:pt idx="6">
                  <c:v>28775.332054057752</c:v>
                </c:pt>
                <c:pt idx="7">
                  <c:v>53623.966343809116</c:v>
                </c:pt>
                <c:pt idx="8">
                  <c:v>80906.335185396194</c:v>
                </c:pt>
                <c:pt idx="9">
                  <c:v>98903.699938467151</c:v>
                </c:pt>
                <c:pt idx="10">
                  <c:v>108311.41333211788</c:v>
                </c:pt>
                <c:pt idx="11">
                  <c:v>111767.72542674173</c:v>
                </c:pt>
                <c:pt idx="12">
                  <c:v>109149.92691720412</c:v>
                </c:pt>
                <c:pt idx="13">
                  <c:v>100192.14764238018</c:v>
                </c:pt>
                <c:pt idx="14">
                  <c:v>80599.561922559762</c:v>
                </c:pt>
                <c:pt idx="15">
                  <c:v>59350.40058342259</c:v>
                </c:pt>
                <c:pt idx="16">
                  <c:v>37835.369083160513</c:v>
                </c:pt>
                <c:pt idx="17">
                  <c:v>16749.820150869436</c:v>
                </c:pt>
                <c:pt idx="18">
                  <c:v>777.15893251897262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4D-4EEB-8D5C-91B0C81C4675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Tohoku!$B$42:$Y$42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536.8532099637639</c:v>
                </c:pt>
                <c:pt idx="5">
                  <c:v>12526.574899154493</c:v>
                </c:pt>
                <c:pt idx="6">
                  <c:v>35969.16506757219</c:v>
                </c:pt>
                <c:pt idx="7">
                  <c:v>67029.957929761396</c:v>
                </c:pt>
                <c:pt idx="8">
                  <c:v>101132.91898174524</c:v>
                </c:pt>
                <c:pt idx="9">
                  <c:v>123629.62492308392</c:v>
                </c:pt>
                <c:pt idx="10">
                  <c:v>135389.26666514733</c:v>
                </c:pt>
                <c:pt idx="11">
                  <c:v>139709.65678342714</c:v>
                </c:pt>
                <c:pt idx="12">
                  <c:v>136437.40864650515</c:v>
                </c:pt>
                <c:pt idx="13">
                  <c:v>125240.18455297523</c:v>
                </c:pt>
                <c:pt idx="14">
                  <c:v>100749.4524031997</c:v>
                </c:pt>
                <c:pt idx="15">
                  <c:v>74188.000729278239</c:v>
                </c:pt>
                <c:pt idx="16">
                  <c:v>47294.211353950632</c:v>
                </c:pt>
                <c:pt idx="17">
                  <c:v>20937.275188586798</c:v>
                </c:pt>
                <c:pt idx="18">
                  <c:v>971.44866564871575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4D-4EEB-8D5C-91B0C81C4675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Tohoku!$B$39:$Y$39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644.22385195651657</c:v>
                </c:pt>
                <c:pt idx="5">
                  <c:v>15031.88987898539</c:v>
                </c:pt>
                <c:pt idx="6">
                  <c:v>43162.998081086618</c:v>
                </c:pt>
                <c:pt idx="7">
                  <c:v>80435.949515713655</c:v>
                </c:pt>
                <c:pt idx="8">
                  <c:v>121359.50277809428</c:v>
                </c:pt>
                <c:pt idx="9">
                  <c:v>148355.54990770068</c:v>
                </c:pt>
                <c:pt idx="10">
                  <c:v>162467.11999817679</c:v>
                </c:pt>
                <c:pt idx="11">
                  <c:v>167651.58814011255</c:v>
                </c:pt>
                <c:pt idx="12">
                  <c:v>163724.89037580614</c:v>
                </c:pt>
                <c:pt idx="13">
                  <c:v>150288.22146357023</c:v>
                </c:pt>
                <c:pt idx="14">
                  <c:v>120899.34288383962</c:v>
                </c:pt>
                <c:pt idx="15">
                  <c:v>89025.600875133881</c:v>
                </c:pt>
                <c:pt idx="16">
                  <c:v>56753.053624740758</c:v>
                </c:pt>
                <c:pt idx="17">
                  <c:v>25124.730226304149</c:v>
                </c:pt>
                <c:pt idx="18">
                  <c:v>1165.7383987784588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4D-4EEB-8D5C-91B0C81C4675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Tohoku!$B$36:$Y$36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1073.7064199275278</c:v>
                </c:pt>
                <c:pt idx="5">
                  <c:v>25053.149798308987</c:v>
                </c:pt>
                <c:pt idx="6">
                  <c:v>71938.330135144381</c:v>
                </c:pt>
                <c:pt idx="7">
                  <c:v>134059.91585952279</c:v>
                </c:pt>
                <c:pt idx="8">
                  <c:v>202265.83796349048</c:v>
                </c:pt>
                <c:pt idx="9">
                  <c:v>247259.24984616783</c:v>
                </c:pt>
                <c:pt idx="10">
                  <c:v>270778.53333029465</c:v>
                </c:pt>
                <c:pt idx="11">
                  <c:v>279419.31356685428</c:v>
                </c:pt>
                <c:pt idx="12">
                  <c:v>272874.8172930103</c:v>
                </c:pt>
                <c:pt idx="13">
                  <c:v>250480.36910595046</c:v>
                </c:pt>
                <c:pt idx="14">
                  <c:v>201498.9048063994</c:v>
                </c:pt>
                <c:pt idx="15">
                  <c:v>148376.00145855648</c:v>
                </c:pt>
                <c:pt idx="16">
                  <c:v>94588.422707901263</c:v>
                </c:pt>
                <c:pt idx="17">
                  <c:v>41874.550377173597</c:v>
                </c:pt>
                <c:pt idx="18">
                  <c:v>1942.8973312974315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4D-4EEB-8D5C-91B0C81C4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63160"/>
        <c:axId val="416362376"/>
      </c:scatterChart>
      <c:valAx>
        <c:axId val="41636316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2376"/>
        <c:crosses val="autoZero"/>
        <c:crossBetween val="midCat"/>
        <c:majorUnit val="3"/>
      </c:valAx>
      <c:valAx>
        <c:axId val="41636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MW</a:t>
                </a:r>
                <a:r>
                  <a:rPr lang="ja-JP" altLang="en-US"/>
                  <a:t>発電量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49898693412931"/>
          <c:y val="0.27246730602835029"/>
          <c:w val="0.13918551909538959"/>
          <c:h val="0.36933081885913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6920384951881"/>
          <c:y val="0.18265029287146561"/>
          <c:w val="0.80405796150481179"/>
          <c:h val="0.60123774807858399"/>
        </c:manualLayout>
      </c:layout>
      <c:scatterChart>
        <c:scatterStyle val="lineMarker"/>
        <c:varyColors val="0"/>
        <c:ser>
          <c:idx val="0"/>
          <c:order val="0"/>
          <c:tx>
            <c:v>B4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Tohoku!$B$121:$Y$121</c:f>
              <c:numCache>
                <c:formatCode>General</c:formatCode>
                <c:ptCount val="24"/>
                <c:pt idx="0">
                  <c:v>5939.1864673728223</c:v>
                </c:pt>
                <c:pt idx="1">
                  <c:v>5714.4991721011274</c:v>
                </c:pt>
                <c:pt idx="2">
                  <c:v>5717.3614306396203</c:v>
                </c:pt>
                <c:pt idx="3">
                  <c:v>5818.2560441214955</c:v>
                </c:pt>
                <c:pt idx="4">
                  <c:v>5867.630003910499</c:v>
                </c:pt>
                <c:pt idx="5">
                  <c:v>6040.7966454893212</c:v>
                </c:pt>
                <c:pt idx="6">
                  <c:v>6316.2890298192651</c:v>
                </c:pt>
                <c:pt idx="7">
                  <c:v>6948.1326021915793</c:v>
                </c:pt>
                <c:pt idx="8">
                  <c:v>8294.1096799178777</c:v>
                </c:pt>
                <c:pt idx="9">
                  <c:v>9247.2417732360209</c:v>
                </c:pt>
                <c:pt idx="10">
                  <c:v>9685.882894260063</c:v>
                </c:pt>
                <c:pt idx="11">
                  <c:v>9979.9799590902112</c:v>
                </c:pt>
                <c:pt idx="12">
                  <c:v>9824.7024333769696</c:v>
                </c:pt>
                <c:pt idx="13">
                  <c:v>10106.634899418523</c:v>
                </c:pt>
                <c:pt idx="14">
                  <c:v>10043.665211571679</c:v>
                </c:pt>
                <c:pt idx="15">
                  <c:v>9802.5199297036488</c:v>
                </c:pt>
                <c:pt idx="16">
                  <c:v>9813.9689638576219</c:v>
                </c:pt>
                <c:pt idx="17">
                  <c:v>9168.5296634274655</c:v>
                </c:pt>
                <c:pt idx="18">
                  <c:v>8523.8059276319345</c:v>
                </c:pt>
                <c:pt idx="19">
                  <c:v>8153.8590115317238</c:v>
                </c:pt>
                <c:pt idx="20">
                  <c:v>7753.1428161427139</c:v>
                </c:pt>
                <c:pt idx="21">
                  <c:v>7190.7090133288539</c:v>
                </c:pt>
                <c:pt idx="22">
                  <c:v>6731.3165179007392</c:v>
                </c:pt>
                <c:pt idx="23">
                  <c:v>6366.3785542428914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C-4373-908C-22AEA50E3DEC}"/>
            </c:ext>
          </c:extLst>
        </c:ser>
        <c:ser>
          <c:idx val="1"/>
          <c:order val="1"/>
          <c:tx>
            <c:v>B11 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Tohoku!$B$124:$Y$124</c:f>
              <c:numCache>
                <c:formatCode>General</c:formatCode>
                <c:ptCount val="24"/>
                <c:pt idx="0">
                  <c:v>7314.8980107937095</c:v>
                </c:pt>
                <c:pt idx="1">
                  <c:v>7038.165724602236</c:v>
                </c:pt>
                <c:pt idx="2">
                  <c:v>7041.6909766556309</c:v>
                </c:pt>
                <c:pt idx="3">
                  <c:v>7165.9561115377883</c:v>
                </c:pt>
                <c:pt idx="4">
                  <c:v>7226.7667094588451</c:v>
                </c:pt>
                <c:pt idx="5">
                  <c:v>7440.0444586892163</c:v>
                </c:pt>
                <c:pt idx="6">
                  <c:v>7779.3499688284419</c:v>
                </c:pt>
                <c:pt idx="7">
                  <c:v>8557.5493596152919</c:v>
                </c:pt>
                <c:pt idx="8">
                  <c:v>10215.299137724081</c:v>
                </c:pt>
                <c:pt idx="9">
                  <c:v>11389.20807150447</c:v>
                </c:pt>
                <c:pt idx="10">
                  <c:v>11929.452948687185</c:v>
                </c:pt>
                <c:pt idx="11">
                  <c:v>12291.672597173478</c:v>
                </c:pt>
                <c:pt idx="12">
                  <c:v>12100.427673276823</c:v>
                </c:pt>
                <c:pt idx="13">
                  <c:v>12447.665000536186</c:v>
                </c:pt>
                <c:pt idx="14">
                  <c:v>12370.109455361506</c:v>
                </c:pt>
                <c:pt idx="15">
                  <c:v>12073.106969863014</c:v>
                </c:pt>
                <c:pt idx="16">
                  <c:v>12087.207978076593</c:v>
                </c:pt>
                <c:pt idx="17">
                  <c:v>11292.263640036119</c:v>
                </c:pt>
                <c:pt idx="18">
                  <c:v>10498.200615008995</c:v>
                </c:pt>
                <c:pt idx="19">
                  <c:v>10042.561787107748</c:v>
                </c:pt>
                <c:pt idx="20">
                  <c:v>9549.0264996325095</c:v>
                </c:pt>
                <c:pt idx="21">
                  <c:v>8856.3144711404784</c:v>
                </c:pt>
                <c:pt idx="22">
                  <c:v>8290.5115165706538</c:v>
                </c:pt>
                <c:pt idx="23">
                  <c:v>7841.0418797628472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0C-4373-908C-22AEA50E3DEC}"/>
            </c:ext>
          </c:extLst>
        </c:ser>
        <c:ser>
          <c:idx val="2"/>
          <c:order val="2"/>
          <c:tx>
            <c:v>需要(20/7/2018)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Tohoku!$B$104:$Y$104</c:f>
              <c:numCache>
                <c:formatCode>General</c:formatCode>
                <c:ptCount val="24"/>
                <c:pt idx="0">
                  <c:v>8300</c:v>
                </c:pt>
                <c:pt idx="1">
                  <c:v>7986</c:v>
                </c:pt>
                <c:pt idx="2">
                  <c:v>7990</c:v>
                </c:pt>
                <c:pt idx="3">
                  <c:v>8131</c:v>
                </c:pt>
                <c:pt idx="4">
                  <c:v>8200</c:v>
                </c:pt>
                <c:pt idx="5">
                  <c:v>8442</c:v>
                </c:pt>
                <c:pt idx="6">
                  <c:v>8827</c:v>
                </c:pt>
                <c:pt idx="7">
                  <c:v>9710</c:v>
                </c:pt>
                <c:pt idx="8">
                  <c:v>11591</c:v>
                </c:pt>
                <c:pt idx="9">
                  <c:v>12923</c:v>
                </c:pt>
                <c:pt idx="10">
                  <c:v>13536</c:v>
                </c:pt>
                <c:pt idx="11">
                  <c:v>13947</c:v>
                </c:pt>
                <c:pt idx="12">
                  <c:v>13730</c:v>
                </c:pt>
                <c:pt idx="13">
                  <c:v>14124</c:v>
                </c:pt>
                <c:pt idx="14">
                  <c:v>14036</c:v>
                </c:pt>
                <c:pt idx="15">
                  <c:v>13699</c:v>
                </c:pt>
                <c:pt idx="16">
                  <c:v>13715</c:v>
                </c:pt>
                <c:pt idx="17">
                  <c:v>12813</c:v>
                </c:pt>
                <c:pt idx="18">
                  <c:v>11912</c:v>
                </c:pt>
                <c:pt idx="19">
                  <c:v>11395</c:v>
                </c:pt>
                <c:pt idx="20">
                  <c:v>10835</c:v>
                </c:pt>
                <c:pt idx="21">
                  <c:v>10049</c:v>
                </c:pt>
                <c:pt idx="22">
                  <c:v>9407</c:v>
                </c:pt>
                <c:pt idx="23">
                  <c:v>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0C-4373-908C-22AEA50E3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58456"/>
        <c:axId val="416358848"/>
      </c:scatterChart>
      <c:valAx>
        <c:axId val="4163584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8848"/>
        <c:crosses val="autoZero"/>
        <c:crossBetween val="midCat"/>
        <c:majorUnit val="3"/>
      </c:valAx>
      <c:valAx>
        <c:axId val="416358848"/>
        <c:scaling>
          <c:orientation val="minMax"/>
          <c:max val="1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発電量［</a:t>
                </a:r>
                <a:r>
                  <a:rPr lang="en-US" altLang="ja-JP"/>
                  <a:t>MWh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8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463888888888893"/>
          <c:y val="0.5013738115156201"/>
          <c:w val="0.25647222222222221"/>
          <c:h val="0.242061146471875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2933464807743"/>
          <c:y val="0.25996933851326631"/>
          <c:w val="0.7725814186771075"/>
          <c:h val="0.53169442460352023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Tohoku!$B$54:$Y$54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85.870246540377082</c:v>
                </c:pt>
                <c:pt idx="5">
                  <c:v>2003.6390859421317</c:v>
                </c:pt>
                <c:pt idx="6">
                  <c:v>5753.3065182052651</c:v>
                </c:pt>
                <c:pt idx="7">
                  <c:v>10721.513639469938</c:v>
                </c:pt>
                <c:pt idx="8">
                  <c:v>16176.318824463413</c:v>
                </c:pt>
                <c:pt idx="9">
                  <c:v>19774.69106044112</c:v>
                </c:pt>
                <c:pt idx="10">
                  <c:v>21655.658365611285</c:v>
                </c:pt>
                <c:pt idx="11">
                  <c:v>22346.709397293369</c:v>
                </c:pt>
                <c:pt idx="12">
                  <c:v>21823.309799332976</c:v>
                </c:pt>
                <c:pt idx="13">
                  <c:v>20032.301800062251</c:v>
                </c:pt>
                <c:pt idx="14">
                  <c:v>16114.98293407743</c:v>
                </c:pt>
                <c:pt idx="15">
                  <c:v>11866.450260008298</c:v>
                </c:pt>
                <c:pt idx="16">
                  <c:v>7564.7598142713141</c:v>
                </c:pt>
                <c:pt idx="17">
                  <c:v>3348.9396150747066</c:v>
                </c:pt>
                <c:pt idx="18">
                  <c:v>155.38425564449184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9C-44A4-BCE7-BA01BE0961BD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Tohoku!$B$51:$Y$51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171.74049308075416</c:v>
                </c:pt>
                <c:pt idx="5">
                  <c:v>4007.2781718842634</c:v>
                </c:pt>
                <c:pt idx="6">
                  <c:v>11506.61303641053</c:v>
                </c:pt>
                <c:pt idx="7">
                  <c:v>21443.027278939877</c:v>
                </c:pt>
                <c:pt idx="8">
                  <c:v>32352.637648926826</c:v>
                </c:pt>
                <c:pt idx="9">
                  <c:v>39549.382120882241</c:v>
                </c:pt>
                <c:pt idx="10">
                  <c:v>43311.316731222571</c:v>
                </c:pt>
                <c:pt idx="11">
                  <c:v>44693.418794586738</c:v>
                </c:pt>
                <c:pt idx="12">
                  <c:v>43646.619598665951</c:v>
                </c:pt>
                <c:pt idx="13">
                  <c:v>40064.603600124501</c:v>
                </c:pt>
                <c:pt idx="14">
                  <c:v>32229.965868154861</c:v>
                </c:pt>
                <c:pt idx="15">
                  <c:v>23732.900520016596</c:v>
                </c:pt>
                <c:pt idx="16">
                  <c:v>15129.519628542628</c:v>
                </c:pt>
                <c:pt idx="17">
                  <c:v>6697.8792301494132</c:v>
                </c:pt>
                <c:pt idx="18">
                  <c:v>310.76851128898369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9C-44A4-BCE7-BA01BE0961BD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Tohoku!$B$48:$Y$48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322.11192597825828</c:v>
                </c:pt>
                <c:pt idx="5">
                  <c:v>7515.9449394926951</c:v>
                </c:pt>
                <c:pt idx="6">
                  <c:v>21581.499040543309</c:v>
                </c:pt>
                <c:pt idx="7">
                  <c:v>40217.974757856828</c:v>
                </c:pt>
                <c:pt idx="8">
                  <c:v>60679.751389047138</c:v>
                </c:pt>
                <c:pt idx="9">
                  <c:v>74177.774953850341</c:v>
                </c:pt>
                <c:pt idx="10">
                  <c:v>81233.559999088393</c:v>
                </c:pt>
                <c:pt idx="11">
                  <c:v>83825.794070056276</c:v>
                </c:pt>
                <c:pt idx="12">
                  <c:v>81862.445187903068</c:v>
                </c:pt>
                <c:pt idx="13">
                  <c:v>75144.110731785113</c:v>
                </c:pt>
                <c:pt idx="14">
                  <c:v>60449.671441919811</c:v>
                </c:pt>
                <c:pt idx="15">
                  <c:v>44512.800437566941</c:v>
                </c:pt>
                <c:pt idx="16">
                  <c:v>28376.526812370379</c:v>
                </c:pt>
                <c:pt idx="17">
                  <c:v>12562.365113152075</c:v>
                </c:pt>
                <c:pt idx="18">
                  <c:v>582.86919938922938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9C-44A4-BCE7-BA01BE0961BD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Tohoku!$B$45:$Y$45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429.48256797101118</c:v>
                </c:pt>
                <c:pt idx="5">
                  <c:v>10021.259919323596</c:v>
                </c:pt>
                <c:pt idx="6">
                  <c:v>28775.332054057752</c:v>
                </c:pt>
                <c:pt idx="7">
                  <c:v>53623.966343809116</c:v>
                </c:pt>
                <c:pt idx="8">
                  <c:v>80906.335185396194</c:v>
                </c:pt>
                <c:pt idx="9">
                  <c:v>98903.699938467151</c:v>
                </c:pt>
                <c:pt idx="10">
                  <c:v>108311.41333211788</c:v>
                </c:pt>
                <c:pt idx="11">
                  <c:v>111767.72542674173</c:v>
                </c:pt>
                <c:pt idx="12">
                  <c:v>109149.92691720412</c:v>
                </c:pt>
                <c:pt idx="13">
                  <c:v>100192.14764238018</c:v>
                </c:pt>
                <c:pt idx="14">
                  <c:v>80599.561922559762</c:v>
                </c:pt>
                <c:pt idx="15">
                  <c:v>59350.40058342259</c:v>
                </c:pt>
                <c:pt idx="16">
                  <c:v>37835.369083160513</c:v>
                </c:pt>
                <c:pt idx="17">
                  <c:v>16749.820150869436</c:v>
                </c:pt>
                <c:pt idx="18">
                  <c:v>777.15893251897262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9C-44A4-BCE7-BA01BE0961BD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Tohoku!$B$42:$Y$42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536.8532099637639</c:v>
                </c:pt>
                <c:pt idx="5">
                  <c:v>12526.574899154493</c:v>
                </c:pt>
                <c:pt idx="6">
                  <c:v>35969.16506757219</c:v>
                </c:pt>
                <c:pt idx="7">
                  <c:v>67029.957929761396</c:v>
                </c:pt>
                <c:pt idx="8">
                  <c:v>101132.91898174524</c:v>
                </c:pt>
                <c:pt idx="9">
                  <c:v>123629.62492308392</c:v>
                </c:pt>
                <c:pt idx="10">
                  <c:v>135389.26666514733</c:v>
                </c:pt>
                <c:pt idx="11">
                  <c:v>139709.65678342714</c:v>
                </c:pt>
                <c:pt idx="12">
                  <c:v>136437.40864650515</c:v>
                </c:pt>
                <c:pt idx="13">
                  <c:v>125240.18455297523</c:v>
                </c:pt>
                <c:pt idx="14">
                  <c:v>100749.4524031997</c:v>
                </c:pt>
                <c:pt idx="15">
                  <c:v>74188.000729278239</c:v>
                </c:pt>
                <c:pt idx="16">
                  <c:v>47294.211353950632</c:v>
                </c:pt>
                <c:pt idx="17">
                  <c:v>20937.275188586798</c:v>
                </c:pt>
                <c:pt idx="18">
                  <c:v>971.44866564871575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9C-44A4-BCE7-BA01BE0961BD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Tohoku!$B$39:$Y$39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644.22385195651657</c:v>
                </c:pt>
                <c:pt idx="5">
                  <c:v>15031.88987898539</c:v>
                </c:pt>
                <c:pt idx="6">
                  <c:v>43162.998081086618</c:v>
                </c:pt>
                <c:pt idx="7">
                  <c:v>80435.949515713655</c:v>
                </c:pt>
                <c:pt idx="8">
                  <c:v>121359.50277809428</c:v>
                </c:pt>
                <c:pt idx="9">
                  <c:v>148355.54990770068</c:v>
                </c:pt>
                <c:pt idx="10">
                  <c:v>162467.11999817679</c:v>
                </c:pt>
                <c:pt idx="11">
                  <c:v>167651.58814011255</c:v>
                </c:pt>
                <c:pt idx="12">
                  <c:v>163724.89037580614</c:v>
                </c:pt>
                <c:pt idx="13">
                  <c:v>150288.22146357023</c:v>
                </c:pt>
                <c:pt idx="14">
                  <c:v>120899.34288383962</c:v>
                </c:pt>
                <c:pt idx="15">
                  <c:v>89025.600875133881</c:v>
                </c:pt>
                <c:pt idx="16">
                  <c:v>56753.053624740758</c:v>
                </c:pt>
                <c:pt idx="17">
                  <c:v>25124.730226304149</c:v>
                </c:pt>
                <c:pt idx="18">
                  <c:v>1165.7383987784588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9C-44A4-BCE7-BA01BE0961BD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Tohoku!$B$36:$Y$36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1073.7064199275278</c:v>
                </c:pt>
                <c:pt idx="5">
                  <c:v>25053.149798308987</c:v>
                </c:pt>
                <c:pt idx="6">
                  <c:v>71938.330135144381</c:v>
                </c:pt>
                <c:pt idx="7">
                  <c:v>134059.91585952279</c:v>
                </c:pt>
                <c:pt idx="8">
                  <c:v>202265.83796349048</c:v>
                </c:pt>
                <c:pt idx="9">
                  <c:v>247259.24984616783</c:v>
                </c:pt>
                <c:pt idx="10">
                  <c:v>270778.53333029465</c:v>
                </c:pt>
                <c:pt idx="11">
                  <c:v>279419.31356685428</c:v>
                </c:pt>
                <c:pt idx="12">
                  <c:v>272874.8172930103</c:v>
                </c:pt>
                <c:pt idx="13">
                  <c:v>250480.36910595046</c:v>
                </c:pt>
                <c:pt idx="14">
                  <c:v>201498.9048063994</c:v>
                </c:pt>
                <c:pt idx="15">
                  <c:v>148376.00145855648</c:v>
                </c:pt>
                <c:pt idx="16">
                  <c:v>94588.422707901263</c:v>
                </c:pt>
                <c:pt idx="17">
                  <c:v>41874.550377173597</c:v>
                </c:pt>
                <c:pt idx="18">
                  <c:v>1942.8973312974315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9C-44A4-BCE7-BA01BE0961BD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Tohoku!$B$121:$Y$121</c:f>
              <c:numCache>
                <c:formatCode>General</c:formatCode>
                <c:ptCount val="24"/>
                <c:pt idx="0">
                  <c:v>5939.1864673728223</c:v>
                </c:pt>
                <c:pt idx="1">
                  <c:v>5714.4991721011274</c:v>
                </c:pt>
                <c:pt idx="2">
                  <c:v>5717.3614306396203</c:v>
                </c:pt>
                <c:pt idx="3">
                  <c:v>5818.2560441214955</c:v>
                </c:pt>
                <c:pt idx="4">
                  <c:v>5867.630003910499</c:v>
                </c:pt>
                <c:pt idx="5">
                  <c:v>6040.7966454893212</c:v>
                </c:pt>
                <c:pt idx="6">
                  <c:v>6316.2890298192651</c:v>
                </c:pt>
                <c:pt idx="7">
                  <c:v>6948.1326021915793</c:v>
                </c:pt>
                <c:pt idx="8">
                  <c:v>8294.1096799178777</c:v>
                </c:pt>
                <c:pt idx="9">
                  <c:v>9247.2417732360209</c:v>
                </c:pt>
                <c:pt idx="10">
                  <c:v>9685.882894260063</c:v>
                </c:pt>
                <c:pt idx="11">
                  <c:v>9979.9799590902112</c:v>
                </c:pt>
                <c:pt idx="12">
                  <c:v>9824.7024333769696</c:v>
                </c:pt>
                <c:pt idx="13">
                  <c:v>10106.634899418523</c:v>
                </c:pt>
                <c:pt idx="14">
                  <c:v>10043.665211571679</c:v>
                </c:pt>
                <c:pt idx="15">
                  <c:v>9802.5199297036488</c:v>
                </c:pt>
                <c:pt idx="16">
                  <c:v>9813.9689638576219</c:v>
                </c:pt>
                <c:pt idx="17">
                  <c:v>9168.5296634274655</c:v>
                </c:pt>
                <c:pt idx="18">
                  <c:v>8523.8059276319345</c:v>
                </c:pt>
                <c:pt idx="19">
                  <c:v>8153.8590115317238</c:v>
                </c:pt>
                <c:pt idx="20">
                  <c:v>7753.1428161427139</c:v>
                </c:pt>
                <c:pt idx="21">
                  <c:v>7190.7090133288539</c:v>
                </c:pt>
                <c:pt idx="22">
                  <c:v>6731.3165179007392</c:v>
                </c:pt>
                <c:pt idx="23">
                  <c:v>6366.3785542428914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C-44A4-BCE7-BA01BE0961BD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Tohoku!$B$124:$Y$124</c:f>
              <c:numCache>
                <c:formatCode>General</c:formatCode>
                <c:ptCount val="24"/>
                <c:pt idx="0">
                  <c:v>7314.8980107937095</c:v>
                </c:pt>
                <c:pt idx="1">
                  <c:v>7038.165724602236</c:v>
                </c:pt>
                <c:pt idx="2">
                  <c:v>7041.6909766556309</c:v>
                </c:pt>
                <c:pt idx="3">
                  <c:v>7165.9561115377883</c:v>
                </c:pt>
                <c:pt idx="4">
                  <c:v>7226.7667094588451</c:v>
                </c:pt>
                <c:pt idx="5">
                  <c:v>7440.0444586892163</c:v>
                </c:pt>
                <c:pt idx="6">
                  <c:v>7779.3499688284419</c:v>
                </c:pt>
                <c:pt idx="7">
                  <c:v>8557.5493596152919</c:v>
                </c:pt>
                <c:pt idx="8">
                  <c:v>10215.299137724081</c:v>
                </c:pt>
                <c:pt idx="9">
                  <c:v>11389.20807150447</c:v>
                </c:pt>
                <c:pt idx="10">
                  <c:v>11929.452948687185</c:v>
                </c:pt>
                <c:pt idx="11">
                  <c:v>12291.672597173478</c:v>
                </c:pt>
                <c:pt idx="12">
                  <c:v>12100.427673276823</c:v>
                </c:pt>
                <c:pt idx="13">
                  <c:v>12447.665000536186</c:v>
                </c:pt>
                <c:pt idx="14">
                  <c:v>12370.109455361506</c:v>
                </c:pt>
                <c:pt idx="15">
                  <c:v>12073.106969863014</c:v>
                </c:pt>
                <c:pt idx="16">
                  <c:v>12087.207978076593</c:v>
                </c:pt>
                <c:pt idx="17">
                  <c:v>11292.263640036119</c:v>
                </c:pt>
                <c:pt idx="18">
                  <c:v>10498.200615008995</c:v>
                </c:pt>
                <c:pt idx="19">
                  <c:v>10042.561787107748</c:v>
                </c:pt>
                <c:pt idx="20">
                  <c:v>9549.0264996325095</c:v>
                </c:pt>
                <c:pt idx="21">
                  <c:v>8856.3144711404784</c:v>
                </c:pt>
                <c:pt idx="22">
                  <c:v>8290.5115165706538</c:v>
                </c:pt>
                <c:pt idx="23">
                  <c:v>7841.0418797628472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C-44A4-BCE7-BA01BE096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3776"/>
        <c:axId val="417307304"/>
      </c:scatterChart>
      <c:valAx>
        <c:axId val="41730377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7304"/>
        <c:crosses val="autoZero"/>
        <c:crossBetween val="midCat"/>
        <c:majorUnit val="3"/>
      </c:valAx>
      <c:valAx>
        <c:axId val="41730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MW</a:t>
                </a:r>
                <a:r>
                  <a:rPr lang="ja-JP" altLang="en-US"/>
                  <a:t>発電量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49898693412931"/>
          <c:y val="0.27246730602835029"/>
          <c:w val="0.13794691633445758"/>
          <c:h val="0.71030495417033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2933464807743"/>
          <c:y val="0.25996933851326631"/>
          <c:w val="0.7725814186771075"/>
          <c:h val="0.53169442460352023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Tohoku!$B$54:$Y$54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85.870246540377082</c:v>
                </c:pt>
                <c:pt idx="5">
                  <c:v>2003.6390859421317</c:v>
                </c:pt>
                <c:pt idx="6">
                  <c:v>5753.3065182052651</c:v>
                </c:pt>
                <c:pt idx="7">
                  <c:v>10721.513639469938</c:v>
                </c:pt>
                <c:pt idx="8">
                  <c:v>16176.318824463413</c:v>
                </c:pt>
                <c:pt idx="9">
                  <c:v>19774.69106044112</c:v>
                </c:pt>
                <c:pt idx="10">
                  <c:v>21655.658365611285</c:v>
                </c:pt>
                <c:pt idx="11">
                  <c:v>22346.709397293369</c:v>
                </c:pt>
                <c:pt idx="12">
                  <c:v>21823.309799332976</c:v>
                </c:pt>
                <c:pt idx="13">
                  <c:v>20032.301800062251</c:v>
                </c:pt>
                <c:pt idx="14">
                  <c:v>16114.98293407743</c:v>
                </c:pt>
                <c:pt idx="15">
                  <c:v>11866.450260008298</c:v>
                </c:pt>
                <c:pt idx="16">
                  <c:v>7564.7598142713141</c:v>
                </c:pt>
                <c:pt idx="17">
                  <c:v>3348.9396150747066</c:v>
                </c:pt>
                <c:pt idx="18">
                  <c:v>155.38425564449184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C-4CEB-9E85-9315ADA8DD15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Tohoku!$B$51:$Y$51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171.74049308075416</c:v>
                </c:pt>
                <c:pt idx="5">
                  <c:v>4007.2781718842634</c:v>
                </c:pt>
                <c:pt idx="6">
                  <c:v>11506.61303641053</c:v>
                </c:pt>
                <c:pt idx="7">
                  <c:v>21443.027278939877</c:v>
                </c:pt>
                <c:pt idx="8">
                  <c:v>32352.637648926826</c:v>
                </c:pt>
                <c:pt idx="9">
                  <c:v>39549.382120882241</c:v>
                </c:pt>
                <c:pt idx="10">
                  <c:v>43311.316731222571</c:v>
                </c:pt>
                <c:pt idx="11">
                  <c:v>44693.418794586738</c:v>
                </c:pt>
                <c:pt idx="12">
                  <c:v>43646.619598665951</c:v>
                </c:pt>
                <c:pt idx="13">
                  <c:v>40064.603600124501</c:v>
                </c:pt>
                <c:pt idx="14">
                  <c:v>32229.965868154861</c:v>
                </c:pt>
                <c:pt idx="15">
                  <c:v>23732.900520016596</c:v>
                </c:pt>
                <c:pt idx="16">
                  <c:v>15129.519628542628</c:v>
                </c:pt>
                <c:pt idx="17">
                  <c:v>6697.8792301494132</c:v>
                </c:pt>
                <c:pt idx="18">
                  <c:v>310.76851128898369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CC-4CEB-9E85-9315ADA8DD15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Tohoku!$B$48:$Y$48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322.11192597825828</c:v>
                </c:pt>
                <c:pt idx="5">
                  <c:v>7515.9449394926951</c:v>
                </c:pt>
                <c:pt idx="6">
                  <c:v>21581.499040543309</c:v>
                </c:pt>
                <c:pt idx="7">
                  <c:v>40217.974757856828</c:v>
                </c:pt>
                <c:pt idx="8">
                  <c:v>60679.751389047138</c:v>
                </c:pt>
                <c:pt idx="9">
                  <c:v>74177.774953850341</c:v>
                </c:pt>
                <c:pt idx="10">
                  <c:v>81233.559999088393</c:v>
                </c:pt>
                <c:pt idx="11">
                  <c:v>83825.794070056276</c:v>
                </c:pt>
                <c:pt idx="12">
                  <c:v>81862.445187903068</c:v>
                </c:pt>
                <c:pt idx="13">
                  <c:v>75144.110731785113</c:v>
                </c:pt>
                <c:pt idx="14">
                  <c:v>60449.671441919811</c:v>
                </c:pt>
                <c:pt idx="15">
                  <c:v>44512.800437566941</c:v>
                </c:pt>
                <c:pt idx="16">
                  <c:v>28376.526812370379</c:v>
                </c:pt>
                <c:pt idx="17">
                  <c:v>12562.365113152075</c:v>
                </c:pt>
                <c:pt idx="18">
                  <c:v>582.86919938922938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CC-4CEB-9E85-9315ADA8DD15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Tohoku!$B$45:$Y$45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429.48256797101118</c:v>
                </c:pt>
                <c:pt idx="5">
                  <c:v>10021.259919323596</c:v>
                </c:pt>
                <c:pt idx="6">
                  <c:v>28775.332054057752</c:v>
                </c:pt>
                <c:pt idx="7">
                  <c:v>53623.966343809116</c:v>
                </c:pt>
                <c:pt idx="8">
                  <c:v>80906.335185396194</c:v>
                </c:pt>
                <c:pt idx="9">
                  <c:v>98903.699938467151</c:v>
                </c:pt>
                <c:pt idx="10">
                  <c:v>108311.41333211788</c:v>
                </c:pt>
                <c:pt idx="11">
                  <c:v>111767.72542674173</c:v>
                </c:pt>
                <c:pt idx="12">
                  <c:v>109149.92691720412</c:v>
                </c:pt>
                <c:pt idx="13">
                  <c:v>100192.14764238018</c:v>
                </c:pt>
                <c:pt idx="14">
                  <c:v>80599.561922559762</c:v>
                </c:pt>
                <c:pt idx="15">
                  <c:v>59350.40058342259</c:v>
                </c:pt>
                <c:pt idx="16">
                  <c:v>37835.369083160513</c:v>
                </c:pt>
                <c:pt idx="17">
                  <c:v>16749.820150869436</c:v>
                </c:pt>
                <c:pt idx="18">
                  <c:v>777.15893251897262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CC-4CEB-9E85-9315ADA8DD15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Tohoku!$B$42:$Y$42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536.8532099637639</c:v>
                </c:pt>
                <c:pt idx="5">
                  <c:v>12526.574899154493</c:v>
                </c:pt>
                <c:pt idx="6">
                  <c:v>35969.16506757219</c:v>
                </c:pt>
                <c:pt idx="7">
                  <c:v>67029.957929761396</c:v>
                </c:pt>
                <c:pt idx="8">
                  <c:v>101132.91898174524</c:v>
                </c:pt>
                <c:pt idx="9">
                  <c:v>123629.62492308392</c:v>
                </c:pt>
                <c:pt idx="10">
                  <c:v>135389.26666514733</c:v>
                </c:pt>
                <c:pt idx="11">
                  <c:v>139709.65678342714</c:v>
                </c:pt>
                <c:pt idx="12">
                  <c:v>136437.40864650515</c:v>
                </c:pt>
                <c:pt idx="13">
                  <c:v>125240.18455297523</c:v>
                </c:pt>
                <c:pt idx="14">
                  <c:v>100749.4524031997</c:v>
                </c:pt>
                <c:pt idx="15">
                  <c:v>74188.000729278239</c:v>
                </c:pt>
                <c:pt idx="16">
                  <c:v>47294.211353950632</c:v>
                </c:pt>
                <c:pt idx="17">
                  <c:v>20937.275188586798</c:v>
                </c:pt>
                <c:pt idx="18">
                  <c:v>971.44866564871575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CC-4CEB-9E85-9315ADA8DD15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Tohoku!$B$39:$Y$39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644.22385195651657</c:v>
                </c:pt>
                <c:pt idx="5">
                  <c:v>15031.88987898539</c:v>
                </c:pt>
                <c:pt idx="6">
                  <c:v>43162.998081086618</c:v>
                </c:pt>
                <c:pt idx="7">
                  <c:v>80435.949515713655</c:v>
                </c:pt>
                <c:pt idx="8">
                  <c:v>121359.50277809428</c:v>
                </c:pt>
                <c:pt idx="9">
                  <c:v>148355.54990770068</c:v>
                </c:pt>
                <c:pt idx="10">
                  <c:v>162467.11999817679</c:v>
                </c:pt>
                <c:pt idx="11">
                  <c:v>167651.58814011255</c:v>
                </c:pt>
                <c:pt idx="12">
                  <c:v>163724.89037580614</c:v>
                </c:pt>
                <c:pt idx="13">
                  <c:v>150288.22146357023</c:v>
                </c:pt>
                <c:pt idx="14">
                  <c:v>120899.34288383962</c:v>
                </c:pt>
                <c:pt idx="15">
                  <c:v>89025.600875133881</c:v>
                </c:pt>
                <c:pt idx="16">
                  <c:v>56753.053624740758</c:v>
                </c:pt>
                <c:pt idx="17">
                  <c:v>25124.730226304149</c:v>
                </c:pt>
                <c:pt idx="18">
                  <c:v>1165.7383987784588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CC-4CEB-9E85-9315ADA8DD15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Tohoku!$B$121:$Y$121</c:f>
              <c:numCache>
                <c:formatCode>General</c:formatCode>
                <c:ptCount val="24"/>
                <c:pt idx="0">
                  <c:v>5939.1864673728223</c:v>
                </c:pt>
                <c:pt idx="1">
                  <c:v>5714.4991721011274</c:v>
                </c:pt>
                <c:pt idx="2">
                  <c:v>5717.3614306396203</c:v>
                </c:pt>
                <c:pt idx="3">
                  <c:v>5818.2560441214955</c:v>
                </c:pt>
                <c:pt idx="4">
                  <c:v>5867.630003910499</c:v>
                </c:pt>
                <c:pt idx="5">
                  <c:v>6040.7966454893212</c:v>
                </c:pt>
                <c:pt idx="6">
                  <c:v>6316.2890298192651</c:v>
                </c:pt>
                <c:pt idx="7">
                  <c:v>6948.1326021915793</c:v>
                </c:pt>
                <c:pt idx="8">
                  <c:v>8294.1096799178777</c:v>
                </c:pt>
                <c:pt idx="9">
                  <c:v>9247.2417732360209</c:v>
                </c:pt>
                <c:pt idx="10">
                  <c:v>9685.882894260063</c:v>
                </c:pt>
                <c:pt idx="11">
                  <c:v>9979.9799590902112</c:v>
                </c:pt>
                <c:pt idx="12">
                  <c:v>9824.7024333769696</c:v>
                </c:pt>
                <c:pt idx="13">
                  <c:v>10106.634899418523</c:v>
                </c:pt>
                <c:pt idx="14">
                  <c:v>10043.665211571679</c:v>
                </c:pt>
                <c:pt idx="15">
                  <c:v>9802.5199297036488</c:v>
                </c:pt>
                <c:pt idx="16">
                  <c:v>9813.9689638576219</c:v>
                </c:pt>
                <c:pt idx="17">
                  <c:v>9168.5296634274655</c:v>
                </c:pt>
                <c:pt idx="18">
                  <c:v>8523.8059276319345</c:v>
                </c:pt>
                <c:pt idx="19">
                  <c:v>8153.8590115317238</c:v>
                </c:pt>
                <c:pt idx="20">
                  <c:v>7753.1428161427139</c:v>
                </c:pt>
                <c:pt idx="21">
                  <c:v>7190.7090133288539</c:v>
                </c:pt>
                <c:pt idx="22">
                  <c:v>6731.3165179007392</c:v>
                </c:pt>
                <c:pt idx="23">
                  <c:v>6366.3785542428914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CC-4CEB-9E85-9315ADA8DD15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Tohoku!$B$98:$Y$98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Tohoku!$B$124:$Y$124</c:f>
              <c:numCache>
                <c:formatCode>General</c:formatCode>
                <c:ptCount val="24"/>
                <c:pt idx="0">
                  <c:v>7314.8980107937095</c:v>
                </c:pt>
                <c:pt idx="1">
                  <c:v>7038.165724602236</c:v>
                </c:pt>
                <c:pt idx="2">
                  <c:v>7041.6909766556309</c:v>
                </c:pt>
                <c:pt idx="3">
                  <c:v>7165.9561115377883</c:v>
                </c:pt>
                <c:pt idx="4">
                  <c:v>7226.7667094588451</c:v>
                </c:pt>
                <c:pt idx="5">
                  <c:v>7440.0444586892163</c:v>
                </c:pt>
                <c:pt idx="6">
                  <c:v>7779.3499688284419</c:v>
                </c:pt>
                <c:pt idx="7">
                  <c:v>8557.5493596152919</c:v>
                </c:pt>
                <c:pt idx="8">
                  <c:v>10215.299137724081</c:v>
                </c:pt>
                <c:pt idx="9">
                  <c:v>11389.20807150447</c:v>
                </c:pt>
                <c:pt idx="10">
                  <c:v>11929.452948687185</c:v>
                </c:pt>
                <c:pt idx="11">
                  <c:v>12291.672597173478</c:v>
                </c:pt>
                <c:pt idx="12">
                  <c:v>12100.427673276823</c:v>
                </c:pt>
                <c:pt idx="13">
                  <c:v>12447.665000536186</c:v>
                </c:pt>
                <c:pt idx="14">
                  <c:v>12370.109455361506</c:v>
                </c:pt>
                <c:pt idx="15">
                  <c:v>12073.106969863014</c:v>
                </c:pt>
                <c:pt idx="16">
                  <c:v>12087.207978076593</c:v>
                </c:pt>
                <c:pt idx="17">
                  <c:v>11292.263640036119</c:v>
                </c:pt>
                <c:pt idx="18">
                  <c:v>10498.200615008995</c:v>
                </c:pt>
                <c:pt idx="19">
                  <c:v>10042.561787107748</c:v>
                </c:pt>
                <c:pt idx="20">
                  <c:v>9549.0264996325095</c:v>
                </c:pt>
                <c:pt idx="21">
                  <c:v>8856.3144711404784</c:v>
                </c:pt>
                <c:pt idx="22">
                  <c:v>8290.5115165706538</c:v>
                </c:pt>
                <c:pt idx="23">
                  <c:v>7841.0418797628472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C-4CEB-9E85-9315ADA8D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8872"/>
        <c:axId val="417310440"/>
      </c:scatterChart>
      <c:valAx>
        <c:axId val="41730887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10440"/>
        <c:crosses val="autoZero"/>
        <c:crossBetween val="midCat"/>
        <c:majorUnit val="3"/>
      </c:valAx>
      <c:valAx>
        <c:axId val="417310440"/>
        <c:scaling>
          <c:orientation val="minMax"/>
          <c:max val="1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MW</a:t>
                </a:r>
                <a:r>
                  <a:rPr lang="ja-JP" altLang="en-US"/>
                  <a:t>発電量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8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249898693412931"/>
          <c:y val="0.27246730602835029"/>
          <c:w val="0.13794691633445758"/>
          <c:h val="0.71030495417033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92787139725939"/>
          <c:y val="0.17472750931794981"/>
          <c:w val="0.81491678099600451"/>
          <c:h val="0.51111736759015269"/>
        </c:manualLayout>
      </c:layout>
      <c:scatterChart>
        <c:scatterStyle val="lineMarker"/>
        <c:varyColors val="0"/>
        <c:ser>
          <c:idx val="2"/>
          <c:order val="0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Tohoku!$B$257:$Y$257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322.11192597825828</c:v>
                </c:pt>
                <c:pt idx="5">
                  <c:v>7515.9449394926951</c:v>
                </c:pt>
                <c:pt idx="6">
                  <c:v>21581.499040543309</c:v>
                </c:pt>
                <c:pt idx="7">
                  <c:v>40217.974757856828</c:v>
                </c:pt>
                <c:pt idx="8">
                  <c:v>60679.751389047138</c:v>
                </c:pt>
                <c:pt idx="9">
                  <c:v>74177.774953850341</c:v>
                </c:pt>
                <c:pt idx="10">
                  <c:v>81233.559999088393</c:v>
                </c:pt>
                <c:pt idx="11">
                  <c:v>83825.794070056276</c:v>
                </c:pt>
                <c:pt idx="12">
                  <c:v>81862.445187903068</c:v>
                </c:pt>
                <c:pt idx="13">
                  <c:v>75144.110731785113</c:v>
                </c:pt>
                <c:pt idx="14">
                  <c:v>60449.671441919811</c:v>
                </c:pt>
                <c:pt idx="15">
                  <c:v>44512.800437566941</c:v>
                </c:pt>
                <c:pt idx="16">
                  <c:v>28376.526812370379</c:v>
                </c:pt>
                <c:pt idx="17">
                  <c:v>12562.365113152075</c:v>
                </c:pt>
                <c:pt idx="18">
                  <c:v>582.86919938922938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F-4853-BDDB-03D14F5ADD1B}"/>
            </c:ext>
          </c:extLst>
        </c:ser>
        <c:ser>
          <c:idx val="3"/>
          <c:order val="1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Tohoku!$B$261:$Y$261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171.74049308075416</c:v>
                </c:pt>
                <c:pt idx="5">
                  <c:v>4007.2781718842634</c:v>
                </c:pt>
                <c:pt idx="6">
                  <c:v>11506.61303641053</c:v>
                </c:pt>
                <c:pt idx="7">
                  <c:v>21443.027278939877</c:v>
                </c:pt>
                <c:pt idx="8">
                  <c:v>32352.637648926826</c:v>
                </c:pt>
                <c:pt idx="9">
                  <c:v>39549.382120882241</c:v>
                </c:pt>
                <c:pt idx="10">
                  <c:v>43311.316731222571</c:v>
                </c:pt>
                <c:pt idx="11">
                  <c:v>44693.418794586738</c:v>
                </c:pt>
                <c:pt idx="12">
                  <c:v>43646.619598665951</c:v>
                </c:pt>
                <c:pt idx="13">
                  <c:v>40064.603600124501</c:v>
                </c:pt>
                <c:pt idx="14">
                  <c:v>32229.965868154861</c:v>
                </c:pt>
                <c:pt idx="15">
                  <c:v>23732.900520016596</c:v>
                </c:pt>
                <c:pt idx="16">
                  <c:v>15129.519628542628</c:v>
                </c:pt>
                <c:pt idx="17">
                  <c:v>6697.8792301494132</c:v>
                </c:pt>
                <c:pt idx="18">
                  <c:v>310.76851128898369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F-4853-BDDB-03D14F5ADD1B}"/>
            </c:ext>
          </c:extLst>
        </c:ser>
        <c:ser>
          <c:idx val="4"/>
          <c:order val="2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Tohoku!$B$265:$Y$265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85.870246540377082</c:v>
                </c:pt>
                <c:pt idx="5">
                  <c:v>2003.6390859421317</c:v>
                </c:pt>
                <c:pt idx="6">
                  <c:v>5753.3065182052651</c:v>
                </c:pt>
                <c:pt idx="7">
                  <c:v>10721.513639469938</c:v>
                </c:pt>
                <c:pt idx="8">
                  <c:v>16176.318824463413</c:v>
                </c:pt>
                <c:pt idx="9">
                  <c:v>19774.69106044112</c:v>
                </c:pt>
                <c:pt idx="10">
                  <c:v>21655.658365611285</c:v>
                </c:pt>
                <c:pt idx="11">
                  <c:v>22346.709397293369</c:v>
                </c:pt>
                <c:pt idx="12">
                  <c:v>21823.309799332976</c:v>
                </c:pt>
                <c:pt idx="13">
                  <c:v>20032.301800062251</c:v>
                </c:pt>
                <c:pt idx="14">
                  <c:v>16114.98293407743</c:v>
                </c:pt>
                <c:pt idx="15">
                  <c:v>11866.450260008298</c:v>
                </c:pt>
                <c:pt idx="16">
                  <c:v>7564.7598142713141</c:v>
                </c:pt>
                <c:pt idx="17">
                  <c:v>3348.9396150747066</c:v>
                </c:pt>
                <c:pt idx="18">
                  <c:v>155.38425564449184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9F-4853-BDDB-03D14F5ADD1B}"/>
            </c:ext>
          </c:extLst>
        </c:ser>
        <c:ser>
          <c:idx val="5"/>
          <c:order val="3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Tohoku!$B$237:$Y$237</c:f>
              <c:numCache>
                <c:formatCode>General</c:formatCode>
                <c:ptCount val="24"/>
                <c:pt idx="0">
                  <c:v>8300</c:v>
                </c:pt>
                <c:pt idx="1">
                  <c:v>7986</c:v>
                </c:pt>
                <c:pt idx="2">
                  <c:v>7990</c:v>
                </c:pt>
                <c:pt idx="3">
                  <c:v>8131</c:v>
                </c:pt>
                <c:pt idx="4">
                  <c:v>8200</c:v>
                </c:pt>
                <c:pt idx="5">
                  <c:v>8442</c:v>
                </c:pt>
                <c:pt idx="6">
                  <c:v>8827</c:v>
                </c:pt>
                <c:pt idx="7">
                  <c:v>9710</c:v>
                </c:pt>
                <c:pt idx="8">
                  <c:v>11591</c:v>
                </c:pt>
                <c:pt idx="9">
                  <c:v>12923</c:v>
                </c:pt>
                <c:pt idx="10">
                  <c:v>13536</c:v>
                </c:pt>
                <c:pt idx="11">
                  <c:v>13947</c:v>
                </c:pt>
                <c:pt idx="12">
                  <c:v>13730</c:v>
                </c:pt>
                <c:pt idx="13">
                  <c:v>14124</c:v>
                </c:pt>
                <c:pt idx="14">
                  <c:v>14036</c:v>
                </c:pt>
                <c:pt idx="15">
                  <c:v>13699</c:v>
                </c:pt>
                <c:pt idx="16">
                  <c:v>13715</c:v>
                </c:pt>
                <c:pt idx="17">
                  <c:v>12813</c:v>
                </c:pt>
                <c:pt idx="18">
                  <c:v>11912</c:v>
                </c:pt>
                <c:pt idx="19">
                  <c:v>11395</c:v>
                </c:pt>
                <c:pt idx="20">
                  <c:v>10835</c:v>
                </c:pt>
                <c:pt idx="21">
                  <c:v>10049</c:v>
                </c:pt>
                <c:pt idx="22">
                  <c:v>9407</c:v>
                </c:pt>
                <c:pt idx="23">
                  <c:v>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9F-4853-BDDB-03D14F5ADD1B}"/>
            </c:ext>
          </c:extLst>
        </c:ser>
        <c:ser>
          <c:idx val="6"/>
          <c:order val="4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Tohoku!$B$236:$Y$236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9F-4853-BDDB-03D14F5AD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6128"/>
        <c:axId val="417307696"/>
      </c:scatterChart>
      <c:valAx>
        <c:axId val="41730612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45092992112642177"/>
              <c:y val="0.80273024832039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7307696"/>
        <c:crosses val="autoZero"/>
        <c:crossBetween val="midCat"/>
        <c:majorUnit val="3"/>
      </c:valAx>
      <c:valAx>
        <c:axId val="4173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atin typeface="ＭＳ 明朝" panose="02020609040205080304" pitchFamily="17" charset="-128"/>
                    <a:ea typeface="ＭＳ 明朝" panose="02020609040205080304" pitchFamily="17" charset="-128"/>
                  </a:rPr>
                  <a:t>出力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[MW]</a:t>
                </a:r>
                <a:r>
                  <a:rPr lang="en-US" altLang="ja-JP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1.6660198632420704E-2"/>
              <c:y val="0.31489254682714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7306128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1315926122295037E-2"/>
          <c:y val="0.89694837143603257"/>
          <c:w val="0.8573679291176326"/>
          <c:h val="6.06534731619305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PV(30%)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Tohoku!$B$296:$Y$296</c:f>
              <c:numCache>
                <c:formatCode>General</c:formatCode>
                <c:ptCount val="24"/>
                <c:pt idx="0">
                  <c:v>4616.5097859589041</c:v>
                </c:pt>
                <c:pt idx="1">
                  <c:v>4616.5097859589041</c:v>
                </c:pt>
                <c:pt idx="2">
                  <c:v>4616.5097859589041</c:v>
                </c:pt>
                <c:pt idx="3">
                  <c:v>4616.5097859589041</c:v>
                </c:pt>
                <c:pt idx="4">
                  <c:v>4938.6217119371622</c:v>
                </c:pt>
                <c:pt idx="5">
                  <c:v>12132.4547254516</c:v>
                </c:pt>
                <c:pt idx="6">
                  <c:v>26198.008826502213</c:v>
                </c:pt>
                <c:pt idx="7">
                  <c:v>44834.484543815735</c:v>
                </c:pt>
                <c:pt idx="8">
                  <c:v>65296.261175006046</c:v>
                </c:pt>
                <c:pt idx="9">
                  <c:v>78794.284739809242</c:v>
                </c:pt>
                <c:pt idx="10">
                  <c:v>85850.069785047293</c:v>
                </c:pt>
                <c:pt idx="11">
                  <c:v>88442.303856015176</c:v>
                </c:pt>
                <c:pt idx="12">
                  <c:v>86478.954973861968</c:v>
                </c:pt>
                <c:pt idx="13">
                  <c:v>79760.620517744013</c:v>
                </c:pt>
                <c:pt idx="14">
                  <c:v>65066.181227878711</c:v>
                </c:pt>
                <c:pt idx="15">
                  <c:v>49129.310223525841</c:v>
                </c:pt>
                <c:pt idx="16">
                  <c:v>32993.036598329287</c:v>
                </c:pt>
                <c:pt idx="17">
                  <c:v>17178.874899110979</c:v>
                </c:pt>
                <c:pt idx="18">
                  <c:v>5199.3789853481339</c:v>
                </c:pt>
                <c:pt idx="19">
                  <c:v>4616.5097859589041</c:v>
                </c:pt>
                <c:pt idx="20">
                  <c:v>4616.5097859589041</c:v>
                </c:pt>
                <c:pt idx="21">
                  <c:v>4616.5097859589041</c:v>
                </c:pt>
                <c:pt idx="22">
                  <c:v>4616.5097859589041</c:v>
                </c:pt>
                <c:pt idx="23">
                  <c:v>4616.5097859589041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A-41C4-8965-0324EE9BF009}"/>
            </c:ext>
          </c:extLst>
        </c:ser>
        <c:ser>
          <c:idx val="1"/>
          <c:order val="1"/>
          <c:tx>
            <c:v>PV(20%)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Tohoku!$B$300:$Y$300</c:f>
              <c:numCache>
                <c:formatCode>General</c:formatCode>
                <c:ptCount val="24"/>
                <c:pt idx="0">
                  <c:v>4616.5097859589041</c:v>
                </c:pt>
                <c:pt idx="1">
                  <c:v>4616.5097859589041</c:v>
                </c:pt>
                <c:pt idx="2">
                  <c:v>4616.5097859589041</c:v>
                </c:pt>
                <c:pt idx="3">
                  <c:v>4616.5097859589041</c:v>
                </c:pt>
                <c:pt idx="4">
                  <c:v>4788.2502790396584</c:v>
                </c:pt>
                <c:pt idx="5">
                  <c:v>8623.7879578431675</c:v>
                </c:pt>
                <c:pt idx="6">
                  <c:v>16123.122822369434</c:v>
                </c:pt>
                <c:pt idx="7">
                  <c:v>26059.537064898781</c:v>
                </c:pt>
                <c:pt idx="8">
                  <c:v>36969.14743488573</c:v>
                </c:pt>
                <c:pt idx="9">
                  <c:v>44165.891906841149</c:v>
                </c:pt>
                <c:pt idx="10">
                  <c:v>47927.826517181471</c:v>
                </c:pt>
                <c:pt idx="11">
                  <c:v>49309.928580545646</c:v>
                </c:pt>
                <c:pt idx="12">
                  <c:v>48263.129384624859</c:v>
                </c:pt>
                <c:pt idx="13">
                  <c:v>44681.113386083409</c:v>
                </c:pt>
                <c:pt idx="14">
                  <c:v>36846.475654113761</c:v>
                </c:pt>
                <c:pt idx="15">
                  <c:v>28349.4103059755</c:v>
                </c:pt>
                <c:pt idx="16">
                  <c:v>19746.029414501532</c:v>
                </c:pt>
                <c:pt idx="17">
                  <c:v>11314.389016108318</c:v>
                </c:pt>
                <c:pt idx="18">
                  <c:v>4927.2782972478881</c:v>
                </c:pt>
                <c:pt idx="19">
                  <c:v>4616.5097859589041</c:v>
                </c:pt>
                <c:pt idx="20">
                  <c:v>4616.5097859589041</c:v>
                </c:pt>
                <c:pt idx="21">
                  <c:v>4616.5097859589041</c:v>
                </c:pt>
                <c:pt idx="22">
                  <c:v>4616.5097859589041</c:v>
                </c:pt>
                <c:pt idx="23">
                  <c:v>4616.5097859589041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DA-41C4-8965-0324EE9BF009}"/>
            </c:ext>
          </c:extLst>
        </c:ser>
        <c:ser>
          <c:idx val="7"/>
          <c:order val="2"/>
          <c:tx>
            <c:v>PV(10%)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Tohoku!$B$304:$Y$304</c:f>
              <c:numCache>
                <c:formatCode>General</c:formatCode>
                <c:ptCount val="24"/>
                <c:pt idx="0">
                  <c:v>4616.5097859589041</c:v>
                </c:pt>
                <c:pt idx="1">
                  <c:v>4616.5097859589041</c:v>
                </c:pt>
                <c:pt idx="2">
                  <c:v>4616.5097859589041</c:v>
                </c:pt>
                <c:pt idx="3">
                  <c:v>4616.5097859589041</c:v>
                </c:pt>
                <c:pt idx="4">
                  <c:v>4702.3800324992808</c:v>
                </c:pt>
                <c:pt idx="5">
                  <c:v>6620.1488719010358</c:v>
                </c:pt>
                <c:pt idx="6">
                  <c:v>10369.816304164169</c:v>
                </c:pt>
                <c:pt idx="7">
                  <c:v>15338.023425428843</c:v>
                </c:pt>
                <c:pt idx="8">
                  <c:v>20792.828610422315</c:v>
                </c:pt>
                <c:pt idx="9">
                  <c:v>24391.200846400025</c:v>
                </c:pt>
                <c:pt idx="10">
                  <c:v>26272.168151570189</c:v>
                </c:pt>
                <c:pt idx="11">
                  <c:v>26963.219183252273</c:v>
                </c:pt>
                <c:pt idx="12">
                  <c:v>26439.81958529188</c:v>
                </c:pt>
                <c:pt idx="13">
                  <c:v>24648.811586021155</c:v>
                </c:pt>
                <c:pt idx="14">
                  <c:v>20731.492720036335</c:v>
                </c:pt>
                <c:pt idx="15">
                  <c:v>16482.9600459672</c:v>
                </c:pt>
                <c:pt idx="16">
                  <c:v>12181.269600230218</c:v>
                </c:pt>
                <c:pt idx="17">
                  <c:v>7965.4494010336111</c:v>
                </c:pt>
                <c:pt idx="18">
                  <c:v>4771.8940416033956</c:v>
                </c:pt>
                <c:pt idx="19">
                  <c:v>4616.5097859589041</c:v>
                </c:pt>
                <c:pt idx="20">
                  <c:v>4616.5097859589041</c:v>
                </c:pt>
                <c:pt idx="21">
                  <c:v>4616.5097859589041</c:v>
                </c:pt>
                <c:pt idx="22">
                  <c:v>4616.5097859589041</c:v>
                </c:pt>
                <c:pt idx="23">
                  <c:v>4616.5097859589041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DA-41C4-8965-0324EE9BF009}"/>
            </c:ext>
          </c:extLst>
        </c:ser>
        <c:ser>
          <c:idx val="8"/>
          <c:order val="3"/>
          <c:tx>
            <c:v>需要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Tohoku!$B$237:$Y$237</c:f>
              <c:numCache>
                <c:formatCode>General</c:formatCode>
                <c:ptCount val="24"/>
                <c:pt idx="0">
                  <c:v>8300</c:v>
                </c:pt>
                <c:pt idx="1">
                  <c:v>7986</c:v>
                </c:pt>
                <c:pt idx="2">
                  <c:v>7990</c:v>
                </c:pt>
                <c:pt idx="3">
                  <c:v>8131</c:v>
                </c:pt>
                <c:pt idx="4">
                  <c:v>8200</c:v>
                </c:pt>
                <c:pt idx="5">
                  <c:v>8442</c:v>
                </c:pt>
                <c:pt idx="6">
                  <c:v>8827</c:v>
                </c:pt>
                <c:pt idx="7">
                  <c:v>9710</c:v>
                </c:pt>
                <c:pt idx="8">
                  <c:v>11591</c:v>
                </c:pt>
                <c:pt idx="9">
                  <c:v>12923</c:v>
                </c:pt>
                <c:pt idx="10">
                  <c:v>13536</c:v>
                </c:pt>
                <c:pt idx="11">
                  <c:v>13947</c:v>
                </c:pt>
                <c:pt idx="12">
                  <c:v>13730</c:v>
                </c:pt>
                <c:pt idx="13">
                  <c:v>14124</c:v>
                </c:pt>
                <c:pt idx="14">
                  <c:v>14036</c:v>
                </c:pt>
                <c:pt idx="15">
                  <c:v>13699</c:v>
                </c:pt>
                <c:pt idx="16">
                  <c:v>13715</c:v>
                </c:pt>
                <c:pt idx="17">
                  <c:v>12813</c:v>
                </c:pt>
                <c:pt idx="18">
                  <c:v>11912</c:v>
                </c:pt>
                <c:pt idx="19">
                  <c:v>11395</c:v>
                </c:pt>
                <c:pt idx="20">
                  <c:v>10835</c:v>
                </c:pt>
                <c:pt idx="21">
                  <c:v>10049</c:v>
                </c:pt>
                <c:pt idx="22">
                  <c:v>9407</c:v>
                </c:pt>
                <c:pt idx="23">
                  <c:v>8897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DA-41C4-8965-0324EE9BF009}"/>
            </c:ext>
          </c:extLst>
        </c:ser>
        <c:ser>
          <c:idx val="9"/>
          <c:order val="4"/>
          <c:tx>
            <c:v>原子力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Tohoku!$B$147:$Y$147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Tohoku!$B$275:$Y$275</c:f>
              <c:numCache>
                <c:formatCode>General</c:formatCode>
                <c:ptCount val="24"/>
                <c:pt idx="0">
                  <c:v>4616.5097859589041</c:v>
                </c:pt>
                <c:pt idx="1">
                  <c:v>4616.5097859589041</c:v>
                </c:pt>
                <c:pt idx="2">
                  <c:v>4616.5097859589041</c:v>
                </c:pt>
                <c:pt idx="3">
                  <c:v>4616.5097859589041</c:v>
                </c:pt>
                <c:pt idx="4">
                  <c:v>4616.5097859589041</c:v>
                </c:pt>
                <c:pt idx="5">
                  <c:v>4616.5097859589041</c:v>
                </c:pt>
                <c:pt idx="6">
                  <c:v>4616.5097859589041</c:v>
                </c:pt>
                <c:pt idx="7">
                  <c:v>4616.5097859589041</c:v>
                </c:pt>
                <c:pt idx="8">
                  <c:v>4616.5097859589041</c:v>
                </c:pt>
                <c:pt idx="9">
                  <c:v>4616.5097859589041</c:v>
                </c:pt>
                <c:pt idx="10">
                  <c:v>4616.5097859589041</c:v>
                </c:pt>
                <c:pt idx="11">
                  <c:v>4616.5097859589041</c:v>
                </c:pt>
                <c:pt idx="12">
                  <c:v>4616.5097859589041</c:v>
                </c:pt>
                <c:pt idx="13">
                  <c:v>4616.5097859589041</c:v>
                </c:pt>
                <c:pt idx="14">
                  <c:v>4616.5097859589041</c:v>
                </c:pt>
                <c:pt idx="15">
                  <c:v>4616.5097859589041</c:v>
                </c:pt>
                <c:pt idx="16">
                  <c:v>4616.5097859589041</c:v>
                </c:pt>
                <c:pt idx="17">
                  <c:v>4616.5097859589041</c:v>
                </c:pt>
                <c:pt idx="18">
                  <c:v>4616.5097859589041</c:v>
                </c:pt>
                <c:pt idx="19">
                  <c:v>4616.5097859589041</c:v>
                </c:pt>
                <c:pt idx="20">
                  <c:v>4616.5097859589041</c:v>
                </c:pt>
                <c:pt idx="21">
                  <c:v>4616.5097859589041</c:v>
                </c:pt>
                <c:pt idx="22">
                  <c:v>4616.5097859589041</c:v>
                </c:pt>
                <c:pt idx="23">
                  <c:v>4616.5097859589041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DA-41C4-8965-0324EE9B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6520"/>
        <c:axId val="416363552"/>
      </c:scatterChart>
      <c:valAx>
        <c:axId val="41730652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3552"/>
        <c:crosses val="autoZero"/>
        <c:crossBetween val="midCat"/>
        <c:majorUnit val="3"/>
      </c:valAx>
      <c:valAx>
        <c:axId val="4163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  <a:latin typeface="ＭＳ 明朝" panose="02020609040205080304" pitchFamily="17" charset="-128"/>
                    <a:ea typeface="ＭＳ 明朝" panose="02020609040205080304" pitchFamily="17" charset="-128"/>
                  </a:rPr>
                  <a:t>出力</a:t>
                </a:r>
                <a:r>
                  <a:rPr lang="en-US" altLang="ja-JP" sz="10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[MW] </a:t>
                </a:r>
                <a:endParaRPr lang="ja-JP" altLang="ja-JP" sz="10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6520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330</c:v>
                </c:pt>
                <c:pt idx="6">
                  <c:v>1070</c:v>
                </c:pt>
                <c:pt idx="7">
                  <c:v>2250</c:v>
                </c:pt>
                <c:pt idx="8">
                  <c:v>3750</c:v>
                </c:pt>
                <c:pt idx="9">
                  <c:v>5110</c:v>
                </c:pt>
                <c:pt idx="10">
                  <c:v>6190</c:v>
                </c:pt>
                <c:pt idx="11">
                  <c:v>7230</c:v>
                </c:pt>
                <c:pt idx="12">
                  <c:v>7360</c:v>
                </c:pt>
                <c:pt idx="13">
                  <c:v>7290</c:v>
                </c:pt>
                <c:pt idx="14">
                  <c:v>6370</c:v>
                </c:pt>
                <c:pt idx="15">
                  <c:v>5230</c:v>
                </c:pt>
                <c:pt idx="16">
                  <c:v>3320</c:v>
                </c:pt>
                <c:pt idx="17">
                  <c:v>1330</c:v>
                </c:pt>
                <c:pt idx="18">
                  <c:v>190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33-4C7B-82F4-A9709B94C042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440</c:v>
                </c:pt>
                <c:pt idx="6">
                  <c:v>1800</c:v>
                </c:pt>
                <c:pt idx="7">
                  <c:v>4310</c:v>
                </c:pt>
                <c:pt idx="8">
                  <c:v>6970</c:v>
                </c:pt>
                <c:pt idx="9">
                  <c:v>8830</c:v>
                </c:pt>
                <c:pt idx="10">
                  <c:v>10180</c:v>
                </c:pt>
                <c:pt idx="11">
                  <c:v>11050</c:v>
                </c:pt>
                <c:pt idx="12">
                  <c:v>11360</c:v>
                </c:pt>
                <c:pt idx="13">
                  <c:v>10580</c:v>
                </c:pt>
                <c:pt idx="14">
                  <c:v>9210</c:v>
                </c:pt>
                <c:pt idx="15">
                  <c:v>7060</c:v>
                </c:pt>
                <c:pt idx="16">
                  <c:v>4350</c:v>
                </c:pt>
                <c:pt idx="17">
                  <c:v>1750</c:v>
                </c:pt>
                <c:pt idx="18">
                  <c:v>270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33-4C7B-82F4-A9709B94C042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550</c:v>
                </c:pt>
                <c:pt idx="6">
                  <c:v>2380</c:v>
                </c:pt>
                <c:pt idx="7">
                  <c:v>5090</c:v>
                </c:pt>
                <c:pt idx="8">
                  <c:v>7840</c:v>
                </c:pt>
                <c:pt idx="9">
                  <c:v>10270</c:v>
                </c:pt>
                <c:pt idx="10">
                  <c:v>11930</c:v>
                </c:pt>
                <c:pt idx="11">
                  <c:v>12640</c:v>
                </c:pt>
                <c:pt idx="12">
                  <c:v>12580</c:v>
                </c:pt>
                <c:pt idx="13">
                  <c:v>11690</c:v>
                </c:pt>
                <c:pt idx="14">
                  <c:v>9950</c:v>
                </c:pt>
                <c:pt idx="15">
                  <c:v>7520</c:v>
                </c:pt>
                <c:pt idx="16">
                  <c:v>4570</c:v>
                </c:pt>
                <c:pt idx="17">
                  <c:v>1830</c:v>
                </c:pt>
                <c:pt idx="18">
                  <c:v>270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33-4C7B-82F4-A9709B94C042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540</c:v>
                </c:pt>
                <c:pt idx="6">
                  <c:v>2310</c:v>
                </c:pt>
                <c:pt idx="7">
                  <c:v>4940</c:v>
                </c:pt>
                <c:pt idx="8">
                  <c:v>7660</c:v>
                </c:pt>
                <c:pt idx="9">
                  <c:v>10290</c:v>
                </c:pt>
                <c:pt idx="10">
                  <c:v>11980</c:v>
                </c:pt>
                <c:pt idx="11">
                  <c:v>12690</c:v>
                </c:pt>
                <c:pt idx="12">
                  <c:v>12560</c:v>
                </c:pt>
                <c:pt idx="13">
                  <c:v>11600</c:v>
                </c:pt>
                <c:pt idx="14">
                  <c:v>9850</c:v>
                </c:pt>
                <c:pt idx="15">
                  <c:v>7420</c:v>
                </c:pt>
                <c:pt idx="16">
                  <c:v>4490</c:v>
                </c:pt>
                <c:pt idx="17">
                  <c:v>1780</c:v>
                </c:pt>
                <c:pt idx="18">
                  <c:v>260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33-4C7B-82F4-A9709B94C042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510</c:v>
                </c:pt>
                <c:pt idx="6">
                  <c:v>2250</c:v>
                </c:pt>
                <c:pt idx="7">
                  <c:v>4950</c:v>
                </c:pt>
                <c:pt idx="8">
                  <c:v>7710</c:v>
                </c:pt>
                <c:pt idx="9">
                  <c:v>9880</c:v>
                </c:pt>
                <c:pt idx="10">
                  <c:v>11420</c:v>
                </c:pt>
                <c:pt idx="11">
                  <c:v>12260</c:v>
                </c:pt>
                <c:pt idx="12">
                  <c:v>12190</c:v>
                </c:pt>
                <c:pt idx="13">
                  <c:v>11290</c:v>
                </c:pt>
                <c:pt idx="14">
                  <c:v>9480</c:v>
                </c:pt>
                <c:pt idx="15">
                  <c:v>6960</c:v>
                </c:pt>
                <c:pt idx="16">
                  <c:v>4080</c:v>
                </c:pt>
                <c:pt idx="17">
                  <c:v>1630</c:v>
                </c:pt>
                <c:pt idx="18">
                  <c:v>220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33-4C7B-82F4-A9709B94C042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470</c:v>
                </c:pt>
                <c:pt idx="6">
                  <c:v>2110</c:v>
                </c:pt>
                <c:pt idx="7">
                  <c:v>4570</c:v>
                </c:pt>
                <c:pt idx="8">
                  <c:v>6950</c:v>
                </c:pt>
                <c:pt idx="9">
                  <c:v>9020</c:v>
                </c:pt>
                <c:pt idx="10">
                  <c:v>10760</c:v>
                </c:pt>
                <c:pt idx="11">
                  <c:v>11540</c:v>
                </c:pt>
                <c:pt idx="12">
                  <c:v>11400</c:v>
                </c:pt>
                <c:pt idx="13">
                  <c:v>10530</c:v>
                </c:pt>
                <c:pt idx="14">
                  <c:v>8850</c:v>
                </c:pt>
                <c:pt idx="15">
                  <c:v>6320</c:v>
                </c:pt>
                <c:pt idx="16">
                  <c:v>3270</c:v>
                </c:pt>
                <c:pt idx="17">
                  <c:v>930</c:v>
                </c:pt>
                <c:pt idx="18">
                  <c:v>110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33-4C7B-82F4-A9709B94C042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470</c:v>
                </c:pt>
                <c:pt idx="6">
                  <c:v>2180</c:v>
                </c:pt>
                <c:pt idx="7">
                  <c:v>4780</c:v>
                </c:pt>
                <c:pt idx="8">
                  <c:v>7480</c:v>
                </c:pt>
                <c:pt idx="9">
                  <c:v>9600</c:v>
                </c:pt>
                <c:pt idx="10">
                  <c:v>11190</c:v>
                </c:pt>
                <c:pt idx="11">
                  <c:v>11920</c:v>
                </c:pt>
                <c:pt idx="12">
                  <c:v>11790</c:v>
                </c:pt>
                <c:pt idx="13">
                  <c:v>10710</c:v>
                </c:pt>
                <c:pt idx="14">
                  <c:v>8490</c:v>
                </c:pt>
                <c:pt idx="15">
                  <c:v>5980</c:v>
                </c:pt>
                <c:pt idx="16">
                  <c:v>3100</c:v>
                </c:pt>
                <c:pt idx="17">
                  <c:v>1250</c:v>
                </c:pt>
                <c:pt idx="18">
                  <c:v>190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33-4C7B-82F4-A9709B94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62528"/>
        <c:axId val="415945736"/>
      </c:scatterChart>
      <c:valAx>
        <c:axId val="354662528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5945736"/>
        <c:crosses val="autoZero"/>
        <c:crossBetween val="midCat"/>
        <c:majorUnit val="3"/>
      </c:valAx>
      <c:valAx>
        <c:axId val="41594573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>
                    <a:latin typeface="ＭＳ 明朝" panose="02020609040205080304" pitchFamily="17" charset="-128"/>
                    <a:ea typeface="ＭＳ 明朝" panose="02020609040205080304" pitchFamily="17" charset="-128"/>
                  </a:rPr>
                  <a:t>発電量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ｈ］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54662528"/>
        <c:crosses val="autoZero"/>
        <c:crossBetween val="midCat"/>
        <c:majorUnit val="2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Tokyo!$B$25:$Y$25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6422.8966946907758</c:v>
                </c:pt>
                <c:pt idx="6">
                  <c:v>28834.706437867102</c:v>
                </c:pt>
                <c:pt idx="7">
                  <c:v>62452.42105263158</c:v>
                </c:pt>
                <c:pt idx="8">
                  <c:v>94976.876655533808</c:v>
                </c:pt>
                <c:pt idx="9">
                  <c:v>123264.95358746978</c:v>
                </c:pt>
                <c:pt idx="10">
                  <c:v>147043.33709547392</c:v>
                </c:pt>
                <c:pt idx="11">
                  <c:v>157702.61246113095</c:v>
                </c:pt>
                <c:pt idx="12">
                  <c:v>155789.40919037201</c:v>
                </c:pt>
                <c:pt idx="13">
                  <c:v>143900.21743636995</c:v>
                </c:pt>
                <c:pt idx="14">
                  <c:v>120941.77818726248</c:v>
                </c:pt>
                <c:pt idx="15">
                  <c:v>86367.461937118525</c:v>
                </c:pt>
                <c:pt idx="16">
                  <c:v>44686.96210986987</c:v>
                </c:pt>
                <c:pt idx="17">
                  <c:v>12709.136012898769</c:v>
                </c:pt>
                <c:pt idx="18">
                  <c:v>1503.231141310607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DE-40BB-A828-4F238EAF4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40640"/>
        <c:axId val="415946128"/>
      </c:scatterChart>
      <c:valAx>
        <c:axId val="41594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6128"/>
        <c:crosses val="autoZero"/>
        <c:crossBetween val="midCat"/>
      </c:valAx>
      <c:valAx>
        <c:axId val="4159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Tokyo!$B$34:$Y$34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15-4E27-A3D2-F47A638ED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46520"/>
        <c:axId val="415946912"/>
      </c:scatterChart>
      <c:valAx>
        <c:axId val="41594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6912"/>
        <c:crosses val="autoZero"/>
        <c:crossBetween val="midCat"/>
      </c:valAx>
      <c:valAx>
        <c:axId val="4159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6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Tokyo!$B$34:$Y$34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9F-422A-B671-49C867386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47696"/>
        <c:axId val="415947304"/>
      </c:scatterChart>
      <c:valAx>
        <c:axId val="41594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7304"/>
        <c:crosses val="autoZero"/>
        <c:crossBetween val="midCat"/>
      </c:valAx>
      <c:valAx>
        <c:axId val="41594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Tokyo!$B$37:$Y$37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1926.8690084072323</c:v>
                </c:pt>
                <c:pt idx="6">
                  <c:v>8650.4119313601277</c:v>
                </c:pt>
                <c:pt idx="7">
                  <c:v>18735.72631578947</c:v>
                </c:pt>
                <c:pt idx="8">
                  <c:v>28493.062996660137</c:v>
                </c:pt>
                <c:pt idx="9">
                  <c:v>36979.486076240923</c:v>
                </c:pt>
                <c:pt idx="10">
                  <c:v>44113.001128642165</c:v>
                </c:pt>
                <c:pt idx="11">
                  <c:v>47310.783738339276</c:v>
                </c:pt>
                <c:pt idx="12">
                  <c:v>46736.822757111586</c:v>
                </c:pt>
                <c:pt idx="13">
                  <c:v>43170.065230910965</c:v>
                </c:pt>
                <c:pt idx="14">
                  <c:v>36282.533456178731</c:v>
                </c:pt>
                <c:pt idx="15">
                  <c:v>25910.238581135549</c:v>
                </c:pt>
                <c:pt idx="16">
                  <c:v>13406.088632960955</c:v>
                </c:pt>
                <c:pt idx="17">
                  <c:v>3812.7408038696294</c:v>
                </c:pt>
                <c:pt idx="18">
                  <c:v>450.96934239318199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1-43FF-84D0-1390ABC99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48088"/>
        <c:axId val="415942600"/>
      </c:scatterChart>
      <c:valAx>
        <c:axId val="415948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2600"/>
        <c:crosses val="autoZero"/>
        <c:crossBetween val="midCat"/>
      </c:valAx>
      <c:valAx>
        <c:axId val="41594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8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Tokyo!$B$40:$Y$40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1284.5793389381552</c:v>
                </c:pt>
                <c:pt idx="6">
                  <c:v>5766.9412875734206</c:v>
                </c:pt>
                <c:pt idx="7">
                  <c:v>12490.484210526316</c:v>
                </c:pt>
                <c:pt idx="8">
                  <c:v>18995.375331106763</c:v>
                </c:pt>
                <c:pt idx="9">
                  <c:v>24652.990717493954</c:v>
                </c:pt>
                <c:pt idx="10">
                  <c:v>29408.667419094785</c:v>
                </c:pt>
                <c:pt idx="11">
                  <c:v>31540.522492226191</c:v>
                </c:pt>
                <c:pt idx="12">
                  <c:v>31157.881838074401</c:v>
                </c:pt>
                <c:pt idx="13">
                  <c:v>28780.043487273982</c:v>
                </c:pt>
                <c:pt idx="14">
                  <c:v>24188.355637452496</c:v>
                </c:pt>
                <c:pt idx="15">
                  <c:v>17273.492387423707</c:v>
                </c:pt>
                <c:pt idx="16">
                  <c:v>8937.3924219739729</c:v>
                </c:pt>
                <c:pt idx="17">
                  <c:v>2541.8272025797537</c:v>
                </c:pt>
                <c:pt idx="18">
                  <c:v>300.64622826212138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E9-4751-BBDB-F15319B1A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43776"/>
        <c:axId val="415944952"/>
      </c:scatterChart>
      <c:valAx>
        <c:axId val="41594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4952"/>
        <c:crosses val="autoZero"/>
        <c:crossBetween val="midCat"/>
      </c:valAx>
      <c:valAx>
        <c:axId val="41594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Tokyo!$B$43:$Y$43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642.28966946907758</c:v>
                </c:pt>
                <c:pt idx="6">
                  <c:v>2883.4706437867103</c:v>
                </c:pt>
                <c:pt idx="7">
                  <c:v>6245.242105263158</c:v>
                </c:pt>
                <c:pt idx="8">
                  <c:v>9497.6876655533815</c:v>
                </c:pt>
                <c:pt idx="9">
                  <c:v>12326.495358746977</c:v>
                </c:pt>
                <c:pt idx="10">
                  <c:v>14704.333709547393</c:v>
                </c:pt>
                <c:pt idx="11">
                  <c:v>15770.261246113096</c:v>
                </c:pt>
                <c:pt idx="12">
                  <c:v>15578.940919037201</c:v>
                </c:pt>
                <c:pt idx="13">
                  <c:v>14390.021743636991</c:v>
                </c:pt>
                <c:pt idx="14">
                  <c:v>12094.177818726248</c:v>
                </c:pt>
                <c:pt idx="15">
                  <c:v>8636.7461937118533</c:v>
                </c:pt>
                <c:pt idx="16">
                  <c:v>4468.6962109869864</c:v>
                </c:pt>
                <c:pt idx="17">
                  <c:v>1270.9136012898769</c:v>
                </c:pt>
                <c:pt idx="18">
                  <c:v>150.32311413106069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13-4AB9-BE6C-0CF122A05950}"/>
            </c:ext>
          </c:extLst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Tokyo!$B$31:$Y$31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3211.4483473453879</c:v>
                </c:pt>
                <c:pt idx="6">
                  <c:v>14417.353218933551</c:v>
                </c:pt>
                <c:pt idx="7">
                  <c:v>31226.21052631579</c:v>
                </c:pt>
                <c:pt idx="8">
                  <c:v>47488.438327766904</c:v>
                </c:pt>
                <c:pt idx="9">
                  <c:v>61632.476793734888</c:v>
                </c:pt>
                <c:pt idx="10">
                  <c:v>73521.668547736961</c:v>
                </c:pt>
                <c:pt idx="11">
                  <c:v>78851.306230565475</c:v>
                </c:pt>
                <c:pt idx="12">
                  <c:v>77894.704595186005</c:v>
                </c:pt>
                <c:pt idx="13">
                  <c:v>71950.108718184973</c:v>
                </c:pt>
                <c:pt idx="14">
                  <c:v>60470.889093631238</c:v>
                </c:pt>
                <c:pt idx="15">
                  <c:v>43183.730968559263</c:v>
                </c:pt>
                <c:pt idx="16">
                  <c:v>22343.481054934935</c:v>
                </c:pt>
                <c:pt idx="17">
                  <c:v>6354.5680064493845</c:v>
                </c:pt>
                <c:pt idx="18">
                  <c:v>751.61557065530349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13-4AB9-BE6C-0CF122A05950}"/>
            </c:ext>
          </c:extLst>
        </c:ser>
        <c:ser>
          <c:idx val="4"/>
          <c:order val="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Tokyo!$B$34:$Y$34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13-4AB9-BE6C-0CF122A05950}"/>
            </c:ext>
          </c:extLst>
        </c:ser>
        <c:ser>
          <c:idx val="7"/>
          <c:order val="3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1284.5793389381552</c:v>
                </c:pt>
                <c:pt idx="6">
                  <c:v>5766.9412875734206</c:v>
                </c:pt>
                <c:pt idx="7">
                  <c:v>12490.484210526316</c:v>
                </c:pt>
                <c:pt idx="8">
                  <c:v>18995.375331106763</c:v>
                </c:pt>
                <c:pt idx="9">
                  <c:v>24652.990717493954</c:v>
                </c:pt>
                <c:pt idx="10">
                  <c:v>29408.667419094785</c:v>
                </c:pt>
                <c:pt idx="11">
                  <c:v>31540.522492226191</c:v>
                </c:pt>
                <c:pt idx="12">
                  <c:v>31157.881838074401</c:v>
                </c:pt>
                <c:pt idx="13">
                  <c:v>28780.043487273982</c:v>
                </c:pt>
                <c:pt idx="14">
                  <c:v>24188.355637452496</c:v>
                </c:pt>
                <c:pt idx="15">
                  <c:v>17273.492387423707</c:v>
                </c:pt>
                <c:pt idx="16">
                  <c:v>8937.3924219739729</c:v>
                </c:pt>
                <c:pt idx="17">
                  <c:v>2541.8272025797537</c:v>
                </c:pt>
                <c:pt idx="18">
                  <c:v>300.64622826212138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13-4AB9-BE6C-0CF122A05950}"/>
            </c:ext>
          </c:extLst>
        </c:ser>
        <c:ser>
          <c:idx val="6"/>
          <c:order val="4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Tokyo!$B$37:$Y$37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1926.8690084072323</c:v>
                </c:pt>
                <c:pt idx="6">
                  <c:v>8650.4119313601277</c:v>
                </c:pt>
                <c:pt idx="7">
                  <c:v>18735.72631578947</c:v>
                </c:pt>
                <c:pt idx="8">
                  <c:v>28493.062996660137</c:v>
                </c:pt>
                <c:pt idx="9">
                  <c:v>36979.486076240923</c:v>
                </c:pt>
                <c:pt idx="10">
                  <c:v>44113.001128642165</c:v>
                </c:pt>
                <c:pt idx="11">
                  <c:v>47310.783738339276</c:v>
                </c:pt>
                <c:pt idx="12">
                  <c:v>46736.822757111586</c:v>
                </c:pt>
                <c:pt idx="13">
                  <c:v>43170.065230910965</c:v>
                </c:pt>
                <c:pt idx="14">
                  <c:v>36282.533456178731</c:v>
                </c:pt>
                <c:pt idx="15">
                  <c:v>25910.238581135549</c:v>
                </c:pt>
                <c:pt idx="16">
                  <c:v>13406.088632960955</c:v>
                </c:pt>
                <c:pt idx="17">
                  <c:v>3812.7408038696294</c:v>
                </c:pt>
                <c:pt idx="18">
                  <c:v>450.96934239318199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13-4AB9-BE6C-0CF122A05950}"/>
            </c:ext>
          </c:extLst>
        </c:ser>
        <c:ser>
          <c:idx val="5"/>
          <c:order val="5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13-4AB9-BE6C-0CF122A05950}"/>
            </c:ext>
          </c:extLst>
        </c:ser>
        <c:ser>
          <c:idx val="8"/>
          <c:order val="6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3211.4483473453879</c:v>
                </c:pt>
                <c:pt idx="6">
                  <c:v>14417.353218933551</c:v>
                </c:pt>
                <c:pt idx="7">
                  <c:v>31226.21052631579</c:v>
                </c:pt>
                <c:pt idx="8">
                  <c:v>47488.438327766904</c:v>
                </c:pt>
                <c:pt idx="9">
                  <c:v>61632.476793734888</c:v>
                </c:pt>
                <c:pt idx="10">
                  <c:v>73521.668547736961</c:v>
                </c:pt>
                <c:pt idx="11">
                  <c:v>78851.306230565475</c:v>
                </c:pt>
                <c:pt idx="12">
                  <c:v>77894.704595186005</c:v>
                </c:pt>
                <c:pt idx="13">
                  <c:v>71950.108718184973</c:v>
                </c:pt>
                <c:pt idx="14">
                  <c:v>60470.889093631238</c:v>
                </c:pt>
                <c:pt idx="15">
                  <c:v>43183.730968559263</c:v>
                </c:pt>
                <c:pt idx="16">
                  <c:v>22343.481054934935</c:v>
                </c:pt>
                <c:pt idx="17">
                  <c:v>6354.5680064493845</c:v>
                </c:pt>
                <c:pt idx="18">
                  <c:v>751.61557065530349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13-4AB9-BE6C-0CF122A05950}"/>
            </c:ext>
          </c:extLst>
        </c:ser>
        <c:ser>
          <c:idx val="0"/>
          <c:order val="7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3853.7380168144646</c:v>
                </c:pt>
                <c:pt idx="6">
                  <c:v>17300.823862720255</c:v>
                </c:pt>
                <c:pt idx="7">
                  <c:v>37471.452631578941</c:v>
                </c:pt>
                <c:pt idx="8">
                  <c:v>56986.125993320275</c:v>
                </c:pt>
                <c:pt idx="9">
                  <c:v>73958.972152481845</c:v>
                </c:pt>
                <c:pt idx="10">
                  <c:v>88226.00225728433</c:v>
                </c:pt>
                <c:pt idx="11">
                  <c:v>94621.567476678552</c:v>
                </c:pt>
                <c:pt idx="12">
                  <c:v>93473.645514223172</c:v>
                </c:pt>
                <c:pt idx="13">
                  <c:v>86340.130461821929</c:v>
                </c:pt>
                <c:pt idx="14">
                  <c:v>72565.066912357463</c:v>
                </c:pt>
                <c:pt idx="15">
                  <c:v>51820.477162271098</c:v>
                </c:pt>
                <c:pt idx="16">
                  <c:v>26812.17726592191</c:v>
                </c:pt>
                <c:pt idx="17">
                  <c:v>7625.4816077392588</c:v>
                </c:pt>
                <c:pt idx="18">
                  <c:v>901.93868478636398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3-4AB9-BE6C-0CF122A05950}"/>
            </c:ext>
          </c:extLst>
        </c:ser>
        <c:ser>
          <c:idx val="2"/>
          <c:order val="8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Tokyo!$B$25:$Y$25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6422.8966946907758</c:v>
                </c:pt>
                <c:pt idx="6">
                  <c:v>28834.706437867102</c:v>
                </c:pt>
                <c:pt idx="7">
                  <c:v>62452.42105263158</c:v>
                </c:pt>
                <c:pt idx="8">
                  <c:v>94976.876655533808</c:v>
                </c:pt>
                <c:pt idx="9">
                  <c:v>123264.95358746978</c:v>
                </c:pt>
                <c:pt idx="10">
                  <c:v>147043.33709547392</c:v>
                </c:pt>
                <c:pt idx="11">
                  <c:v>157702.61246113095</c:v>
                </c:pt>
                <c:pt idx="12">
                  <c:v>155789.40919037201</c:v>
                </c:pt>
                <c:pt idx="13">
                  <c:v>143900.21743636995</c:v>
                </c:pt>
                <c:pt idx="14">
                  <c:v>120941.77818726248</c:v>
                </c:pt>
                <c:pt idx="15">
                  <c:v>86367.461937118525</c:v>
                </c:pt>
                <c:pt idx="16">
                  <c:v>44686.96210986987</c:v>
                </c:pt>
                <c:pt idx="17">
                  <c:v>12709.136012898769</c:v>
                </c:pt>
                <c:pt idx="18">
                  <c:v>1503.231141310607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13-4AB9-BE6C-0CF122A05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6912"/>
        <c:axId val="417305344"/>
      </c:scatterChart>
      <c:valAx>
        <c:axId val="417306912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5344"/>
        <c:crosses val="autoZero"/>
        <c:crossBetween val="midCat"/>
        <c:majorUnit val="3"/>
      </c:valAx>
      <c:valAx>
        <c:axId val="417305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[MW]</a:t>
                </a:r>
                <a:endParaRPr lang="ja-JP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730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</a:t>
            </a:r>
            <a:r>
              <a:rPr lang="ja-JP" altLang="en-US"/>
              <a:t>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Tokyo!$B$28:$Y$28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3853.7380168144646</c:v>
                </c:pt>
                <c:pt idx="6">
                  <c:v>17300.823862720255</c:v>
                </c:pt>
                <c:pt idx="7">
                  <c:v>37471.452631578941</c:v>
                </c:pt>
                <c:pt idx="8">
                  <c:v>56986.125993320275</c:v>
                </c:pt>
                <c:pt idx="9">
                  <c:v>73958.972152481845</c:v>
                </c:pt>
                <c:pt idx="10">
                  <c:v>88226.00225728433</c:v>
                </c:pt>
                <c:pt idx="11">
                  <c:v>94621.567476678552</c:v>
                </c:pt>
                <c:pt idx="12">
                  <c:v>93473.645514223172</c:v>
                </c:pt>
                <c:pt idx="13">
                  <c:v>86340.130461821929</c:v>
                </c:pt>
                <c:pt idx="14">
                  <c:v>72565.066912357463</c:v>
                </c:pt>
                <c:pt idx="15">
                  <c:v>51820.477162271098</c:v>
                </c:pt>
                <c:pt idx="16">
                  <c:v>26812.17726592191</c:v>
                </c:pt>
                <c:pt idx="17">
                  <c:v>7625.4816077392588</c:v>
                </c:pt>
                <c:pt idx="18">
                  <c:v>901.93868478636398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15-443C-95E6-0E49826EB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8480"/>
        <c:axId val="417303384"/>
      </c:scatterChart>
      <c:valAx>
        <c:axId val="4173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3384"/>
        <c:crosses val="autoZero"/>
        <c:crossBetween val="midCat"/>
      </c:valAx>
      <c:valAx>
        <c:axId val="4173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6920384951881"/>
          <c:y val="0.17685185185185184"/>
          <c:w val="0.80497462817147858"/>
          <c:h val="0.61389690871974334"/>
        </c:manualLayout>
      </c:layout>
      <c:scatterChart>
        <c:scatterStyle val="lineMarker"/>
        <c:varyColors val="0"/>
        <c:ser>
          <c:idx val="1"/>
          <c:order val="0"/>
          <c:tx>
            <c:v>B4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Tokyo!$B$113:$Y$113</c:f>
              <c:numCache>
                <c:formatCode>General</c:formatCode>
                <c:ptCount val="24"/>
                <c:pt idx="0">
                  <c:v>18822.885545100777</c:v>
                </c:pt>
                <c:pt idx="1">
                  <c:v>17547.688436858942</c:v>
                </c:pt>
                <c:pt idx="2">
                  <c:v>17022.966181792926</c:v>
                </c:pt>
                <c:pt idx="3">
                  <c:v>16858.227799388478</c:v>
                </c:pt>
                <c:pt idx="4">
                  <c:v>16943.647701375969</c:v>
                </c:pt>
                <c:pt idx="5">
                  <c:v>17169.400299485766</c:v>
                </c:pt>
                <c:pt idx="6">
                  <c:v>18792.378437248102</c:v>
                </c:pt>
                <c:pt idx="7">
                  <c:v>21965.117653926354</c:v>
                </c:pt>
                <c:pt idx="8">
                  <c:v>26242.214174871457</c:v>
                </c:pt>
                <c:pt idx="9">
                  <c:v>29299.02638170954</c:v>
                </c:pt>
                <c:pt idx="10">
                  <c:v>30726.759029214754</c:v>
                </c:pt>
                <c:pt idx="11">
                  <c:v>31794.507804058394</c:v>
                </c:pt>
                <c:pt idx="12">
                  <c:v>31648.073686365555</c:v>
                </c:pt>
                <c:pt idx="13">
                  <c:v>32416.852804252976</c:v>
                </c:pt>
                <c:pt idx="14">
                  <c:v>32563.286921945819</c:v>
                </c:pt>
                <c:pt idx="15">
                  <c:v>32221.607313995853</c:v>
                </c:pt>
                <c:pt idx="16">
                  <c:v>31446.726774537896</c:v>
                </c:pt>
                <c:pt idx="17">
                  <c:v>29231.910744433655</c:v>
                </c:pt>
                <c:pt idx="18">
                  <c:v>27852.989469492724</c:v>
                </c:pt>
                <c:pt idx="19">
                  <c:v>26748.63216522587</c:v>
                </c:pt>
                <c:pt idx="20">
                  <c:v>24924.307115635875</c:v>
                </c:pt>
                <c:pt idx="21">
                  <c:v>23160.996281751231</c:v>
                </c:pt>
                <c:pt idx="22">
                  <c:v>21861.393487227255</c:v>
                </c:pt>
                <c:pt idx="23">
                  <c:v>20342.139516164018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F-42BA-8B33-237AB0919B77}"/>
            </c:ext>
          </c:extLst>
        </c:ser>
        <c:ser>
          <c:idx val="2"/>
          <c:order val="1"/>
          <c:tx>
            <c:v>B11 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Tokyo!$B$116:$Y$116</c:f>
              <c:numCache>
                <c:formatCode>General</c:formatCode>
                <c:ptCount val="24"/>
                <c:pt idx="0">
                  <c:v>15395.931998976221</c:v>
                </c:pt>
                <c:pt idx="1">
                  <c:v>14352.901273599875</c:v>
                </c:pt>
                <c:pt idx="2">
                  <c:v>13923.711597129226</c:v>
                </c:pt>
                <c:pt idx="3">
                  <c:v>13788.966001027975</c:v>
                </c:pt>
                <c:pt idx="4">
                  <c:v>13858.834087895288</c:v>
                </c:pt>
                <c:pt idx="5">
                  <c:v>14043.485460330336</c:v>
                </c:pt>
                <c:pt idx="6">
                  <c:v>15370.979110809323</c:v>
                </c:pt>
                <c:pt idx="7">
                  <c:v>17966.079480166743</c:v>
                </c:pt>
                <c:pt idx="8">
                  <c:v>21464.474401165877</c:v>
                </c:pt>
                <c:pt idx="9">
                  <c:v>23964.753795489079</c:v>
                </c:pt>
                <c:pt idx="10">
                  <c:v>25132.548961699918</c:v>
                </c:pt>
                <c:pt idx="11">
                  <c:v>26005.900047541356</c:v>
                </c:pt>
                <c:pt idx="12">
                  <c:v>25886.126184340246</c:v>
                </c:pt>
                <c:pt idx="13">
                  <c:v>26514.938966146081</c:v>
                </c:pt>
                <c:pt idx="14">
                  <c:v>26634.712829347194</c:v>
                </c:pt>
                <c:pt idx="15">
                  <c:v>26355.240481877932</c:v>
                </c:pt>
                <c:pt idx="16">
                  <c:v>25721.437122438718</c:v>
                </c:pt>
                <c:pt idx="17">
                  <c:v>23909.857441521905</c:v>
                </c:pt>
                <c:pt idx="18">
                  <c:v>22781.986896378105</c:v>
                </c:pt>
                <c:pt idx="19">
                  <c:v>21878.692344736388</c:v>
                </c:pt>
                <c:pt idx="20">
                  <c:v>20386.509632355872</c:v>
                </c:pt>
                <c:pt idx="21">
                  <c:v>18944.232696309151</c:v>
                </c:pt>
                <c:pt idx="22">
                  <c:v>17881.239660399286</c:v>
                </c:pt>
                <c:pt idx="23">
                  <c:v>16638.585829687756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AF-42BA-8B33-237AB0919B77}"/>
            </c:ext>
          </c:extLst>
        </c:ser>
        <c:ser>
          <c:idx val="0"/>
          <c:order val="2"/>
          <c:tx>
            <c:v>需要(20/7/2018)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Tokyo!$B$96:$Y$96</c:f>
              <c:numCache>
                <c:formatCode>General</c:formatCode>
                <c:ptCount val="24"/>
                <c:pt idx="0">
                  <c:v>30850</c:v>
                </c:pt>
                <c:pt idx="1">
                  <c:v>28760</c:v>
                </c:pt>
                <c:pt idx="2">
                  <c:v>27900</c:v>
                </c:pt>
                <c:pt idx="3">
                  <c:v>27630</c:v>
                </c:pt>
                <c:pt idx="4">
                  <c:v>27770</c:v>
                </c:pt>
                <c:pt idx="5">
                  <c:v>28140</c:v>
                </c:pt>
                <c:pt idx="6">
                  <c:v>30800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51540</c:v>
                </c:pt>
                <c:pt idx="17">
                  <c:v>47910</c:v>
                </c:pt>
                <c:pt idx="18">
                  <c:v>45650</c:v>
                </c:pt>
                <c:pt idx="19">
                  <c:v>43840</c:v>
                </c:pt>
                <c:pt idx="20">
                  <c:v>40850</c:v>
                </c:pt>
                <c:pt idx="21">
                  <c:v>37960</c:v>
                </c:pt>
                <c:pt idx="22">
                  <c:v>35830</c:v>
                </c:pt>
                <c:pt idx="23">
                  <c:v>33340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AF-42BA-8B33-237AB0919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60024"/>
        <c:axId val="416361200"/>
      </c:scatterChart>
      <c:valAx>
        <c:axId val="4163600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1200"/>
        <c:crosses val="autoZero"/>
        <c:crossBetween val="midCat"/>
        <c:majorUnit val="3"/>
      </c:valAx>
      <c:valAx>
        <c:axId val="4163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発電量［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Tokyo!$B$43:$Y$43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642.28966946907758</c:v>
                </c:pt>
                <c:pt idx="6">
                  <c:v>2883.4706437867103</c:v>
                </c:pt>
                <c:pt idx="7">
                  <c:v>6245.242105263158</c:v>
                </c:pt>
                <c:pt idx="8">
                  <c:v>9497.6876655533815</c:v>
                </c:pt>
                <c:pt idx="9">
                  <c:v>12326.495358746977</c:v>
                </c:pt>
                <c:pt idx="10">
                  <c:v>14704.333709547393</c:v>
                </c:pt>
                <c:pt idx="11">
                  <c:v>15770.261246113096</c:v>
                </c:pt>
                <c:pt idx="12">
                  <c:v>15578.940919037201</c:v>
                </c:pt>
                <c:pt idx="13">
                  <c:v>14390.021743636991</c:v>
                </c:pt>
                <c:pt idx="14">
                  <c:v>12094.177818726248</c:v>
                </c:pt>
                <c:pt idx="15">
                  <c:v>8636.7461937118533</c:v>
                </c:pt>
                <c:pt idx="16">
                  <c:v>4468.6962109869864</c:v>
                </c:pt>
                <c:pt idx="17">
                  <c:v>1270.9136012898769</c:v>
                </c:pt>
                <c:pt idx="18">
                  <c:v>150.32311413106069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C-4949-A63D-151FE296CDF4}"/>
            </c:ext>
          </c:extLst>
        </c:ser>
        <c:ser>
          <c:idx val="7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1284.5793389381552</c:v>
                </c:pt>
                <c:pt idx="6">
                  <c:v>5766.9412875734206</c:v>
                </c:pt>
                <c:pt idx="7">
                  <c:v>12490.484210526316</c:v>
                </c:pt>
                <c:pt idx="8">
                  <c:v>18995.375331106763</c:v>
                </c:pt>
                <c:pt idx="9">
                  <c:v>24652.990717493954</c:v>
                </c:pt>
                <c:pt idx="10">
                  <c:v>29408.667419094785</c:v>
                </c:pt>
                <c:pt idx="11">
                  <c:v>31540.522492226191</c:v>
                </c:pt>
                <c:pt idx="12">
                  <c:v>31157.881838074401</c:v>
                </c:pt>
                <c:pt idx="13">
                  <c:v>28780.043487273982</c:v>
                </c:pt>
                <c:pt idx="14">
                  <c:v>24188.355637452496</c:v>
                </c:pt>
                <c:pt idx="15">
                  <c:v>17273.492387423707</c:v>
                </c:pt>
                <c:pt idx="16">
                  <c:v>8937.3924219739729</c:v>
                </c:pt>
                <c:pt idx="17">
                  <c:v>2541.8272025797537</c:v>
                </c:pt>
                <c:pt idx="18">
                  <c:v>300.64622826212138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0C-4949-A63D-151FE296CDF4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Tokyo!$B$37:$Y$37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1926.8690084072323</c:v>
                </c:pt>
                <c:pt idx="6">
                  <c:v>8650.4119313601277</c:v>
                </c:pt>
                <c:pt idx="7">
                  <c:v>18735.72631578947</c:v>
                </c:pt>
                <c:pt idx="8">
                  <c:v>28493.062996660137</c:v>
                </c:pt>
                <c:pt idx="9">
                  <c:v>36979.486076240923</c:v>
                </c:pt>
                <c:pt idx="10">
                  <c:v>44113.001128642165</c:v>
                </c:pt>
                <c:pt idx="11">
                  <c:v>47310.783738339276</c:v>
                </c:pt>
                <c:pt idx="12">
                  <c:v>46736.822757111586</c:v>
                </c:pt>
                <c:pt idx="13">
                  <c:v>43170.065230910965</c:v>
                </c:pt>
                <c:pt idx="14">
                  <c:v>36282.533456178731</c:v>
                </c:pt>
                <c:pt idx="15">
                  <c:v>25910.238581135549</c:v>
                </c:pt>
                <c:pt idx="16">
                  <c:v>13406.088632960955</c:v>
                </c:pt>
                <c:pt idx="17">
                  <c:v>3812.7408038696294</c:v>
                </c:pt>
                <c:pt idx="18">
                  <c:v>450.96934239318199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0C-4949-A63D-151FE296CDF4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C-4949-A63D-151FE296CDF4}"/>
            </c:ext>
          </c:extLst>
        </c:ser>
        <c:ser>
          <c:idx val="8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3211.4483473453879</c:v>
                </c:pt>
                <c:pt idx="6">
                  <c:v>14417.353218933551</c:v>
                </c:pt>
                <c:pt idx="7">
                  <c:v>31226.21052631579</c:v>
                </c:pt>
                <c:pt idx="8">
                  <c:v>47488.438327766904</c:v>
                </c:pt>
                <c:pt idx="9">
                  <c:v>61632.476793734888</c:v>
                </c:pt>
                <c:pt idx="10">
                  <c:v>73521.668547736961</c:v>
                </c:pt>
                <c:pt idx="11">
                  <c:v>78851.306230565475</c:v>
                </c:pt>
                <c:pt idx="12">
                  <c:v>77894.704595186005</c:v>
                </c:pt>
                <c:pt idx="13">
                  <c:v>71950.108718184973</c:v>
                </c:pt>
                <c:pt idx="14">
                  <c:v>60470.889093631238</c:v>
                </c:pt>
                <c:pt idx="15">
                  <c:v>43183.730968559263</c:v>
                </c:pt>
                <c:pt idx="16">
                  <c:v>22343.481054934935</c:v>
                </c:pt>
                <c:pt idx="17">
                  <c:v>6354.5680064493845</c:v>
                </c:pt>
                <c:pt idx="18">
                  <c:v>751.61557065530349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C-4949-A63D-151FE296CDF4}"/>
            </c:ext>
          </c:extLst>
        </c:ser>
        <c:ser>
          <c:idx val="0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3853.7380168144646</c:v>
                </c:pt>
                <c:pt idx="6">
                  <c:v>17300.823862720255</c:v>
                </c:pt>
                <c:pt idx="7">
                  <c:v>37471.452631578941</c:v>
                </c:pt>
                <c:pt idx="8">
                  <c:v>56986.125993320275</c:v>
                </c:pt>
                <c:pt idx="9">
                  <c:v>73958.972152481845</c:v>
                </c:pt>
                <c:pt idx="10">
                  <c:v>88226.00225728433</c:v>
                </c:pt>
                <c:pt idx="11">
                  <c:v>94621.567476678552</c:v>
                </c:pt>
                <c:pt idx="12">
                  <c:v>93473.645514223172</c:v>
                </c:pt>
                <c:pt idx="13">
                  <c:v>86340.130461821929</c:v>
                </c:pt>
                <c:pt idx="14">
                  <c:v>72565.066912357463</c:v>
                </c:pt>
                <c:pt idx="15">
                  <c:v>51820.477162271098</c:v>
                </c:pt>
                <c:pt idx="16">
                  <c:v>26812.17726592191</c:v>
                </c:pt>
                <c:pt idx="17">
                  <c:v>7625.4816077392588</c:v>
                </c:pt>
                <c:pt idx="18">
                  <c:v>901.93868478636398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0C-4949-A63D-151FE296CDF4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Tokyo!$B$25:$Y$25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6422.8966946907758</c:v>
                </c:pt>
                <c:pt idx="6">
                  <c:v>28834.706437867102</c:v>
                </c:pt>
                <c:pt idx="7">
                  <c:v>62452.42105263158</c:v>
                </c:pt>
                <c:pt idx="8">
                  <c:v>94976.876655533808</c:v>
                </c:pt>
                <c:pt idx="9">
                  <c:v>123264.95358746978</c:v>
                </c:pt>
                <c:pt idx="10">
                  <c:v>147043.33709547392</c:v>
                </c:pt>
                <c:pt idx="11">
                  <c:v>157702.61246113095</c:v>
                </c:pt>
                <c:pt idx="12">
                  <c:v>155789.40919037201</c:v>
                </c:pt>
                <c:pt idx="13">
                  <c:v>143900.21743636995</c:v>
                </c:pt>
                <c:pt idx="14">
                  <c:v>120941.77818726248</c:v>
                </c:pt>
                <c:pt idx="15">
                  <c:v>86367.461937118525</c:v>
                </c:pt>
                <c:pt idx="16">
                  <c:v>44686.96210986987</c:v>
                </c:pt>
                <c:pt idx="17">
                  <c:v>12709.136012898769</c:v>
                </c:pt>
                <c:pt idx="18">
                  <c:v>1503.231141310607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C-4949-A63D-151FE296CDF4}"/>
            </c:ext>
          </c:extLst>
        </c:ser>
        <c:ser>
          <c:idx val="3"/>
          <c:order val="7"/>
          <c:tx>
            <c:v>B4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Tokyo!$B$113:$Y$113</c:f>
              <c:numCache>
                <c:formatCode>General</c:formatCode>
                <c:ptCount val="24"/>
                <c:pt idx="0">
                  <c:v>18822.885545100777</c:v>
                </c:pt>
                <c:pt idx="1">
                  <c:v>17547.688436858942</c:v>
                </c:pt>
                <c:pt idx="2">
                  <c:v>17022.966181792926</c:v>
                </c:pt>
                <c:pt idx="3">
                  <c:v>16858.227799388478</c:v>
                </c:pt>
                <c:pt idx="4">
                  <c:v>16943.647701375969</c:v>
                </c:pt>
                <c:pt idx="5">
                  <c:v>17169.400299485766</c:v>
                </c:pt>
                <c:pt idx="6">
                  <c:v>18792.378437248102</c:v>
                </c:pt>
                <c:pt idx="7">
                  <c:v>21965.117653926354</c:v>
                </c:pt>
                <c:pt idx="8">
                  <c:v>26242.214174871457</c:v>
                </c:pt>
                <c:pt idx="9">
                  <c:v>29299.02638170954</c:v>
                </c:pt>
                <c:pt idx="10">
                  <c:v>30726.759029214754</c:v>
                </c:pt>
                <c:pt idx="11">
                  <c:v>31794.507804058394</c:v>
                </c:pt>
                <c:pt idx="12">
                  <c:v>31648.073686365555</c:v>
                </c:pt>
                <c:pt idx="13">
                  <c:v>32416.852804252976</c:v>
                </c:pt>
                <c:pt idx="14">
                  <c:v>32563.286921945819</c:v>
                </c:pt>
                <c:pt idx="15">
                  <c:v>32221.607313995853</c:v>
                </c:pt>
                <c:pt idx="16">
                  <c:v>31446.726774537896</c:v>
                </c:pt>
                <c:pt idx="17">
                  <c:v>29231.910744433655</c:v>
                </c:pt>
                <c:pt idx="18">
                  <c:v>27852.989469492724</c:v>
                </c:pt>
                <c:pt idx="19">
                  <c:v>26748.63216522587</c:v>
                </c:pt>
                <c:pt idx="20">
                  <c:v>24924.307115635875</c:v>
                </c:pt>
                <c:pt idx="21">
                  <c:v>23160.996281751231</c:v>
                </c:pt>
                <c:pt idx="22">
                  <c:v>21861.393487227255</c:v>
                </c:pt>
                <c:pt idx="23">
                  <c:v>20342.139516164018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C-4949-A63D-151FE296CDF4}"/>
            </c:ext>
          </c:extLst>
        </c:ser>
        <c:ser>
          <c:idx val="4"/>
          <c:order val="8"/>
          <c:tx>
            <c:v>B11</c:v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Tokyo!$B$116:$Y$116</c:f>
              <c:numCache>
                <c:formatCode>General</c:formatCode>
                <c:ptCount val="24"/>
                <c:pt idx="0">
                  <c:v>15395.931998976221</c:v>
                </c:pt>
                <c:pt idx="1">
                  <c:v>14352.901273599875</c:v>
                </c:pt>
                <c:pt idx="2">
                  <c:v>13923.711597129226</c:v>
                </c:pt>
                <c:pt idx="3">
                  <c:v>13788.966001027975</c:v>
                </c:pt>
                <c:pt idx="4">
                  <c:v>13858.834087895288</c:v>
                </c:pt>
                <c:pt idx="5">
                  <c:v>14043.485460330336</c:v>
                </c:pt>
                <c:pt idx="6">
                  <c:v>15370.979110809323</c:v>
                </c:pt>
                <c:pt idx="7">
                  <c:v>17966.079480166743</c:v>
                </c:pt>
                <c:pt idx="8">
                  <c:v>21464.474401165877</c:v>
                </c:pt>
                <c:pt idx="9">
                  <c:v>23964.753795489079</c:v>
                </c:pt>
                <c:pt idx="10">
                  <c:v>25132.548961699918</c:v>
                </c:pt>
                <c:pt idx="11">
                  <c:v>26005.900047541356</c:v>
                </c:pt>
                <c:pt idx="12">
                  <c:v>25886.126184340246</c:v>
                </c:pt>
                <c:pt idx="13">
                  <c:v>26514.938966146081</c:v>
                </c:pt>
                <c:pt idx="14">
                  <c:v>26634.712829347194</c:v>
                </c:pt>
                <c:pt idx="15">
                  <c:v>26355.240481877932</c:v>
                </c:pt>
                <c:pt idx="16">
                  <c:v>25721.437122438718</c:v>
                </c:pt>
                <c:pt idx="17">
                  <c:v>23909.857441521905</c:v>
                </c:pt>
                <c:pt idx="18">
                  <c:v>22781.986896378105</c:v>
                </c:pt>
                <c:pt idx="19">
                  <c:v>21878.692344736388</c:v>
                </c:pt>
                <c:pt idx="20">
                  <c:v>20386.509632355872</c:v>
                </c:pt>
                <c:pt idx="21">
                  <c:v>18944.232696309151</c:v>
                </c:pt>
                <c:pt idx="22">
                  <c:v>17881.239660399286</c:v>
                </c:pt>
                <c:pt idx="23">
                  <c:v>16638.585829687756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0C-4949-A63D-151FE296C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50664"/>
        <c:axId val="418849488"/>
      </c:scatterChart>
      <c:valAx>
        <c:axId val="418850664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49488"/>
        <c:crosses val="autoZero"/>
        <c:crossBetween val="midCat"/>
        <c:majorUnit val="3"/>
      </c:valAx>
      <c:valAx>
        <c:axId val="418849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[MW]</a:t>
                </a:r>
                <a:endParaRPr lang="ja-JP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8850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491048128782755"/>
          <c:y val="0.253069092284959"/>
          <c:w val="0.11202573599170061"/>
          <c:h val="0.407590502339938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Tokyo!$B$43:$Y$43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642.28966946907758</c:v>
                </c:pt>
                <c:pt idx="6">
                  <c:v>2883.4706437867103</c:v>
                </c:pt>
                <c:pt idx="7">
                  <c:v>6245.242105263158</c:v>
                </c:pt>
                <c:pt idx="8">
                  <c:v>9497.6876655533815</c:v>
                </c:pt>
                <c:pt idx="9">
                  <c:v>12326.495358746977</c:v>
                </c:pt>
                <c:pt idx="10">
                  <c:v>14704.333709547393</c:v>
                </c:pt>
                <c:pt idx="11">
                  <c:v>15770.261246113096</c:v>
                </c:pt>
                <c:pt idx="12">
                  <c:v>15578.940919037201</c:v>
                </c:pt>
                <c:pt idx="13">
                  <c:v>14390.021743636991</c:v>
                </c:pt>
                <c:pt idx="14">
                  <c:v>12094.177818726248</c:v>
                </c:pt>
                <c:pt idx="15">
                  <c:v>8636.7461937118533</c:v>
                </c:pt>
                <c:pt idx="16">
                  <c:v>4468.6962109869864</c:v>
                </c:pt>
                <c:pt idx="17">
                  <c:v>1270.9136012898769</c:v>
                </c:pt>
                <c:pt idx="18">
                  <c:v>150.32311413106069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A-4E07-A927-29CC96ED5B41}"/>
            </c:ext>
          </c:extLst>
        </c:ser>
        <c:ser>
          <c:idx val="7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1284.5793389381552</c:v>
                </c:pt>
                <c:pt idx="6">
                  <c:v>5766.9412875734206</c:v>
                </c:pt>
                <c:pt idx="7">
                  <c:v>12490.484210526316</c:v>
                </c:pt>
                <c:pt idx="8">
                  <c:v>18995.375331106763</c:v>
                </c:pt>
                <c:pt idx="9">
                  <c:v>24652.990717493954</c:v>
                </c:pt>
                <c:pt idx="10">
                  <c:v>29408.667419094785</c:v>
                </c:pt>
                <c:pt idx="11">
                  <c:v>31540.522492226191</c:v>
                </c:pt>
                <c:pt idx="12">
                  <c:v>31157.881838074401</c:v>
                </c:pt>
                <c:pt idx="13">
                  <c:v>28780.043487273982</c:v>
                </c:pt>
                <c:pt idx="14">
                  <c:v>24188.355637452496</c:v>
                </c:pt>
                <c:pt idx="15">
                  <c:v>17273.492387423707</c:v>
                </c:pt>
                <c:pt idx="16">
                  <c:v>8937.3924219739729</c:v>
                </c:pt>
                <c:pt idx="17">
                  <c:v>2541.8272025797537</c:v>
                </c:pt>
                <c:pt idx="18">
                  <c:v>300.64622826212138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FA-4E07-A927-29CC96ED5B41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Tokyo!$B$37:$Y$37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1926.8690084072323</c:v>
                </c:pt>
                <c:pt idx="6">
                  <c:v>8650.4119313601277</c:v>
                </c:pt>
                <c:pt idx="7">
                  <c:v>18735.72631578947</c:v>
                </c:pt>
                <c:pt idx="8">
                  <c:v>28493.062996660137</c:v>
                </c:pt>
                <c:pt idx="9">
                  <c:v>36979.486076240923</c:v>
                </c:pt>
                <c:pt idx="10">
                  <c:v>44113.001128642165</c:v>
                </c:pt>
                <c:pt idx="11">
                  <c:v>47310.783738339276</c:v>
                </c:pt>
                <c:pt idx="12">
                  <c:v>46736.822757111586</c:v>
                </c:pt>
                <c:pt idx="13">
                  <c:v>43170.065230910965</c:v>
                </c:pt>
                <c:pt idx="14">
                  <c:v>36282.533456178731</c:v>
                </c:pt>
                <c:pt idx="15">
                  <c:v>25910.238581135549</c:v>
                </c:pt>
                <c:pt idx="16">
                  <c:v>13406.088632960955</c:v>
                </c:pt>
                <c:pt idx="17">
                  <c:v>3812.7408038696294</c:v>
                </c:pt>
                <c:pt idx="18">
                  <c:v>450.96934239318199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FA-4E07-A927-29CC96ED5B41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FA-4E07-A927-29CC96ED5B41}"/>
            </c:ext>
          </c:extLst>
        </c:ser>
        <c:ser>
          <c:idx val="8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3211.4483473453879</c:v>
                </c:pt>
                <c:pt idx="6">
                  <c:v>14417.353218933551</c:v>
                </c:pt>
                <c:pt idx="7">
                  <c:v>31226.21052631579</c:v>
                </c:pt>
                <c:pt idx="8">
                  <c:v>47488.438327766904</c:v>
                </c:pt>
                <c:pt idx="9">
                  <c:v>61632.476793734888</c:v>
                </c:pt>
                <c:pt idx="10">
                  <c:v>73521.668547736961</c:v>
                </c:pt>
                <c:pt idx="11">
                  <c:v>78851.306230565475</c:v>
                </c:pt>
                <c:pt idx="12">
                  <c:v>77894.704595186005</c:v>
                </c:pt>
                <c:pt idx="13">
                  <c:v>71950.108718184973</c:v>
                </c:pt>
                <c:pt idx="14">
                  <c:v>60470.889093631238</c:v>
                </c:pt>
                <c:pt idx="15">
                  <c:v>43183.730968559263</c:v>
                </c:pt>
                <c:pt idx="16">
                  <c:v>22343.481054934935</c:v>
                </c:pt>
                <c:pt idx="17">
                  <c:v>6354.5680064493845</c:v>
                </c:pt>
                <c:pt idx="18">
                  <c:v>751.61557065530349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FA-4E07-A927-29CC96ED5B41}"/>
            </c:ext>
          </c:extLst>
        </c:ser>
        <c:ser>
          <c:idx val="0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3853.7380168144646</c:v>
                </c:pt>
                <c:pt idx="6">
                  <c:v>17300.823862720255</c:v>
                </c:pt>
                <c:pt idx="7">
                  <c:v>37471.452631578941</c:v>
                </c:pt>
                <c:pt idx="8">
                  <c:v>56986.125993320275</c:v>
                </c:pt>
                <c:pt idx="9">
                  <c:v>73958.972152481845</c:v>
                </c:pt>
                <c:pt idx="10">
                  <c:v>88226.00225728433</c:v>
                </c:pt>
                <c:pt idx="11">
                  <c:v>94621.567476678552</c:v>
                </c:pt>
                <c:pt idx="12">
                  <c:v>93473.645514223172</c:v>
                </c:pt>
                <c:pt idx="13">
                  <c:v>86340.130461821929</c:v>
                </c:pt>
                <c:pt idx="14">
                  <c:v>72565.066912357463</c:v>
                </c:pt>
                <c:pt idx="15">
                  <c:v>51820.477162271098</c:v>
                </c:pt>
                <c:pt idx="16">
                  <c:v>26812.17726592191</c:v>
                </c:pt>
                <c:pt idx="17">
                  <c:v>7625.4816077392588</c:v>
                </c:pt>
                <c:pt idx="18">
                  <c:v>901.93868478636398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FA-4E07-A927-29CC96ED5B41}"/>
            </c:ext>
          </c:extLst>
        </c:ser>
        <c:ser>
          <c:idx val="3"/>
          <c:order val="6"/>
          <c:tx>
            <c:v>B4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Tokyo!$B$113:$Y$113</c:f>
              <c:numCache>
                <c:formatCode>General</c:formatCode>
                <c:ptCount val="24"/>
                <c:pt idx="0">
                  <c:v>18822.885545100777</c:v>
                </c:pt>
                <c:pt idx="1">
                  <c:v>17547.688436858942</c:v>
                </c:pt>
                <c:pt idx="2">
                  <c:v>17022.966181792926</c:v>
                </c:pt>
                <c:pt idx="3">
                  <c:v>16858.227799388478</c:v>
                </c:pt>
                <c:pt idx="4">
                  <c:v>16943.647701375969</c:v>
                </c:pt>
                <c:pt idx="5">
                  <c:v>17169.400299485766</c:v>
                </c:pt>
                <c:pt idx="6">
                  <c:v>18792.378437248102</c:v>
                </c:pt>
                <c:pt idx="7">
                  <c:v>21965.117653926354</c:v>
                </c:pt>
                <c:pt idx="8">
                  <c:v>26242.214174871457</c:v>
                </c:pt>
                <c:pt idx="9">
                  <c:v>29299.02638170954</c:v>
                </c:pt>
                <c:pt idx="10">
                  <c:v>30726.759029214754</c:v>
                </c:pt>
                <c:pt idx="11">
                  <c:v>31794.507804058394</c:v>
                </c:pt>
                <c:pt idx="12">
                  <c:v>31648.073686365555</c:v>
                </c:pt>
                <c:pt idx="13">
                  <c:v>32416.852804252976</c:v>
                </c:pt>
                <c:pt idx="14">
                  <c:v>32563.286921945819</c:v>
                </c:pt>
                <c:pt idx="15">
                  <c:v>32221.607313995853</c:v>
                </c:pt>
                <c:pt idx="16">
                  <c:v>31446.726774537896</c:v>
                </c:pt>
                <c:pt idx="17">
                  <c:v>29231.910744433655</c:v>
                </c:pt>
                <c:pt idx="18">
                  <c:v>27852.989469492724</c:v>
                </c:pt>
                <c:pt idx="19">
                  <c:v>26748.63216522587</c:v>
                </c:pt>
                <c:pt idx="20">
                  <c:v>24924.307115635875</c:v>
                </c:pt>
                <c:pt idx="21">
                  <c:v>23160.996281751231</c:v>
                </c:pt>
                <c:pt idx="22">
                  <c:v>21861.393487227255</c:v>
                </c:pt>
                <c:pt idx="23">
                  <c:v>20342.139516164018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FA-4E07-A927-29CC96ED5B41}"/>
            </c:ext>
          </c:extLst>
        </c:ser>
        <c:ser>
          <c:idx val="4"/>
          <c:order val="7"/>
          <c:tx>
            <c:v>B11</c:v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Tokyo!$B$116:$Y$116</c:f>
              <c:numCache>
                <c:formatCode>General</c:formatCode>
                <c:ptCount val="24"/>
                <c:pt idx="0">
                  <c:v>15395.931998976221</c:v>
                </c:pt>
                <c:pt idx="1">
                  <c:v>14352.901273599875</c:v>
                </c:pt>
                <c:pt idx="2">
                  <c:v>13923.711597129226</c:v>
                </c:pt>
                <c:pt idx="3">
                  <c:v>13788.966001027975</c:v>
                </c:pt>
                <c:pt idx="4">
                  <c:v>13858.834087895288</c:v>
                </c:pt>
                <c:pt idx="5">
                  <c:v>14043.485460330336</c:v>
                </c:pt>
                <c:pt idx="6">
                  <c:v>15370.979110809323</c:v>
                </c:pt>
                <c:pt idx="7">
                  <c:v>17966.079480166743</c:v>
                </c:pt>
                <c:pt idx="8">
                  <c:v>21464.474401165877</c:v>
                </c:pt>
                <c:pt idx="9">
                  <c:v>23964.753795489079</c:v>
                </c:pt>
                <c:pt idx="10">
                  <c:v>25132.548961699918</c:v>
                </c:pt>
                <c:pt idx="11">
                  <c:v>26005.900047541356</c:v>
                </c:pt>
                <c:pt idx="12">
                  <c:v>25886.126184340246</c:v>
                </c:pt>
                <c:pt idx="13">
                  <c:v>26514.938966146081</c:v>
                </c:pt>
                <c:pt idx="14">
                  <c:v>26634.712829347194</c:v>
                </c:pt>
                <c:pt idx="15">
                  <c:v>26355.240481877932</c:v>
                </c:pt>
                <c:pt idx="16">
                  <c:v>25721.437122438718</c:v>
                </c:pt>
                <c:pt idx="17">
                  <c:v>23909.857441521905</c:v>
                </c:pt>
                <c:pt idx="18">
                  <c:v>22781.986896378105</c:v>
                </c:pt>
                <c:pt idx="19">
                  <c:v>21878.692344736388</c:v>
                </c:pt>
                <c:pt idx="20">
                  <c:v>20386.509632355872</c:v>
                </c:pt>
                <c:pt idx="21">
                  <c:v>18944.232696309151</c:v>
                </c:pt>
                <c:pt idx="22">
                  <c:v>17881.239660399286</c:v>
                </c:pt>
                <c:pt idx="23">
                  <c:v>16638.585829687756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A-4E07-A927-29CC96ED5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48704"/>
        <c:axId val="418849096"/>
      </c:scatterChart>
      <c:valAx>
        <c:axId val="418848704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49096"/>
        <c:crosses val="autoZero"/>
        <c:crossBetween val="midCat"/>
        <c:majorUnit val="3"/>
      </c:valAx>
      <c:valAx>
        <c:axId val="418849096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[MW]</a:t>
                </a:r>
                <a:endParaRPr lang="ja-JP" alt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88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67510968282024"/>
          <c:y val="0.2252396364494289"/>
          <c:w val="0.11202573599170061"/>
          <c:h val="0.389037531782918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2465277777778"/>
          <c:y val="5.0925925925925923E-2"/>
          <c:w val="0.84624201388888887"/>
          <c:h val="0.81815617283950615"/>
        </c:manualLayout>
      </c:layout>
      <c:scatterChart>
        <c:scatterStyle val="lineMarker"/>
        <c:varyColors val="0"/>
        <c:ser>
          <c:idx val="3"/>
          <c:order val="0"/>
          <c:tx>
            <c:v>PV(10%)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Tokyo!$B$312:$Y$312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8629.6215615923666</c:v>
                </c:pt>
                <c:pt idx="6">
                  <c:v>10870.802535909999</c:v>
                </c:pt>
                <c:pt idx="7">
                  <c:v>14232.573997386447</c:v>
                </c:pt>
                <c:pt idx="8">
                  <c:v>17485.019557676671</c:v>
                </c:pt>
                <c:pt idx="9">
                  <c:v>20313.827250870265</c:v>
                </c:pt>
                <c:pt idx="10">
                  <c:v>22691.66560167068</c:v>
                </c:pt>
                <c:pt idx="11">
                  <c:v>23757.593138236385</c:v>
                </c:pt>
                <c:pt idx="12">
                  <c:v>23566.272811160488</c:v>
                </c:pt>
                <c:pt idx="13">
                  <c:v>22377.353635760279</c:v>
                </c:pt>
                <c:pt idx="14">
                  <c:v>20081.509710849536</c:v>
                </c:pt>
                <c:pt idx="15">
                  <c:v>16624.078085835143</c:v>
                </c:pt>
                <c:pt idx="16">
                  <c:v>12456.028103110275</c:v>
                </c:pt>
                <c:pt idx="17">
                  <c:v>9258.2454934131656</c:v>
                </c:pt>
                <c:pt idx="18">
                  <c:v>8137.6550062543492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8-4AD0-9AA3-2D4A33BA4CC6}"/>
            </c:ext>
          </c:extLst>
        </c:ser>
        <c:ser>
          <c:idx val="1"/>
          <c:order val="1"/>
          <c:tx>
            <c:v>PV(20%)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Tokyo!$B$307:$Y$307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9271.9112310614437</c:v>
                </c:pt>
                <c:pt idx="6">
                  <c:v>13754.273179696709</c:v>
                </c:pt>
                <c:pt idx="7">
                  <c:v>20477.816102649605</c:v>
                </c:pt>
                <c:pt idx="8">
                  <c:v>26982.707223230052</c:v>
                </c:pt>
                <c:pt idx="9">
                  <c:v>32640.322609617244</c:v>
                </c:pt>
                <c:pt idx="10">
                  <c:v>37395.999311218075</c:v>
                </c:pt>
                <c:pt idx="11">
                  <c:v>39527.854384349477</c:v>
                </c:pt>
                <c:pt idx="12">
                  <c:v>39145.213730197691</c:v>
                </c:pt>
                <c:pt idx="13">
                  <c:v>36767.375379397272</c:v>
                </c:pt>
                <c:pt idx="14">
                  <c:v>32175.687529575785</c:v>
                </c:pt>
                <c:pt idx="15">
                  <c:v>25260.824279546996</c:v>
                </c:pt>
                <c:pt idx="16">
                  <c:v>16924.724314097261</c:v>
                </c:pt>
                <c:pt idx="17">
                  <c:v>10529.159094703042</c:v>
                </c:pt>
                <c:pt idx="18">
                  <c:v>8287.9781203854091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8-4AD0-9AA3-2D4A33BA4CC6}"/>
            </c:ext>
          </c:extLst>
        </c:ser>
        <c:ser>
          <c:idx val="4"/>
          <c:order val="2"/>
          <c:tx>
            <c:v>PV(30%)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Tokyo!$B$302:$Y$302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9914.2009005305208</c:v>
                </c:pt>
                <c:pt idx="6">
                  <c:v>16637.743823483415</c:v>
                </c:pt>
                <c:pt idx="7">
                  <c:v>26723.05820791276</c:v>
                </c:pt>
                <c:pt idx="8">
                  <c:v>36480.394888783427</c:v>
                </c:pt>
                <c:pt idx="9">
                  <c:v>44966.817968364208</c:v>
                </c:pt>
                <c:pt idx="10">
                  <c:v>52100.333020765451</c:v>
                </c:pt>
                <c:pt idx="11">
                  <c:v>55298.115630462562</c:v>
                </c:pt>
                <c:pt idx="12">
                  <c:v>54724.154649234872</c:v>
                </c:pt>
                <c:pt idx="13">
                  <c:v>51157.39712303425</c:v>
                </c:pt>
                <c:pt idx="14">
                  <c:v>44269.865348302017</c:v>
                </c:pt>
                <c:pt idx="15">
                  <c:v>33897.570473258835</c:v>
                </c:pt>
                <c:pt idx="16">
                  <c:v>21393.420525084242</c:v>
                </c:pt>
                <c:pt idx="17">
                  <c:v>11800.072695992918</c:v>
                </c:pt>
                <c:pt idx="18">
                  <c:v>8438.3012345164698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38-4AD0-9AA3-2D4A33BA4CC6}"/>
            </c:ext>
          </c:extLst>
        </c:ser>
        <c:ser>
          <c:idx val="5"/>
          <c:order val="3"/>
          <c:tx>
            <c:v>PV(40%)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Tokyo!$B$297:$Y$297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10556.490569999598</c:v>
                </c:pt>
                <c:pt idx="6">
                  <c:v>19521.214467270129</c:v>
                </c:pt>
                <c:pt idx="7">
                  <c:v>32968.300313175918</c:v>
                </c:pt>
                <c:pt idx="8">
                  <c:v>45978.082554336812</c:v>
                </c:pt>
                <c:pt idx="9">
                  <c:v>57293.313327111195</c:v>
                </c:pt>
                <c:pt idx="10">
                  <c:v>66804.666730312863</c:v>
                </c:pt>
                <c:pt idx="11">
                  <c:v>71068.376876575669</c:v>
                </c:pt>
                <c:pt idx="12">
                  <c:v>70303.095568272096</c:v>
                </c:pt>
                <c:pt idx="13">
                  <c:v>65547.418866671258</c:v>
                </c:pt>
                <c:pt idx="14">
                  <c:v>56364.043167028278</c:v>
                </c:pt>
                <c:pt idx="15">
                  <c:v>42534.316666970699</c:v>
                </c:pt>
                <c:pt idx="16">
                  <c:v>25862.116736071235</c:v>
                </c:pt>
                <c:pt idx="17">
                  <c:v>13070.986297282796</c:v>
                </c:pt>
                <c:pt idx="18">
                  <c:v>8588.6243486475305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38-4AD0-9AA3-2D4A33BA4CC6}"/>
            </c:ext>
          </c:extLst>
        </c:ser>
        <c:ser>
          <c:idx val="6"/>
          <c:order val="4"/>
          <c:tx>
            <c:v>PV(50%)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Tokyo!$B$292:$Y$292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11198.780239468677</c:v>
                </c:pt>
                <c:pt idx="6">
                  <c:v>22404.685111056839</c:v>
                </c:pt>
                <c:pt idx="7">
                  <c:v>39213.542418439079</c:v>
                </c:pt>
                <c:pt idx="8">
                  <c:v>55475.77021989019</c:v>
                </c:pt>
                <c:pt idx="9">
                  <c:v>69619.808685858181</c:v>
                </c:pt>
                <c:pt idx="10">
                  <c:v>81509.000439860247</c:v>
                </c:pt>
                <c:pt idx="11">
                  <c:v>86838.638122688761</c:v>
                </c:pt>
                <c:pt idx="12">
                  <c:v>85882.036487309291</c:v>
                </c:pt>
                <c:pt idx="13">
                  <c:v>79937.440610308258</c:v>
                </c:pt>
                <c:pt idx="14">
                  <c:v>68458.220985754524</c:v>
                </c:pt>
                <c:pt idx="15">
                  <c:v>51171.062860682548</c:v>
                </c:pt>
                <c:pt idx="16">
                  <c:v>30330.812947058224</c:v>
                </c:pt>
                <c:pt idx="17">
                  <c:v>14341.899898572672</c:v>
                </c:pt>
                <c:pt idx="18">
                  <c:v>8738.9474627785912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38-4AD0-9AA3-2D4A33BA4CC6}"/>
            </c:ext>
          </c:extLst>
        </c:ser>
        <c:ser>
          <c:idx val="0"/>
          <c:order val="5"/>
          <c:tx>
            <c:v>原子力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Tokyo!$B$277:$Y$277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7987.3318921232885</c:v>
                </c:pt>
                <c:pt idx="6">
                  <c:v>7987.3318921232885</c:v>
                </c:pt>
                <c:pt idx="7">
                  <c:v>7987.3318921232885</c:v>
                </c:pt>
                <c:pt idx="8">
                  <c:v>7987.3318921232885</c:v>
                </c:pt>
                <c:pt idx="9">
                  <c:v>7987.3318921232885</c:v>
                </c:pt>
                <c:pt idx="10">
                  <c:v>7987.3318921232885</c:v>
                </c:pt>
                <c:pt idx="11">
                  <c:v>7987.3318921232885</c:v>
                </c:pt>
                <c:pt idx="12">
                  <c:v>7987.3318921232885</c:v>
                </c:pt>
                <c:pt idx="13">
                  <c:v>7987.3318921232885</c:v>
                </c:pt>
                <c:pt idx="14">
                  <c:v>7987.3318921232885</c:v>
                </c:pt>
                <c:pt idx="15">
                  <c:v>7987.3318921232885</c:v>
                </c:pt>
                <c:pt idx="16">
                  <c:v>7987.3318921232885</c:v>
                </c:pt>
                <c:pt idx="17">
                  <c:v>7987.3318921232885</c:v>
                </c:pt>
                <c:pt idx="18">
                  <c:v>7987.3318921232885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38-4AD0-9AA3-2D4A33BA4CC6}"/>
            </c:ext>
          </c:extLst>
        </c:ser>
        <c:ser>
          <c:idx val="2"/>
          <c:order val="6"/>
          <c:tx>
            <c:v>需要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Tokyo!$B$96:$Y$96</c:f>
              <c:numCache>
                <c:formatCode>General</c:formatCode>
                <c:ptCount val="24"/>
                <c:pt idx="0">
                  <c:v>30850</c:v>
                </c:pt>
                <c:pt idx="1">
                  <c:v>28760</c:v>
                </c:pt>
                <c:pt idx="2">
                  <c:v>27900</c:v>
                </c:pt>
                <c:pt idx="3">
                  <c:v>27630</c:v>
                </c:pt>
                <c:pt idx="4">
                  <c:v>27770</c:v>
                </c:pt>
                <c:pt idx="5">
                  <c:v>28140</c:v>
                </c:pt>
                <c:pt idx="6">
                  <c:v>30800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51540</c:v>
                </c:pt>
                <c:pt idx="17">
                  <c:v>47910</c:v>
                </c:pt>
                <c:pt idx="18">
                  <c:v>45650</c:v>
                </c:pt>
                <c:pt idx="19">
                  <c:v>43840</c:v>
                </c:pt>
                <c:pt idx="20">
                  <c:v>40850</c:v>
                </c:pt>
                <c:pt idx="21">
                  <c:v>37960</c:v>
                </c:pt>
                <c:pt idx="22">
                  <c:v>35830</c:v>
                </c:pt>
                <c:pt idx="23">
                  <c:v>33340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38-4AD0-9AA3-2D4A33BA4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52624"/>
        <c:axId val="418853408"/>
      </c:scatterChart>
      <c:valAx>
        <c:axId val="4188526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53408"/>
        <c:crosses val="autoZero"/>
        <c:crossBetween val="midCat"/>
        <c:majorUnit val="3"/>
      </c:valAx>
      <c:valAx>
        <c:axId val="4188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52624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17690972222223"/>
          <c:y val="5.2791975308642006E-2"/>
          <c:w val="0.15610017361111114"/>
          <c:h val="0.3336722222222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72291666666666"/>
          <c:y val="5.5229320987654339E-2"/>
          <c:w val="0.83417430555555561"/>
          <c:h val="0.77544413580246918"/>
        </c:manualLayout>
      </c:layout>
      <c:scatterChart>
        <c:scatterStyle val="lineMarker"/>
        <c:varyColors val="0"/>
        <c:ser>
          <c:idx val="5"/>
          <c:order val="0"/>
          <c:tx>
            <c:v>PV(10%)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Tokyo!$B$266:$Y$266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642.28966946907758</c:v>
                </c:pt>
                <c:pt idx="6">
                  <c:v>2883.4706437867103</c:v>
                </c:pt>
                <c:pt idx="7">
                  <c:v>6245.242105263158</c:v>
                </c:pt>
                <c:pt idx="8">
                  <c:v>9497.6876655533815</c:v>
                </c:pt>
                <c:pt idx="9">
                  <c:v>12326.495358746977</c:v>
                </c:pt>
                <c:pt idx="10">
                  <c:v>14704.333709547393</c:v>
                </c:pt>
                <c:pt idx="11">
                  <c:v>15770.261246113096</c:v>
                </c:pt>
                <c:pt idx="12">
                  <c:v>15578.940919037201</c:v>
                </c:pt>
                <c:pt idx="13">
                  <c:v>14390.021743636991</c:v>
                </c:pt>
                <c:pt idx="14">
                  <c:v>12094.177818726248</c:v>
                </c:pt>
                <c:pt idx="15">
                  <c:v>8636.7461937118533</c:v>
                </c:pt>
                <c:pt idx="16">
                  <c:v>4468.6962109869864</c:v>
                </c:pt>
                <c:pt idx="17">
                  <c:v>1270.9136012898769</c:v>
                </c:pt>
                <c:pt idx="18">
                  <c:v>150.32311413106069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1-4552-8901-F256743CE51A}"/>
            </c:ext>
          </c:extLst>
        </c:ser>
        <c:ser>
          <c:idx val="4"/>
          <c:order val="1"/>
          <c:tx>
            <c:v>PV(20%)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Tokyo!$B$261:$Y$261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1284.5793389381552</c:v>
                </c:pt>
                <c:pt idx="6">
                  <c:v>5766.9412875734206</c:v>
                </c:pt>
                <c:pt idx="7">
                  <c:v>12490.484210526316</c:v>
                </c:pt>
                <c:pt idx="8">
                  <c:v>18995.375331106763</c:v>
                </c:pt>
                <c:pt idx="9">
                  <c:v>24652.990717493954</c:v>
                </c:pt>
                <c:pt idx="10">
                  <c:v>29408.667419094785</c:v>
                </c:pt>
                <c:pt idx="11">
                  <c:v>31540.522492226191</c:v>
                </c:pt>
                <c:pt idx="12">
                  <c:v>31157.881838074401</c:v>
                </c:pt>
                <c:pt idx="13">
                  <c:v>28780.043487273982</c:v>
                </c:pt>
                <c:pt idx="14">
                  <c:v>24188.355637452496</c:v>
                </c:pt>
                <c:pt idx="15">
                  <c:v>17273.492387423707</c:v>
                </c:pt>
                <c:pt idx="16">
                  <c:v>8937.3924219739729</c:v>
                </c:pt>
                <c:pt idx="17">
                  <c:v>2541.8272025797537</c:v>
                </c:pt>
                <c:pt idx="18">
                  <c:v>300.64622826212138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71-4552-8901-F256743CE51A}"/>
            </c:ext>
          </c:extLst>
        </c:ser>
        <c:ser>
          <c:idx val="3"/>
          <c:order val="2"/>
          <c:tx>
            <c:v>PV(30%)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Tokyo!$B$256:$Y$256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1926.8690084072323</c:v>
                </c:pt>
                <c:pt idx="6">
                  <c:v>8650.4119313601277</c:v>
                </c:pt>
                <c:pt idx="7">
                  <c:v>18735.72631578947</c:v>
                </c:pt>
                <c:pt idx="8">
                  <c:v>28493.062996660137</c:v>
                </c:pt>
                <c:pt idx="9">
                  <c:v>36979.486076240923</c:v>
                </c:pt>
                <c:pt idx="10">
                  <c:v>44113.001128642165</c:v>
                </c:pt>
                <c:pt idx="11">
                  <c:v>47310.783738339276</c:v>
                </c:pt>
                <c:pt idx="12">
                  <c:v>46736.822757111586</c:v>
                </c:pt>
                <c:pt idx="13">
                  <c:v>43170.065230910965</c:v>
                </c:pt>
                <c:pt idx="14">
                  <c:v>36282.533456178731</c:v>
                </c:pt>
                <c:pt idx="15">
                  <c:v>25910.238581135549</c:v>
                </c:pt>
                <c:pt idx="16">
                  <c:v>13406.088632960955</c:v>
                </c:pt>
                <c:pt idx="17">
                  <c:v>3812.7408038696294</c:v>
                </c:pt>
                <c:pt idx="18">
                  <c:v>450.96934239318199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71-4552-8901-F256743CE51A}"/>
            </c:ext>
          </c:extLst>
        </c:ser>
        <c:ser>
          <c:idx val="1"/>
          <c:order val="3"/>
          <c:tx>
            <c:v>PV(50%)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Tokyo!$B$246:$Y$246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3211.4483473453879</c:v>
                </c:pt>
                <c:pt idx="6">
                  <c:v>14417.353218933551</c:v>
                </c:pt>
                <c:pt idx="7">
                  <c:v>31226.21052631579</c:v>
                </c:pt>
                <c:pt idx="8">
                  <c:v>47488.438327766904</c:v>
                </c:pt>
                <c:pt idx="9">
                  <c:v>61632.476793734888</c:v>
                </c:pt>
                <c:pt idx="10">
                  <c:v>73521.668547736961</c:v>
                </c:pt>
                <c:pt idx="11">
                  <c:v>78851.306230565475</c:v>
                </c:pt>
                <c:pt idx="12">
                  <c:v>77894.704595186005</c:v>
                </c:pt>
                <c:pt idx="13">
                  <c:v>71950.108718184973</c:v>
                </c:pt>
                <c:pt idx="14">
                  <c:v>60470.889093631238</c:v>
                </c:pt>
                <c:pt idx="15">
                  <c:v>43183.730968559263</c:v>
                </c:pt>
                <c:pt idx="16">
                  <c:v>22343.481054934935</c:v>
                </c:pt>
                <c:pt idx="17">
                  <c:v>6354.5680064493845</c:v>
                </c:pt>
                <c:pt idx="18">
                  <c:v>751.61557065530349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71-4552-8901-F256743CE51A}"/>
            </c:ext>
          </c:extLst>
        </c:ser>
        <c:ser>
          <c:idx val="6"/>
          <c:order val="4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Tokyo!$B$231:$Y$231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71-4552-8901-F256743CE51A}"/>
            </c:ext>
          </c:extLst>
        </c:ser>
        <c:ser>
          <c:idx val="7"/>
          <c:order val="5"/>
          <c:tx>
            <c:v>需要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Tokyo!$B$232:$Y$232</c:f>
              <c:numCache>
                <c:formatCode>General</c:formatCode>
                <c:ptCount val="24"/>
                <c:pt idx="0">
                  <c:v>30850</c:v>
                </c:pt>
                <c:pt idx="1">
                  <c:v>28760</c:v>
                </c:pt>
                <c:pt idx="2">
                  <c:v>27900</c:v>
                </c:pt>
                <c:pt idx="3">
                  <c:v>27630</c:v>
                </c:pt>
                <c:pt idx="4">
                  <c:v>27770</c:v>
                </c:pt>
                <c:pt idx="5">
                  <c:v>28140</c:v>
                </c:pt>
                <c:pt idx="6">
                  <c:v>30800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51540</c:v>
                </c:pt>
                <c:pt idx="17">
                  <c:v>47910</c:v>
                </c:pt>
                <c:pt idx="18">
                  <c:v>45650</c:v>
                </c:pt>
                <c:pt idx="19">
                  <c:v>43840</c:v>
                </c:pt>
                <c:pt idx="20">
                  <c:v>40850</c:v>
                </c:pt>
                <c:pt idx="21">
                  <c:v>37960</c:v>
                </c:pt>
                <c:pt idx="22">
                  <c:v>35830</c:v>
                </c:pt>
                <c:pt idx="23">
                  <c:v>33340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71-4552-8901-F256743CE51A}"/>
            </c:ext>
          </c:extLst>
        </c:ser>
        <c:ser>
          <c:idx val="0"/>
          <c:order val="6"/>
          <c:tx>
            <c:v>PV(40%)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Tokyo!$B$251:$Y$251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71-4552-8901-F256743C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04168"/>
        <c:axId val="417304952"/>
      </c:scatterChart>
      <c:valAx>
        <c:axId val="41730416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4952"/>
        <c:crosses val="autoZero"/>
        <c:crossBetween val="midCat"/>
        <c:majorUnit val="3"/>
      </c:valAx>
      <c:valAx>
        <c:axId val="41730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atin typeface="ＭＳ 明朝" panose="02020609040205080304" pitchFamily="17" charset="-128"/>
                    <a:ea typeface="ＭＳ 明朝" panose="02020609040205080304" pitchFamily="17" charset="-128"/>
                  </a:rPr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4168"/>
        <c:crosses val="autoZero"/>
        <c:crossBetween val="midCat"/>
        <c:majorUnit val="3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45486111111112"/>
          <c:y val="6.483703703703704E-2"/>
          <c:w val="0.12567708333333333"/>
          <c:h val="0.337591975308642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1"/>
          <c:tx>
            <c:strRef>
              <c:f>Tokyo!$A$342</c:f>
              <c:strCache>
                <c:ptCount val="1"/>
                <c:pt idx="0">
                  <c:v>需要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Tokyo!$B$342:$Y$342</c:f>
              <c:numCache>
                <c:formatCode>General</c:formatCode>
                <c:ptCount val="24"/>
                <c:pt idx="0">
                  <c:v>34610</c:v>
                </c:pt>
                <c:pt idx="1">
                  <c:v>32310</c:v>
                </c:pt>
                <c:pt idx="2">
                  <c:v>31120</c:v>
                </c:pt>
                <c:pt idx="3">
                  <c:v>30640</c:v>
                </c:pt>
                <c:pt idx="4">
                  <c:v>30340</c:v>
                </c:pt>
                <c:pt idx="5">
                  <c:v>30850</c:v>
                </c:pt>
                <c:pt idx="6">
                  <c:v>33910</c:v>
                </c:pt>
                <c:pt idx="7">
                  <c:v>38950</c:v>
                </c:pt>
                <c:pt idx="8">
                  <c:v>45410</c:v>
                </c:pt>
                <c:pt idx="9">
                  <c:v>50210</c:v>
                </c:pt>
                <c:pt idx="10">
                  <c:v>51840</c:v>
                </c:pt>
                <c:pt idx="11">
                  <c:v>53130</c:v>
                </c:pt>
                <c:pt idx="12">
                  <c:v>52540</c:v>
                </c:pt>
                <c:pt idx="13">
                  <c:v>54190</c:v>
                </c:pt>
                <c:pt idx="14">
                  <c:v>54500</c:v>
                </c:pt>
                <c:pt idx="15">
                  <c:v>54150</c:v>
                </c:pt>
                <c:pt idx="16">
                  <c:v>53520</c:v>
                </c:pt>
                <c:pt idx="17">
                  <c:v>51080</c:v>
                </c:pt>
                <c:pt idx="18">
                  <c:v>49080</c:v>
                </c:pt>
                <c:pt idx="19">
                  <c:v>47820</c:v>
                </c:pt>
                <c:pt idx="20">
                  <c:v>45270</c:v>
                </c:pt>
                <c:pt idx="21">
                  <c:v>42550</c:v>
                </c:pt>
                <c:pt idx="22">
                  <c:v>40600</c:v>
                </c:pt>
                <c:pt idx="23">
                  <c:v>37840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C-4AE1-B413-628AEE6A70BF}"/>
            </c:ext>
          </c:extLst>
        </c:ser>
        <c:ser>
          <c:idx val="2"/>
          <c:order val="2"/>
          <c:tx>
            <c:strRef>
              <c:f>Tokyo!$A$344</c:f>
              <c:strCache>
                <c:ptCount val="1"/>
                <c:pt idx="0">
                  <c:v>余剰不足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Tokyo!$B$344:$Y$344</c:f>
              <c:numCache>
                <c:formatCode>General</c:formatCode>
                <c:ptCount val="24"/>
                <c:pt idx="0">
                  <c:v>-26622.668107876711</c:v>
                </c:pt>
                <c:pt idx="1">
                  <c:v>-24322.668107876711</c:v>
                </c:pt>
                <c:pt idx="2">
                  <c:v>-23132.668107876711</c:v>
                </c:pt>
                <c:pt idx="3">
                  <c:v>-22652.668107876711</c:v>
                </c:pt>
                <c:pt idx="4">
                  <c:v>-22352.668107876711</c:v>
                </c:pt>
                <c:pt idx="5">
                  <c:v>-21700.338291757103</c:v>
                </c:pt>
                <c:pt idx="6">
                  <c:v>-18092.235662439354</c:v>
                </c:pt>
                <c:pt idx="7">
                  <c:v>-13160.669345202718</c:v>
                </c:pt>
                <c:pt idx="8">
                  <c:v>-10505.556576685791</c:v>
                </c:pt>
                <c:pt idx="9">
                  <c:v>-8148.0519195282177</c:v>
                </c:pt>
                <c:pt idx="10">
                  <c:v>-3171.1245436904501</c:v>
                </c:pt>
                <c:pt idx="11">
                  <c:v>1166.9987764676553</c:v>
                </c:pt>
                <c:pt idx="12">
                  <c:v>3592.2563808670384</c:v>
                </c:pt>
                <c:pt idx="13">
                  <c:v>-1177.6815466119078</c:v>
                </c:pt>
                <c:pt idx="14">
                  <c:v>-8339.3099363695947</c:v>
                </c:pt>
                <c:pt idx="15">
                  <c:v>-18083.226760566191</c:v>
                </c:pt>
                <c:pt idx="16">
                  <c:v>-29627.102203082079</c:v>
                </c:pt>
                <c:pt idx="17">
                  <c:v>-37525.72004119859</c:v>
                </c:pt>
                <c:pt idx="18">
                  <c:v>-40786.791840476813</c:v>
                </c:pt>
                <c:pt idx="19">
                  <c:v>-39832.668107876714</c:v>
                </c:pt>
                <c:pt idx="20">
                  <c:v>-37282.668107876714</c:v>
                </c:pt>
                <c:pt idx="21">
                  <c:v>-34562.668107876714</c:v>
                </c:pt>
                <c:pt idx="22">
                  <c:v>-32612.668107876711</c:v>
                </c:pt>
                <c:pt idx="23">
                  <c:v>-29852.668107876711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C-4AE1-B413-628AEE6A7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51056"/>
        <c:axId val="418850272"/>
      </c:areaChart>
      <c:scatterChart>
        <c:scatterStyle val="lineMarker"/>
        <c:varyColors val="0"/>
        <c:ser>
          <c:idx val="0"/>
          <c:order val="0"/>
          <c:tx>
            <c:v>PV(30%)+原子力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Tokyo!$B$340:$Y$340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Tokyo!$B$341:$Y$341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9149.6617082428966</c:v>
                </c:pt>
                <c:pt idx="6">
                  <c:v>15817.764337560646</c:v>
                </c:pt>
                <c:pt idx="7">
                  <c:v>25789.330654797282</c:v>
                </c:pt>
                <c:pt idx="8">
                  <c:v>34904.443423314209</c:v>
                </c:pt>
                <c:pt idx="9">
                  <c:v>42061.948080471782</c:v>
                </c:pt>
                <c:pt idx="10">
                  <c:v>48668.87545630955</c:v>
                </c:pt>
                <c:pt idx="11">
                  <c:v>54296.998776467655</c:v>
                </c:pt>
                <c:pt idx="12">
                  <c:v>56132.256380867038</c:v>
                </c:pt>
                <c:pt idx="13">
                  <c:v>53012.318453388092</c:v>
                </c:pt>
                <c:pt idx="14">
                  <c:v>46160.690063630405</c:v>
                </c:pt>
                <c:pt idx="15">
                  <c:v>36066.773239433809</c:v>
                </c:pt>
                <c:pt idx="16">
                  <c:v>23892.897796917921</c:v>
                </c:pt>
                <c:pt idx="17">
                  <c:v>13554.27995880141</c:v>
                </c:pt>
                <c:pt idx="18">
                  <c:v>8293.2081595231848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5C-4AE1-B413-628AEE6A70BF}"/>
            </c:ext>
          </c:extLst>
        </c:ser>
        <c:ser>
          <c:idx val="4"/>
          <c:order val="3"/>
          <c:tx>
            <c:v>原子力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Tokyo!$B$340:$Y$340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Tokyo!$B$277:$Y$277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7987.3318921232885</c:v>
                </c:pt>
                <c:pt idx="6">
                  <c:v>7987.3318921232885</c:v>
                </c:pt>
                <c:pt idx="7">
                  <c:v>7987.3318921232885</c:v>
                </c:pt>
                <c:pt idx="8">
                  <c:v>7987.3318921232885</c:v>
                </c:pt>
                <c:pt idx="9">
                  <c:v>7987.3318921232885</c:v>
                </c:pt>
                <c:pt idx="10">
                  <c:v>7987.3318921232885</c:v>
                </c:pt>
                <c:pt idx="11">
                  <c:v>7987.3318921232885</c:v>
                </c:pt>
                <c:pt idx="12">
                  <c:v>7987.3318921232885</c:v>
                </c:pt>
                <c:pt idx="13">
                  <c:v>7987.3318921232885</c:v>
                </c:pt>
                <c:pt idx="14">
                  <c:v>7987.3318921232885</c:v>
                </c:pt>
                <c:pt idx="15">
                  <c:v>7987.3318921232885</c:v>
                </c:pt>
                <c:pt idx="16">
                  <c:v>7987.3318921232885</c:v>
                </c:pt>
                <c:pt idx="17">
                  <c:v>7987.3318921232885</c:v>
                </c:pt>
                <c:pt idx="18">
                  <c:v>7987.3318921232885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5C-4AE1-B413-628AEE6A70BF}"/>
            </c:ext>
          </c:extLst>
        </c:ser>
        <c:ser>
          <c:idx val="3"/>
          <c:order val="4"/>
          <c:tx>
            <c:v>需要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Tokyo!$B$340:$Y$340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Tokyo!$B$343:$Y$343</c:f>
              <c:numCache>
                <c:formatCode>General</c:formatCode>
                <c:ptCount val="24"/>
                <c:pt idx="0">
                  <c:v>34610</c:v>
                </c:pt>
                <c:pt idx="1">
                  <c:v>32310</c:v>
                </c:pt>
                <c:pt idx="2">
                  <c:v>31120</c:v>
                </c:pt>
                <c:pt idx="3">
                  <c:v>30640</c:v>
                </c:pt>
                <c:pt idx="4">
                  <c:v>30340</c:v>
                </c:pt>
                <c:pt idx="5">
                  <c:v>30850</c:v>
                </c:pt>
                <c:pt idx="6">
                  <c:v>33910</c:v>
                </c:pt>
                <c:pt idx="7">
                  <c:v>38950</c:v>
                </c:pt>
                <c:pt idx="8">
                  <c:v>45410</c:v>
                </c:pt>
                <c:pt idx="9">
                  <c:v>50210</c:v>
                </c:pt>
                <c:pt idx="10">
                  <c:v>51840</c:v>
                </c:pt>
                <c:pt idx="11">
                  <c:v>53130</c:v>
                </c:pt>
                <c:pt idx="12">
                  <c:v>52540</c:v>
                </c:pt>
                <c:pt idx="13">
                  <c:v>54190</c:v>
                </c:pt>
                <c:pt idx="14">
                  <c:v>54500</c:v>
                </c:pt>
                <c:pt idx="15">
                  <c:v>54150</c:v>
                </c:pt>
                <c:pt idx="16">
                  <c:v>53520</c:v>
                </c:pt>
                <c:pt idx="17">
                  <c:v>51080</c:v>
                </c:pt>
                <c:pt idx="18">
                  <c:v>49080</c:v>
                </c:pt>
                <c:pt idx="19">
                  <c:v>47820</c:v>
                </c:pt>
                <c:pt idx="20">
                  <c:v>45270</c:v>
                </c:pt>
                <c:pt idx="21">
                  <c:v>42550</c:v>
                </c:pt>
                <c:pt idx="22">
                  <c:v>40600</c:v>
                </c:pt>
                <c:pt idx="23">
                  <c:v>37840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5C-4AE1-B413-628AEE6A7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51056"/>
        <c:axId val="418850272"/>
      </c:scatterChart>
      <c:catAx>
        <c:axId val="41885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en-US" altLang="ja-JP"/>
                  <a:t>[h]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50272"/>
        <c:crosses val="autoZero"/>
        <c:auto val="1"/>
        <c:lblAlgn val="ctr"/>
        <c:lblOffset val="100"/>
        <c:noMultiLvlLbl val="0"/>
      </c:catAx>
      <c:valAx>
        <c:axId val="4188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</a:t>
                </a:r>
                <a:r>
                  <a:rPr lang="en-US" altLang="ja-JP"/>
                  <a:t>[MW]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5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</a:p>
        </c:rich>
      </c:tx>
      <c:layout>
        <c:manualLayout>
          <c:xMode val="edge"/>
          <c:yMode val="edge"/>
          <c:x val="0.48814676132200491"/>
          <c:y val="3.354574077682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72291666666666"/>
          <c:y val="5.5229320987654339E-2"/>
          <c:w val="0.83417430555555561"/>
          <c:h val="0.77544413580246918"/>
        </c:manualLayout>
      </c:layout>
      <c:scatterChart>
        <c:scatterStyle val="lineMarker"/>
        <c:varyColors val="0"/>
        <c:ser>
          <c:idx val="8"/>
          <c:order val="0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Tokyo!$B$232:$Y$232</c:f>
              <c:numCache>
                <c:formatCode>General</c:formatCode>
                <c:ptCount val="24"/>
                <c:pt idx="0">
                  <c:v>30850</c:v>
                </c:pt>
                <c:pt idx="1">
                  <c:v>28760</c:v>
                </c:pt>
                <c:pt idx="2">
                  <c:v>27900</c:v>
                </c:pt>
                <c:pt idx="3">
                  <c:v>27630</c:v>
                </c:pt>
                <c:pt idx="4">
                  <c:v>27770</c:v>
                </c:pt>
                <c:pt idx="5">
                  <c:v>28140</c:v>
                </c:pt>
                <c:pt idx="6">
                  <c:v>30800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51540</c:v>
                </c:pt>
                <c:pt idx="17">
                  <c:v>47910</c:v>
                </c:pt>
                <c:pt idx="18">
                  <c:v>45650</c:v>
                </c:pt>
                <c:pt idx="19">
                  <c:v>43840</c:v>
                </c:pt>
                <c:pt idx="20">
                  <c:v>40850</c:v>
                </c:pt>
                <c:pt idx="21">
                  <c:v>37960</c:v>
                </c:pt>
                <c:pt idx="22">
                  <c:v>35830</c:v>
                </c:pt>
                <c:pt idx="23">
                  <c:v>33340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0B-461D-B313-CC00CE37F37E}"/>
            </c:ext>
          </c:extLst>
        </c:ser>
        <c:ser>
          <c:idx val="2"/>
          <c:order val="1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Tokyo!$B$231:$Y$231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0B-461D-B313-CC00CE37F37E}"/>
            </c:ext>
          </c:extLst>
        </c:ser>
        <c:ser>
          <c:idx val="1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Tokyo!$B$241:$Y$241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3853.7380168144646</c:v>
                </c:pt>
                <c:pt idx="6">
                  <c:v>17300.823862720255</c:v>
                </c:pt>
                <c:pt idx="7">
                  <c:v>37471.452631578941</c:v>
                </c:pt>
                <c:pt idx="8">
                  <c:v>56986.125993320275</c:v>
                </c:pt>
                <c:pt idx="9">
                  <c:v>73958.972152481845</c:v>
                </c:pt>
                <c:pt idx="10">
                  <c:v>88226.00225728433</c:v>
                </c:pt>
                <c:pt idx="11">
                  <c:v>94621.567476678552</c:v>
                </c:pt>
                <c:pt idx="12">
                  <c:v>93473.645514223172</c:v>
                </c:pt>
                <c:pt idx="13">
                  <c:v>86340.130461821929</c:v>
                </c:pt>
                <c:pt idx="14">
                  <c:v>72565.066912357463</c:v>
                </c:pt>
                <c:pt idx="15">
                  <c:v>51820.477162271098</c:v>
                </c:pt>
                <c:pt idx="16">
                  <c:v>26812.17726592191</c:v>
                </c:pt>
                <c:pt idx="17">
                  <c:v>7625.4816077392588</c:v>
                </c:pt>
                <c:pt idx="18">
                  <c:v>901.93868478636398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0B-461D-B313-CC00CE37F37E}"/>
            </c:ext>
          </c:extLst>
        </c:ser>
        <c:ser>
          <c:idx val="9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Tokyo!$B$251:$Y$251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2569.1586778763103</c:v>
                </c:pt>
                <c:pt idx="6">
                  <c:v>11533.882575146841</c:v>
                </c:pt>
                <c:pt idx="7">
                  <c:v>24980.968421052632</c:v>
                </c:pt>
                <c:pt idx="8">
                  <c:v>37990.750662213526</c:v>
                </c:pt>
                <c:pt idx="9">
                  <c:v>49305.981434987909</c:v>
                </c:pt>
                <c:pt idx="10">
                  <c:v>58817.33483818957</c:v>
                </c:pt>
                <c:pt idx="11">
                  <c:v>63081.044984452383</c:v>
                </c:pt>
                <c:pt idx="12">
                  <c:v>62315.763676148803</c:v>
                </c:pt>
                <c:pt idx="13">
                  <c:v>57560.086974547965</c:v>
                </c:pt>
                <c:pt idx="14">
                  <c:v>48376.711274904992</c:v>
                </c:pt>
                <c:pt idx="15">
                  <c:v>34546.984774847413</c:v>
                </c:pt>
                <c:pt idx="16">
                  <c:v>17874.784843947946</c:v>
                </c:pt>
                <c:pt idx="17">
                  <c:v>5083.6544051595074</c:v>
                </c:pt>
                <c:pt idx="18">
                  <c:v>601.29245652424277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0B-461D-B313-CC00CE37F37E}"/>
            </c:ext>
          </c:extLst>
        </c:ser>
        <c:ser>
          <c:idx val="3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Tokyo!$B$261:$Y$261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1284.5793389381552</c:v>
                </c:pt>
                <c:pt idx="6">
                  <c:v>5766.9412875734206</c:v>
                </c:pt>
                <c:pt idx="7">
                  <c:v>12490.484210526316</c:v>
                </c:pt>
                <c:pt idx="8">
                  <c:v>18995.375331106763</c:v>
                </c:pt>
                <c:pt idx="9">
                  <c:v>24652.990717493954</c:v>
                </c:pt>
                <c:pt idx="10">
                  <c:v>29408.667419094785</c:v>
                </c:pt>
                <c:pt idx="11">
                  <c:v>31540.522492226191</c:v>
                </c:pt>
                <c:pt idx="12">
                  <c:v>31157.881838074401</c:v>
                </c:pt>
                <c:pt idx="13">
                  <c:v>28780.043487273982</c:v>
                </c:pt>
                <c:pt idx="14">
                  <c:v>24188.355637452496</c:v>
                </c:pt>
                <c:pt idx="15">
                  <c:v>17273.492387423707</c:v>
                </c:pt>
                <c:pt idx="16">
                  <c:v>8937.3924219739729</c:v>
                </c:pt>
                <c:pt idx="17">
                  <c:v>2541.8272025797537</c:v>
                </c:pt>
                <c:pt idx="18">
                  <c:v>300.64622826212138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0B-461D-B313-CC00CE37F37E}"/>
            </c:ext>
          </c:extLst>
        </c:ser>
        <c:ser>
          <c:idx val="4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Tokyo!$B$243:$Y$243</c:f>
              <c:numCache>
                <c:formatCode>General</c:formatCode>
                <c:ptCount val="24"/>
                <c:pt idx="0">
                  <c:v>3094.1083447465921</c:v>
                </c:pt>
                <c:pt idx="1">
                  <c:v>3094.1083447465921</c:v>
                </c:pt>
                <c:pt idx="2">
                  <c:v>3094.1083447465921</c:v>
                </c:pt>
                <c:pt idx="3">
                  <c:v>3094.1083447465921</c:v>
                </c:pt>
                <c:pt idx="4">
                  <c:v>3094.1083447465921</c:v>
                </c:pt>
                <c:pt idx="5">
                  <c:v>6947.8463615610563</c:v>
                </c:pt>
                <c:pt idx="6">
                  <c:v>35549.958967466853</c:v>
                </c:pt>
                <c:pt idx="7">
                  <c:v>40817.455106225534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48521.045460668502</c:v>
                </c:pt>
                <c:pt idx="17">
                  <c:v>10719.589952485851</c:v>
                </c:pt>
                <c:pt idx="18">
                  <c:v>3996.047029532956</c:v>
                </c:pt>
                <c:pt idx="19">
                  <c:v>3094.1083447465921</c:v>
                </c:pt>
                <c:pt idx="20">
                  <c:v>3094.1083447465921</c:v>
                </c:pt>
                <c:pt idx="21">
                  <c:v>3094.1083447465921</c:v>
                </c:pt>
                <c:pt idx="22">
                  <c:v>3094.1083447465921</c:v>
                </c:pt>
                <c:pt idx="23">
                  <c:v>3094.1083447465921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0B-461D-B313-CC00CE37F37E}"/>
            </c:ext>
          </c:extLst>
        </c:ser>
        <c:ser>
          <c:idx val="10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Tokyo!$B$253:$Y$253</c:f>
              <c:numCache>
                <c:formatCode>General</c:formatCode>
                <c:ptCount val="24"/>
                <c:pt idx="0">
                  <c:v>3094.1083447465921</c:v>
                </c:pt>
                <c:pt idx="1">
                  <c:v>3094.1083447465921</c:v>
                </c:pt>
                <c:pt idx="2">
                  <c:v>3094.1083447465921</c:v>
                </c:pt>
                <c:pt idx="3">
                  <c:v>3094.1083447465921</c:v>
                </c:pt>
                <c:pt idx="4">
                  <c:v>3094.1083447465921</c:v>
                </c:pt>
                <c:pt idx="5">
                  <c:v>5663.267022622902</c:v>
                </c:pt>
                <c:pt idx="6">
                  <c:v>14627.990919893433</c:v>
                </c:pt>
                <c:pt idx="7">
                  <c:v>40194.970075799225</c:v>
                </c:pt>
                <c:pt idx="8">
                  <c:v>47511.268620960123</c:v>
                </c:pt>
                <c:pt idx="9">
                  <c:v>54083.159850734504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51978.900379551589</c:v>
                </c:pt>
                <c:pt idx="15">
                  <c:v>51257.72964959401</c:v>
                </c:pt>
                <c:pt idx="16">
                  <c:v>20968.893188694539</c:v>
                </c:pt>
                <c:pt idx="17">
                  <c:v>8177.7627499061</c:v>
                </c:pt>
                <c:pt idx="18">
                  <c:v>3695.400801270835</c:v>
                </c:pt>
                <c:pt idx="19">
                  <c:v>3094.1083447465921</c:v>
                </c:pt>
                <c:pt idx="20">
                  <c:v>3094.1083447465921</c:v>
                </c:pt>
                <c:pt idx="21">
                  <c:v>3094.1083447465921</c:v>
                </c:pt>
                <c:pt idx="22">
                  <c:v>3094.1083447465921</c:v>
                </c:pt>
                <c:pt idx="23">
                  <c:v>3094.1083447465921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0B-461D-B313-CC00CE37F37E}"/>
            </c:ext>
          </c:extLst>
        </c:ser>
        <c:ser>
          <c:idx val="0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Tokyo!$B$263:$Y$263</c:f>
              <c:numCache>
                <c:formatCode>General</c:formatCode>
                <c:ptCount val="24"/>
                <c:pt idx="0">
                  <c:v>3094.1083447465921</c:v>
                </c:pt>
                <c:pt idx="1">
                  <c:v>3094.1083447465921</c:v>
                </c:pt>
                <c:pt idx="2">
                  <c:v>3094.1083447465921</c:v>
                </c:pt>
                <c:pt idx="3">
                  <c:v>3094.1083447465921</c:v>
                </c:pt>
                <c:pt idx="4">
                  <c:v>3094.1083447465921</c:v>
                </c:pt>
                <c:pt idx="5">
                  <c:v>4378.6876836847478</c:v>
                </c:pt>
                <c:pt idx="6">
                  <c:v>8861.0496323200132</c:v>
                </c:pt>
                <c:pt idx="7">
                  <c:v>15584.592555272908</c:v>
                </c:pt>
                <c:pt idx="8">
                  <c:v>46460.634305853353</c:v>
                </c:pt>
                <c:pt idx="9">
                  <c:v>52146.579922240548</c:v>
                </c:pt>
                <c:pt idx="10">
                  <c:v>54127.638373841379</c:v>
                </c:pt>
                <c:pt idx="11">
                  <c:v>53797.411236972781</c:v>
                </c:pt>
                <c:pt idx="12">
                  <c:v>51601.265512820988</c:v>
                </c:pt>
                <c:pt idx="13">
                  <c:v>52953.385782020574</c:v>
                </c:pt>
                <c:pt idx="14">
                  <c:v>27282.46398219909</c:v>
                </c:pt>
                <c:pt idx="15">
                  <c:v>20367.6007321703</c:v>
                </c:pt>
                <c:pt idx="16">
                  <c:v>12031.500766720565</c:v>
                </c:pt>
                <c:pt idx="17">
                  <c:v>5635.9355473263458</c:v>
                </c:pt>
                <c:pt idx="18">
                  <c:v>3394.7545730087136</c:v>
                </c:pt>
                <c:pt idx="19">
                  <c:v>3094.1083447465921</c:v>
                </c:pt>
                <c:pt idx="20">
                  <c:v>3094.1083447465921</c:v>
                </c:pt>
                <c:pt idx="21">
                  <c:v>3094.1083447465921</c:v>
                </c:pt>
                <c:pt idx="22">
                  <c:v>3094.1083447465921</c:v>
                </c:pt>
                <c:pt idx="23">
                  <c:v>3094.1083447465921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B-461D-B313-CC00CE37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59632"/>
        <c:axId val="417308088"/>
      </c:scatterChart>
      <c:valAx>
        <c:axId val="4163596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08088"/>
        <c:crosses val="autoZero"/>
        <c:crossBetween val="midCat"/>
        <c:majorUnit val="3"/>
      </c:valAx>
      <c:valAx>
        <c:axId val="41730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atin typeface="ＭＳ 明朝" panose="02020609040205080304" pitchFamily="17" charset="-128"/>
                    <a:ea typeface="ＭＳ 明朝" panose="02020609040205080304" pitchFamily="17" charset="-128"/>
                  </a:rPr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9632"/>
        <c:crosses val="autoZero"/>
        <c:crossBetween val="midCat"/>
        <c:majorUnit val="3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78051976440422"/>
          <c:y val="6.1109455487182392E-2"/>
          <c:w val="0.18532038201418435"/>
          <c:h val="0.391370497592219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2465277777778"/>
          <c:y val="5.0925925925925923E-2"/>
          <c:w val="0.84624201388888887"/>
          <c:h val="0.81815617283950615"/>
        </c:manualLayout>
      </c:layout>
      <c:scatterChart>
        <c:scatterStyle val="lineMarker"/>
        <c:varyColors val="0"/>
        <c:ser>
          <c:idx val="2"/>
          <c:order val="0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Tokyo!$B$96:$Y$96</c:f>
              <c:numCache>
                <c:formatCode>General</c:formatCode>
                <c:ptCount val="24"/>
                <c:pt idx="0">
                  <c:v>30850</c:v>
                </c:pt>
                <c:pt idx="1">
                  <c:v>28760</c:v>
                </c:pt>
                <c:pt idx="2">
                  <c:v>27900</c:v>
                </c:pt>
                <c:pt idx="3">
                  <c:v>27630</c:v>
                </c:pt>
                <c:pt idx="4">
                  <c:v>27770</c:v>
                </c:pt>
                <c:pt idx="5">
                  <c:v>28140</c:v>
                </c:pt>
                <c:pt idx="6">
                  <c:v>30800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51540</c:v>
                </c:pt>
                <c:pt idx="17">
                  <c:v>47910</c:v>
                </c:pt>
                <c:pt idx="18">
                  <c:v>45650</c:v>
                </c:pt>
                <c:pt idx="19">
                  <c:v>43840</c:v>
                </c:pt>
                <c:pt idx="20">
                  <c:v>40850</c:v>
                </c:pt>
                <c:pt idx="21">
                  <c:v>37960</c:v>
                </c:pt>
                <c:pt idx="22">
                  <c:v>35830</c:v>
                </c:pt>
                <c:pt idx="23">
                  <c:v>33340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7-4E5C-9BF4-41406EC2A415}"/>
            </c:ext>
          </c:extLst>
        </c:ser>
        <c:ser>
          <c:idx val="0"/>
          <c:order val="1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Tokyo!$B$277:$Y$277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7987.3318921232885</c:v>
                </c:pt>
                <c:pt idx="6">
                  <c:v>7987.3318921232885</c:v>
                </c:pt>
                <c:pt idx="7">
                  <c:v>7987.3318921232885</c:v>
                </c:pt>
                <c:pt idx="8">
                  <c:v>7987.3318921232885</c:v>
                </c:pt>
                <c:pt idx="9">
                  <c:v>7987.3318921232885</c:v>
                </c:pt>
                <c:pt idx="10">
                  <c:v>7987.3318921232885</c:v>
                </c:pt>
                <c:pt idx="11">
                  <c:v>7987.3318921232885</c:v>
                </c:pt>
                <c:pt idx="12">
                  <c:v>7987.3318921232885</c:v>
                </c:pt>
                <c:pt idx="13">
                  <c:v>7987.3318921232885</c:v>
                </c:pt>
                <c:pt idx="14">
                  <c:v>7987.3318921232885</c:v>
                </c:pt>
                <c:pt idx="15">
                  <c:v>7987.3318921232885</c:v>
                </c:pt>
                <c:pt idx="16">
                  <c:v>7987.3318921232885</c:v>
                </c:pt>
                <c:pt idx="17">
                  <c:v>7987.3318921232885</c:v>
                </c:pt>
                <c:pt idx="18">
                  <c:v>7987.3318921232885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37-4E5C-9BF4-41406EC2A415}"/>
            </c:ext>
          </c:extLst>
        </c:ser>
        <c:ser>
          <c:idx val="3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Tokyo!$B$287:$Y$287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11841.069908937752</c:v>
                </c:pt>
                <c:pt idx="6">
                  <c:v>25288.155754843545</c:v>
                </c:pt>
                <c:pt idx="7">
                  <c:v>45458.784523702227</c:v>
                </c:pt>
                <c:pt idx="8">
                  <c:v>64973.45788544356</c:v>
                </c:pt>
                <c:pt idx="9">
                  <c:v>81946.304044605131</c:v>
                </c:pt>
                <c:pt idx="10">
                  <c:v>96213.334149407616</c:v>
                </c:pt>
                <c:pt idx="11">
                  <c:v>102608.89936880184</c:v>
                </c:pt>
                <c:pt idx="12">
                  <c:v>101460.97740634646</c:v>
                </c:pt>
                <c:pt idx="13">
                  <c:v>94327.462353945215</c:v>
                </c:pt>
                <c:pt idx="14">
                  <c:v>80552.398804480748</c:v>
                </c:pt>
                <c:pt idx="15">
                  <c:v>59807.809054394384</c:v>
                </c:pt>
                <c:pt idx="16">
                  <c:v>34799.509158045199</c:v>
                </c:pt>
                <c:pt idx="17">
                  <c:v>15612.813499862546</c:v>
                </c:pt>
                <c:pt idx="18">
                  <c:v>8889.2705769096519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37-4E5C-9BF4-41406EC2A415}"/>
            </c:ext>
          </c:extLst>
        </c:ser>
        <c:ser>
          <c:idx val="5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Tokyo!$B$297:$Y$297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10556.490569999598</c:v>
                </c:pt>
                <c:pt idx="6">
                  <c:v>19521.214467270129</c:v>
                </c:pt>
                <c:pt idx="7">
                  <c:v>32968.300313175918</c:v>
                </c:pt>
                <c:pt idx="8">
                  <c:v>45978.082554336812</c:v>
                </c:pt>
                <c:pt idx="9">
                  <c:v>57293.313327111195</c:v>
                </c:pt>
                <c:pt idx="10">
                  <c:v>66804.666730312863</c:v>
                </c:pt>
                <c:pt idx="11">
                  <c:v>71068.376876575669</c:v>
                </c:pt>
                <c:pt idx="12">
                  <c:v>70303.095568272096</c:v>
                </c:pt>
                <c:pt idx="13">
                  <c:v>65547.418866671258</c:v>
                </c:pt>
                <c:pt idx="14">
                  <c:v>56364.043167028278</c:v>
                </c:pt>
                <c:pt idx="15">
                  <c:v>42534.316666970699</c:v>
                </c:pt>
                <c:pt idx="16">
                  <c:v>25862.116736071235</c:v>
                </c:pt>
                <c:pt idx="17">
                  <c:v>13070.986297282796</c:v>
                </c:pt>
                <c:pt idx="18">
                  <c:v>8588.6243486475305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37-4E5C-9BF4-41406EC2A415}"/>
            </c:ext>
          </c:extLst>
        </c:ser>
        <c:ser>
          <c:idx val="1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Tokyo!$B$307:$Y$307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9271.9112310614437</c:v>
                </c:pt>
                <c:pt idx="6">
                  <c:v>13754.273179696709</c:v>
                </c:pt>
                <c:pt idx="7">
                  <c:v>20477.816102649605</c:v>
                </c:pt>
                <c:pt idx="8">
                  <c:v>26982.707223230052</c:v>
                </c:pt>
                <c:pt idx="9">
                  <c:v>32640.322609617244</c:v>
                </c:pt>
                <c:pt idx="10">
                  <c:v>37395.999311218075</c:v>
                </c:pt>
                <c:pt idx="11">
                  <c:v>39527.854384349477</c:v>
                </c:pt>
                <c:pt idx="12">
                  <c:v>39145.213730197691</c:v>
                </c:pt>
                <c:pt idx="13">
                  <c:v>36767.375379397272</c:v>
                </c:pt>
                <c:pt idx="14">
                  <c:v>32175.687529575785</c:v>
                </c:pt>
                <c:pt idx="15">
                  <c:v>25260.824279546996</c:v>
                </c:pt>
                <c:pt idx="16">
                  <c:v>16924.724314097261</c:v>
                </c:pt>
                <c:pt idx="17">
                  <c:v>10529.159094703042</c:v>
                </c:pt>
                <c:pt idx="18">
                  <c:v>8287.9781203854091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37-4E5C-9BF4-41406EC2A415}"/>
            </c:ext>
          </c:extLst>
        </c:ser>
        <c:ser>
          <c:idx val="4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Tokyo!$B$289:$Y$289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11841.069908937752</c:v>
                </c:pt>
                <c:pt idx="6">
                  <c:v>25288.155754843545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48521.045458045199</c:v>
                </c:pt>
                <c:pt idx="17">
                  <c:v>15612.813499862546</c:v>
                </c:pt>
                <c:pt idx="18">
                  <c:v>8889.2705769096519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37-4E5C-9BF4-41406EC2A415}"/>
            </c:ext>
          </c:extLst>
        </c:ser>
        <c:ser>
          <c:idx val="6"/>
          <c:order val="6"/>
          <c:tx>
            <c:v>融通後(40%)</c:v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Tokyo!$B$299:$Y$299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10556.490569999598</c:v>
                </c:pt>
                <c:pt idx="6">
                  <c:v>19521.214467270129</c:v>
                </c:pt>
                <c:pt idx="7">
                  <c:v>40194.970071175921</c:v>
                </c:pt>
                <c:pt idx="8">
                  <c:v>47511.268620336814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51257.729644970699</c:v>
                </c:pt>
                <c:pt idx="16">
                  <c:v>25862.116736071235</c:v>
                </c:pt>
                <c:pt idx="17">
                  <c:v>13070.986297282796</c:v>
                </c:pt>
                <c:pt idx="18">
                  <c:v>8588.6243486475305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7-4E5C-9BF4-41406EC2A415}"/>
            </c:ext>
          </c:extLst>
        </c:ser>
        <c:ser>
          <c:idx val="7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Tokyo!$B$309:$Y$309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9271.9112310614437</c:v>
                </c:pt>
                <c:pt idx="6">
                  <c:v>13754.273179696709</c:v>
                </c:pt>
                <c:pt idx="7">
                  <c:v>20477.816102649605</c:v>
                </c:pt>
                <c:pt idx="8">
                  <c:v>26982.707223230052</c:v>
                </c:pt>
                <c:pt idx="9">
                  <c:v>52146.579929617248</c:v>
                </c:pt>
                <c:pt idx="10">
                  <c:v>54127.638381218072</c:v>
                </c:pt>
                <c:pt idx="11">
                  <c:v>53797.411234349478</c:v>
                </c:pt>
                <c:pt idx="12">
                  <c:v>51601.265510197692</c:v>
                </c:pt>
                <c:pt idx="13">
                  <c:v>52953.385779397271</c:v>
                </c:pt>
                <c:pt idx="14">
                  <c:v>32175.687529575785</c:v>
                </c:pt>
                <c:pt idx="15">
                  <c:v>25260.824279546996</c:v>
                </c:pt>
                <c:pt idx="16">
                  <c:v>16924.724314097261</c:v>
                </c:pt>
                <c:pt idx="17">
                  <c:v>10529.159094703042</c:v>
                </c:pt>
                <c:pt idx="18">
                  <c:v>8287.9781203854091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7-4E5C-9BF4-41406EC2A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8008"/>
        <c:axId val="419118400"/>
      </c:scatterChart>
      <c:valAx>
        <c:axId val="41911800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8400"/>
        <c:crosses val="autoZero"/>
        <c:crossBetween val="midCat"/>
        <c:majorUnit val="3"/>
      </c:valAx>
      <c:valAx>
        <c:axId val="4191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8008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83851719889284"/>
          <c:y val="6.7662697608846606E-2"/>
          <c:w val="0.21039507680971004"/>
          <c:h val="0.350169430802071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2465277777778"/>
          <c:y val="5.0925925925925923E-2"/>
          <c:w val="0.84624201388888887"/>
          <c:h val="0.81815617283950615"/>
        </c:manualLayout>
      </c:layout>
      <c:scatterChart>
        <c:scatterStyle val="lineMarker"/>
        <c:varyColors val="0"/>
        <c:ser>
          <c:idx val="1"/>
          <c:order val="0"/>
          <c:tx>
            <c:v>PV(20%)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Tokyo!$B$142:$Y$142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Tokyo!$B$307:$Y$307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9271.9112310614437</c:v>
                </c:pt>
                <c:pt idx="6">
                  <c:v>13754.273179696709</c:v>
                </c:pt>
                <c:pt idx="7">
                  <c:v>20477.816102649605</c:v>
                </c:pt>
                <c:pt idx="8">
                  <c:v>26982.707223230052</c:v>
                </c:pt>
                <c:pt idx="9">
                  <c:v>32640.322609617244</c:v>
                </c:pt>
                <c:pt idx="10">
                  <c:v>37395.999311218075</c:v>
                </c:pt>
                <c:pt idx="11">
                  <c:v>39527.854384349477</c:v>
                </c:pt>
                <c:pt idx="12">
                  <c:v>39145.213730197691</c:v>
                </c:pt>
                <c:pt idx="13">
                  <c:v>36767.375379397272</c:v>
                </c:pt>
                <c:pt idx="14">
                  <c:v>32175.687529575785</c:v>
                </c:pt>
                <c:pt idx="15">
                  <c:v>25260.824279546996</c:v>
                </c:pt>
                <c:pt idx="16">
                  <c:v>16924.724314097261</c:v>
                </c:pt>
                <c:pt idx="17">
                  <c:v>10529.159094703042</c:v>
                </c:pt>
                <c:pt idx="18">
                  <c:v>8287.9781203854091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A-474E-9C37-C8C740DBD9F6}"/>
            </c:ext>
          </c:extLst>
        </c:ser>
        <c:ser>
          <c:idx val="5"/>
          <c:order val="1"/>
          <c:tx>
            <c:v>PV(40%)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Tokyo!$B$297:$Y$297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10556.490569999598</c:v>
                </c:pt>
                <c:pt idx="6">
                  <c:v>19521.214467270129</c:v>
                </c:pt>
                <c:pt idx="7">
                  <c:v>32968.300313175918</c:v>
                </c:pt>
                <c:pt idx="8">
                  <c:v>45978.082554336812</c:v>
                </c:pt>
                <c:pt idx="9">
                  <c:v>57293.313327111195</c:v>
                </c:pt>
                <c:pt idx="10">
                  <c:v>66804.666730312863</c:v>
                </c:pt>
                <c:pt idx="11">
                  <c:v>71068.376876575669</c:v>
                </c:pt>
                <c:pt idx="12">
                  <c:v>70303.095568272096</c:v>
                </c:pt>
                <c:pt idx="13">
                  <c:v>65547.418866671258</c:v>
                </c:pt>
                <c:pt idx="14">
                  <c:v>56364.043167028278</c:v>
                </c:pt>
                <c:pt idx="15">
                  <c:v>42534.316666970699</c:v>
                </c:pt>
                <c:pt idx="16">
                  <c:v>25862.116736071235</c:v>
                </c:pt>
                <c:pt idx="17">
                  <c:v>13070.986297282796</c:v>
                </c:pt>
                <c:pt idx="18">
                  <c:v>8588.6243486475305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4A-474E-9C37-C8C740DBD9F6}"/>
            </c:ext>
          </c:extLst>
        </c:ser>
        <c:ser>
          <c:idx val="0"/>
          <c:order val="2"/>
          <c:tx>
            <c:v>Nuclear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Tokyo!$B$277:$Y$277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7987.3318921232885</c:v>
                </c:pt>
                <c:pt idx="6">
                  <c:v>7987.3318921232885</c:v>
                </c:pt>
                <c:pt idx="7">
                  <c:v>7987.3318921232885</c:v>
                </c:pt>
                <c:pt idx="8">
                  <c:v>7987.3318921232885</c:v>
                </c:pt>
                <c:pt idx="9">
                  <c:v>7987.3318921232885</c:v>
                </c:pt>
                <c:pt idx="10">
                  <c:v>7987.3318921232885</c:v>
                </c:pt>
                <c:pt idx="11">
                  <c:v>7987.3318921232885</c:v>
                </c:pt>
                <c:pt idx="12">
                  <c:v>7987.3318921232885</c:v>
                </c:pt>
                <c:pt idx="13">
                  <c:v>7987.3318921232885</c:v>
                </c:pt>
                <c:pt idx="14">
                  <c:v>7987.3318921232885</c:v>
                </c:pt>
                <c:pt idx="15">
                  <c:v>7987.3318921232885</c:v>
                </c:pt>
                <c:pt idx="16">
                  <c:v>7987.3318921232885</c:v>
                </c:pt>
                <c:pt idx="17">
                  <c:v>7987.3318921232885</c:v>
                </c:pt>
                <c:pt idx="18">
                  <c:v>7987.3318921232885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4A-474E-9C37-C8C740DBD9F6}"/>
            </c:ext>
          </c:extLst>
        </c:ser>
        <c:ser>
          <c:idx val="2"/>
          <c:order val="3"/>
          <c:tx>
            <c:v>Demand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Tokyo!$B$90:$Y$90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Tokyo!$B$96:$Y$96</c:f>
              <c:numCache>
                <c:formatCode>General</c:formatCode>
                <c:ptCount val="24"/>
                <c:pt idx="0">
                  <c:v>30850</c:v>
                </c:pt>
                <c:pt idx="1">
                  <c:v>28760</c:v>
                </c:pt>
                <c:pt idx="2">
                  <c:v>27900</c:v>
                </c:pt>
                <c:pt idx="3">
                  <c:v>27630</c:v>
                </c:pt>
                <c:pt idx="4">
                  <c:v>27770</c:v>
                </c:pt>
                <c:pt idx="5">
                  <c:v>28140</c:v>
                </c:pt>
                <c:pt idx="6">
                  <c:v>30800</c:v>
                </c:pt>
                <c:pt idx="7">
                  <c:v>36000</c:v>
                </c:pt>
                <c:pt idx="8">
                  <c:v>43010</c:v>
                </c:pt>
                <c:pt idx="9">
                  <c:v>48020</c:v>
                </c:pt>
                <c:pt idx="10">
                  <c:v>50360</c:v>
                </c:pt>
                <c:pt idx="11">
                  <c:v>52110</c:v>
                </c:pt>
                <c:pt idx="12">
                  <c:v>51870</c:v>
                </c:pt>
                <c:pt idx="13">
                  <c:v>53130</c:v>
                </c:pt>
                <c:pt idx="14">
                  <c:v>53370</c:v>
                </c:pt>
                <c:pt idx="15">
                  <c:v>52810</c:v>
                </c:pt>
                <c:pt idx="16">
                  <c:v>51540</c:v>
                </c:pt>
                <c:pt idx="17">
                  <c:v>47910</c:v>
                </c:pt>
                <c:pt idx="18">
                  <c:v>45650</c:v>
                </c:pt>
                <c:pt idx="19">
                  <c:v>43840</c:v>
                </c:pt>
                <c:pt idx="20">
                  <c:v>40850</c:v>
                </c:pt>
                <c:pt idx="21">
                  <c:v>37960</c:v>
                </c:pt>
                <c:pt idx="22">
                  <c:v>35830</c:v>
                </c:pt>
                <c:pt idx="23">
                  <c:v>33340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4A-474E-9C37-C8C740DBD9F6}"/>
            </c:ext>
          </c:extLst>
        </c:ser>
        <c:ser>
          <c:idx val="3"/>
          <c:order val="4"/>
          <c:tx>
            <c:v>PV(60%)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Tokyo!$B$287:$Y$287</c:f>
              <c:numCache>
                <c:formatCode>General</c:formatCode>
                <c:ptCount val="24"/>
                <c:pt idx="0">
                  <c:v>7987.3318921232885</c:v>
                </c:pt>
                <c:pt idx="1">
                  <c:v>7987.3318921232885</c:v>
                </c:pt>
                <c:pt idx="2">
                  <c:v>7987.3318921232885</c:v>
                </c:pt>
                <c:pt idx="3">
                  <c:v>7987.3318921232885</c:v>
                </c:pt>
                <c:pt idx="4">
                  <c:v>7987.3318921232885</c:v>
                </c:pt>
                <c:pt idx="5">
                  <c:v>11841.069908937752</c:v>
                </c:pt>
                <c:pt idx="6">
                  <c:v>25288.155754843545</c:v>
                </c:pt>
                <c:pt idx="7">
                  <c:v>45458.784523702227</c:v>
                </c:pt>
                <c:pt idx="8">
                  <c:v>64973.45788544356</c:v>
                </c:pt>
                <c:pt idx="9">
                  <c:v>81946.304044605131</c:v>
                </c:pt>
                <c:pt idx="10">
                  <c:v>96213.334149407616</c:v>
                </c:pt>
                <c:pt idx="11">
                  <c:v>102608.89936880184</c:v>
                </c:pt>
                <c:pt idx="12">
                  <c:v>101460.97740634646</c:v>
                </c:pt>
                <c:pt idx="13">
                  <c:v>94327.462353945215</c:v>
                </c:pt>
                <c:pt idx="14">
                  <c:v>80552.398804480748</c:v>
                </c:pt>
                <c:pt idx="15">
                  <c:v>59807.809054394384</c:v>
                </c:pt>
                <c:pt idx="16">
                  <c:v>34799.509158045199</c:v>
                </c:pt>
                <c:pt idx="17">
                  <c:v>15612.813499862546</c:v>
                </c:pt>
                <c:pt idx="18">
                  <c:v>8889.2705769096519</c:v>
                </c:pt>
                <c:pt idx="19">
                  <c:v>7987.3318921232885</c:v>
                </c:pt>
                <c:pt idx="20">
                  <c:v>7987.3318921232885</c:v>
                </c:pt>
                <c:pt idx="21">
                  <c:v>7987.3318921232885</c:v>
                </c:pt>
                <c:pt idx="22">
                  <c:v>7987.3318921232885</c:v>
                </c:pt>
                <c:pt idx="23">
                  <c:v>7987.3318921232885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4A-474E-9C37-C8C740DBD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6832"/>
        <c:axId val="419117224"/>
      </c:scatterChart>
      <c:valAx>
        <c:axId val="4191168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</a:t>
                </a:r>
                <a:r>
                  <a:rPr lang="en-US" altLang="ja-JP" baseline="0"/>
                  <a:t> 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7224"/>
        <c:crosses val="autoZero"/>
        <c:crossBetween val="midCat"/>
        <c:majorUnit val="3"/>
      </c:valAx>
      <c:valAx>
        <c:axId val="41911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Output </a:t>
                </a:r>
                <a:r>
                  <a:rPr lang="ja-JP" altLang="en-US"/>
                  <a:t>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6832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117690972222223"/>
          <c:y val="5.2791975308642006E-2"/>
          <c:w val="0.13402429589835807"/>
          <c:h val="0.32400772125122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36</c:v>
                </c:pt>
                <c:pt idx="6">
                  <c:v>130</c:v>
                </c:pt>
                <c:pt idx="7">
                  <c:v>321</c:v>
                </c:pt>
                <c:pt idx="8">
                  <c:v>577</c:v>
                </c:pt>
                <c:pt idx="9">
                  <c:v>676</c:v>
                </c:pt>
                <c:pt idx="10">
                  <c:v>770</c:v>
                </c:pt>
                <c:pt idx="11">
                  <c:v>786</c:v>
                </c:pt>
                <c:pt idx="12">
                  <c:v>720</c:v>
                </c:pt>
                <c:pt idx="13">
                  <c:v>559</c:v>
                </c:pt>
                <c:pt idx="14">
                  <c:v>401</c:v>
                </c:pt>
                <c:pt idx="15">
                  <c:v>199</c:v>
                </c:pt>
                <c:pt idx="16">
                  <c:v>188</c:v>
                </c:pt>
                <c:pt idx="17">
                  <c:v>77</c:v>
                </c:pt>
                <c:pt idx="18">
                  <c:v>32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7-4CAC-B656-275A2283C0B4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36</c:v>
                </c:pt>
                <c:pt idx="6">
                  <c:v>143</c:v>
                </c:pt>
                <c:pt idx="7">
                  <c:v>273</c:v>
                </c:pt>
                <c:pt idx="8">
                  <c:v>427</c:v>
                </c:pt>
                <c:pt idx="9">
                  <c:v>508</c:v>
                </c:pt>
                <c:pt idx="10">
                  <c:v>688</c:v>
                </c:pt>
                <c:pt idx="11">
                  <c:v>939</c:v>
                </c:pt>
                <c:pt idx="12">
                  <c:v>932</c:v>
                </c:pt>
                <c:pt idx="13">
                  <c:v>847</c:v>
                </c:pt>
                <c:pt idx="14">
                  <c:v>631</c:v>
                </c:pt>
                <c:pt idx="15">
                  <c:v>406</c:v>
                </c:pt>
                <c:pt idx="16">
                  <c:v>263</c:v>
                </c:pt>
                <c:pt idx="17">
                  <c:v>156</c:v>
                </c:pt>
                <c:pt idx="18">
                  <c:v>38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7-4CAC-B656-275A2283C0B4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49</c:v>
                </c:pt>
                <c:pt idx="6">
                  <c:v>212</c:v>
                </c:pt>
                <c:pt idx="7">
                  <c:v>432</c:v>
                </c:pt>
                <c:pt idx="8">
                  <c:v>649</c:v>
                </c:pt>
                <c:pt idx="9">
                  <c:v>837</c:v>
                </c:pt>
                <c:pt idx="10">
                  <c:v>945</c:v>
                </c:pt>
                <c:pt idx="11">
                  <c:v>977</c:v>
                </c:pt>
                <c:pt idx="12">
                  <c:v>990</c:v>
                </c:pt>
                <c:pt idx="13">
                  <c:v>927</c:v>
                </c:pt>
                <c:pt idx="14">
                  <c:v>818</c:v>
                </c:pt>
                <c:pt idx="15">
                  <c:v>594</c:v>
                </c:pt>
                <c:pt idx="16">
                  <c:v>380</c:v>
                </c:pt>
                <c:pt idx="17">
                  <c:v>188</c:v>
                </c:pt>
                <c:pt idx="18">
                  <c:v>57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67-4CAC-B656-275A2283C0B4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45</c:v>
                </c:pt>
                <c:pt idx="6">
                  <c:v>202</c:v>
                </c:pt>
                <c:pt idx="7">
                  <c:v>418</c:v>
                </c:pt>
                <c:pt idx="8">
                  <c:v>640</c:v>
                </c:pt>
                <c:pt idx="9">
                  <c:v>820</c:v>
                </c:pt>
                <c:pt idx="10">
                  <c:v>929</c:v>
                </c:pt>
                <c:pt idx="11">
                  <c:v>963</c:v>
                </c:pt>
                <c:pt idx="12">
                  <c:v>960</c:v>
                </c:pt>
                <c:pt idx="13">
                  <c:v>931</c:v>
                </c:pt>
                <c:pt idx="14">
                  <c:v>812</c:v>
                </c:pt>
                <c:pt idx="15">
                  <c:v>596</c:v>
                </c:pt>
                <c:pt idx="16">
                  <c:v>383</c:v>
                </c:pt>
                <c:pt idx="17">
                  <c:v>182</c:v>
                </c:pt>
                <c:pt idx="18">
                  <c:v>56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67-4CAC-B656-275A2283C0B4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43</c:v>
                </c:pt>
                <c:pt idx="6">
                  <c:v>200</c:v>
                </c:pt>
                <c:pt idx="7">
                  <c:v>414</c:v>
                </c:pt>
                <c:pt idx="8">
                  <c:v>629</c:v>
                </c:pt>
                <c:pt idx="9">
                  <c:v>817</c:v>
                </c:pt>
                <c:pt idx="10">
                  <c:v>909</c:v>
                </c:pt>
                <c:pt idx="11">
                  <c:v>981</c:v>
                </c:pt>
                <c:pt idx="12">
                  <c:v>971</c:v>
                </c:pt>
                <c:pt idx="13">
                  <c:v>940</c:v>
                </c:pt>
                <c:pt idx="14">
                  <c:v>822</c:v>
                </c:pt>
                <c:pt idx="15">
                  <c:v>638</c:v>
                </c:pt>
                <c:pt idx="16">
                  <c:v>413</c:v>
                </c:pt>
                <c:pt idx="17">
                  <c:v>212</c:v>
                </c:pt>
                <c:pt idx="18">
                  <c:v>61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67-4CAC-B656-275A2283C0B4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44</c:v>
                </c:pt>
                <c:pt idx="6">
                  <c:v>192</c:v>
                </c:pt>
                <c:pt idx="7">
                  <c:v>407</c:v>
                </c:pt>
                <c:pt idx="8">
                  <c:v>626</c:v>
                </c:pt>
                <c:pt idx="9">
                  <c:v>805</c:v>
                </c:pt>
                <c:pt idx="10">
                  <c:v>901</c:v>
                </c:pt>
                <c:pt idx="11">
                  <c:v>965</c:v>
                </c:pt>
                <c:pt idx="12">
                  <c:v>983</c:v>
                </c:pt>
                <c:pt idx="13">
                  <c:v>952</c:v>
                </c:pt>
                <c:pt idx="14">
                  <c:v>830</c:v>
                </c:pt>
                <c:pt idx="15">
                  <c:v>633</c:v>
                </c:pt>
                <c:pt idx="16">
                  <c:v>395</c:v>
                </c:pt>
                <c:pt idx="17">
                  <c:v>207</c:v>
                </c:pt>
                <c:pt idx="18">
                  <c:v>55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67-4CAC-B656-275A2283C0B4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Hokuriku!$B$2:$Y$2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</c:v>
                </c:pt>
                <c:pt idx="6">
                  <c:v>178</c:v>
                </c:pt>
                <c:pt idx="7">
                  <c:v>383</c:v>
                </c:pt>
                <c:pt idx="8">
                  <c:v>570</c:v>
                </c:pt>
                <c:pt idx="9">
                  <c:v>663</c:v>
                </c:pt>
                <c:pt idx="10">
                  <c:v>777</c:v>
                </c:pt>
                <c:pt idx="11">
                  <c:v>865</c:v>
                </c:pt>
                <c:pt idx="12">
                  <c:v>890</c:v>
                </c:pt>
                <c:pt idx="13">
                  <c:v>830</c:v>
                </c:pt>
                <c:pt idx="14">
                  <c:v>803</c:v>
                </c:pt>
                <c:pt idx="15">
                  <c:v>612</c:v>
                </c:pt>
                <c:pt idx="16">
                  <c:v>408</c:v>
                </c:pt>
                <c:pt idx="17">
                  <c:v>212</c:v>
                </c:pt>
                <c:pt idx="18">
                  <c:v>55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67-4CAC-B656-275A2283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0752"/>
        <c:axId val="419121928"/>
      </c:scatterChart>
      <c:valAx>
        <c:axId val="419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1928"/>
        <c:crosses val="autoZero"/>
        <c:crossBetween val="midCat"/>
      </c:valAx>
      <c:valAx>
        <c:axId val="41912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Hokuriku!$B$25:$Y$25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43.109825951111411</c:v>
                </c:pt>
                <c:pt idx="5">
                  <c:v>1896.8323418489019</c:v>
                </c:pt>
                <c:pt idx="6">
                  <c:v>8277.0865826133904</c:v>
                </c:pt>
                <c:pt idx="7">
                  <c:v>17545.699162102344</c:v>
                </c:pt>
                <c:pt idx="8">
                  <c:v>26986.751045395744</c:v>
                </c:pt>
                <c:pt idx="9">
                  <c:v>34703.409890644682</c:v>
                </c:pt>
                <c:pt idx="10">
                  <c:v>38841.95318195138</c:v>
                </c:pt>
                <c:pt idx="11">
                  <c:v>41600.982042822514</c:v>
                </c:pt>
                <c:pt idx="12">
                  <c:v>42376.958909942514</c:v>
                </c:pt>
                <c:pt idx="13">
                  <c:v>41040.554305458063</c:v>
                </c:pt>
                <c:pt idx="14">
                  <c:v>35781.155539422471</c:v>
                </c:pt>
                <c:pt idx="15">
                  <c:v>27288.519827053522</c:v>
                </c:pt>
                <c:pt idx="16">
                  <c:v>17028.381250689006</c:v>
                </c:pt>
                <c:pt idx="17">
                  <c:v>8923.7339718800631</c:v>
                </c:pt>
                <c:pt idx="18">
                  <c:v>2371.0404273111276</c:v>
                </c:pt>
                <c:pt idx="19">
                  <c:v>43.109825951111411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D-4780-A444-1430D06D0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8792"/>
        <c:axId val="419116048"/>
      </c:scatterChart>
      <c:valAx>
        <c:axId val="419118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6048"/>
        <c:crosses val="autoZero"/>
        <c:crossBetween val="midCat"/>
      </c:valAx>
      <c:valAx>
        <c:axId val="4191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8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Hokuriku!$B$28:$Y$28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25.865895570666844</c:v>
                </c:pt>
                <c:pt idx="5">
                  <c:v>1138.0994051093412</c:v>
                </c:pt>
                <c:pt idx="6">
                  <c:v>4966.2519495680344</c:v>
                </c:pt>
                <c:pt idx="7">
                  <c:v>10527.419497261406</c:v>
                </c:pt>
                <c:pt idx="8">
                  <c:v>16192.050627237446</c:v>
                </c:pt>
                <c:pt idx="9">
                  <c:v>20822.04593438681</c:v>
                </c:pt>
                <c:pt idx="10">
                  <c:v>23305.171909170826</c:v>
                </c:pt>
                <c:pt idx="11">
                  <c:v>24960.589225693504</c:v>
                </c:pt>
                <c:pt idx="12">
                  <c:v>25426.175345965508</c:v>
                </c:pt>
                <c:pt idx="13">
                  <c:v>24624.332583274838</c:v>
                </c:pt>
                <c:pt idx="14">
                  <c:v>21468.693323653482</c:v>
                </c:pt>
                <c:pt idx="15">
                  <c:v>16373.111896232112</c:v>
                </c:pt>
                <c:pt idx="16">
                  <c:v>10217.028750413403</c:v>
                </c:pt>
                <c:pt idx="17">
                  <c:v>5354.2403831280371</c:v>
                </c:pt>
                <c:pt idx="18">
                  <c:v>1422.6242563866763</c:v>
                </c:pt>
                <c:pt idx="19">
                  <c:v>25.865895570666844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D-4B9A-B75C-C13100BC9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9184"/>
        <c:axId val="419112520"/>
      </c:scatterChart>
      <c:valAx>
        <c:axId val="41911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2520"/>
        <c:crosses val="autoZero"/>
        <c:crossBetween val="midCat"/>
      </c:valAx>
      <c:valAx>
        <c:axId val="4191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Hokuriku!$B$31:$Y$31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21.554912975555705</c:v>
                </c:pt>
                <c:pt idx="5">
                  <c:v>948.41617092445097</c:v>
                </c:pt>
                <c:pt idx="6">
                  <c:v>4138.5432913066952</c:v>
                </c:pt>
                <c:pt idx="7">
                  <c:v>8772.8495810511722</c:v>
                </c:pt>
                <c:pt idx="8">
                  <c:v>13493.375522697872</c:v>
                </c:pt>
                <c:pt idx="9">
                  <c:v>17351.704945322341</c:v>
                </c:pt>
                <c:pt idx="10">
                  <c:v>19420.97659097569</c:v>
                </c:pt>
                <c:pt idx="11">
                  <c:v>20800.491021411257</c:v>
                </c:pt>
                <c:pt idx="12">
                  <c:v>21188.479454971257</c:v>
                </c:pt>
                <c:pt idx="13">
                  <c:v>20520.277152729032</c:v>
                </c:pt>
                <c:pt idx="14">
                  <c:v>17890.577769711235</c:v>
                </c:pt>
                <c:pt idx="15">
                  <c:v>13644.259913526761</c:v>
                </c:pt>
                <c:pt idx="16">
                  <c:v>8514.1906253445031</c:v>
                </c:pt>
                <c:pt idx="17">
                  <c:v>4461.8669859400316</c:v>
                </c:pt>
                <c:pt idx="18">
                  <c:v>1185.5202136555638</c:v>
                </c:pt>
                <c:pt idx="19">
                  <c:v>21.554912975555705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C-4C6F-9A0A-274CC57AD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3696"/>
        <c:axId val="419123104"/>
      </c:scatterChart>
      <c:valAx>
        <c:axId val="41911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3104"/>
        <c:crosses val="autoZero"/>
        <c:crossBetween val="midCat"/>
      </c:valAx>
      <c:valAx>
        <c:axId val="4191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Hokuriku!$B$34:$Y$34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17.243930380444564</c:v>
                </c:pt>
                <c:pt idx="5">
                  <c:v>758.73293673956084</c:v>
                </c:pt>
                <c:pt idx="6">
                  <c:v>3310.8346330453564</c:v>
                </c:pt>
                <c:pt idx="7">
                  <c:v>7018.2796648409385</c:v>
                </c:pt>
                <c:pt idx="8">
                  <c:v>10794.700418158298</c:v>
                </c:pt>
                <c:pt idx="9">
                  <c:v>13881.363956257874</c:v>
                </c:pt>
                <c:pt idx="10">
                  <c:v>15536.781272780552</c:v>
                </c:pt>
                <c:pt idx="11">
                  <c:v>16640.392817129003</c:v>
                </c:pt>
                <c:pt idx="12">
                  <c:v>16950.783563977009</c:v>
                </c:pt>
                <c:pt idx="13">
                  <c:v>16416.221722183225</c:v>
                </c:pt>
                <c:pt idx="14">
                  <c:v>14312.46221576899</c:v>
                </c:pt>
                <c:pt idx="15">
                  <c:v>10915.40793082141</c:v>
                </c:pt>
                <c:pt idx="16">
                  <c:v>6811.3525002756032</c:v>
                </c:pt>
                <c:pt idx="17">
                  <c:v>3569.4935887520251</c:v>
                </c:pt>
                <c:pt idx="18">
                  <c:v>948.41617092445108</c:v>
                </c:pt>
                <c:pt idx="19">
                  <c:v>17.243930380444564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6A-4403-AFA6-3D0846B3B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9576"/>
        <c:axId val="419111736"/>
      </c:scatterChart>
      <c:valAx>
        <c:axId val="419119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1736"/>
        <c:crosses val="autoZero"/>
        <c:crossBetween val="midCat"/>
      </c:valAx>
      <c:valAx>
        <c:axId val="41911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9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Hokuriku!$B$37:$Y$37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12.932947785333422</c:v>
                </c:pt>
                <c:pt idx="5">
                  <c:v>569.0497025546706</c:v>
                </c:pt>
                <c:pt idx="6">
                  <c:v>2483.1259747840172</c:v>
                </c:pt>
                <c:pt idx="7">
                  <c:v>5263.709748630703</c:v>
                </c:pt>
                <c:pt idx="8">
                  <c:v>8096.025313618723</c:v>
                </c:pt>
                <c:pt idx="9">
                  <c:v>10411.022967193405</c:v>
                </c:pt>
                <c:pt idx="10">
                  <c:v>11652.585954585413</c:v>
                </c:pt>
                <c:pt idx="11">
                  <c:v>12480.294612846752</c:v>
                </c:pt>
                <c:pt idx="12">
                  <c:v>12713.087672982754</c:v>
                </c:pt>
                <c:pt idx="13">
                  <c:v>12312.166291637419</c:v>
                </c:pt>
                <c:pt idx="14">
                  <c:v>10734.346661826741</c:v>
                </c:pt>
                <c:pt idx="15">
                  <c:v>8186.5559481160562</c:v>
                </c:pt>
                <c:pt idx="16">
                  <c:v>5108.5143752067015</c:v>
                </c:pt>
                <c:pt idx="17">
                  <c:v>2677.1201915640186</c:v>
                </c:pt>
                <c:pt idx="18">
                  <c:v>711.31212819333814</c:v>
                </c:pt>
                <c:pt idx="19">
                  <c:v>12.932947785333422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6-4274-81CE-5C3F898E4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0360"/>
        <c:axId val="419114480"/>
      </c:scatterChart>
      <c:valAx>
        <c:axId val="419120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4480"/>
        <c:crosses val="autoZero"/>
        <c:crossBetween val="midCat"/>
      </c:valAx>
      <c:valAx>
        <c:axId val="41911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0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Hokuriku!$B$40:$Y$40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8.6219651902222818</c:v>
                </c:pt>
                <c:pt idx="5">
                  <c:v>379.36646836978042</c:v>
                </c:pt>
                <c:pt idx="6">
                  <c:v>1655.4173165226782</c:v>
                </c:pt>
                <c:pt idx="7">
                  <c:v>3509.1398324204692</c:v>
                </c:pt>
                <c:pt idx="8">
                  <c:v>5397.350209079149</c:v>
                </c:pt>
                <c:pt idx="9">
                  <c:v>6940.6819781289369</c:v>
                </c:pt>
                <c:pt idx="10">
                  <c:v>7768.3906363902761</c:v>
                </c:pt>
                <c:pt idx="11">
                  <c:v>8320.1964085645013</c:v>
                </c:pt>
                <c:pt idx="12">
                  <c:v>8475.3917819885046</c:v>
                </c:pt>
                <c:pt idx="13">
                  <c:v>8208.1108610916126</c:v>
                </c:pt>
                <c:pt idx="14">
                  <c:v>7156.231107884495</c:v>
                </c:pt>
                <c:pt idx="15">
                  <c:v>5457.7039654107048</c:v>
                </c:pt>
                <c:pt idx="16">
                  <c:v>3405.6762501378016</c:v>
                </c:pt>
                <c:pt idx="17">
                  <c:v>1784.7467943760125</c:v>
                </c:pt>
                <c:pt idx="18">
                  <c:v>474.20808546222554</c:v>
                </c:pt>
                <c:pt idx="19">
                  <c:v>8.6219651902222818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B-40C2-83E2-A41537DA7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1536"/>
        <c:axId val="419112128"/>
      </c:scatterChart>
      <c:valAx>
        <c:axId val="41912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2128"/>
        <c:crosses val="autoZero"/>
        <c:crossBetween val="midCat"/>
      </c:valAx>
      <c:valAx>
        <c:axId val="41911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Hokuriku!$B$43:$Y$43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4.3109825951111409</c:v>
                </c:pt>
                <c:pt idx="5">
                  <c:v>189.68323418489021</c:v>
                </c:pt>
                <c:pt idx="6">
                  <c:v>827.70865826133911</c:v>
                </c:pt>
                <c:pt idx="7">
                  <c:v>1754.5699162102346</c:v>
                </c:pt>
                <c:pt idx="8">
                  <c:v>2698.6751045395745</c:v>
                </c:pt>
                <c:pt idx="9">
                  <c:v>3470.3409890644684</c:v>
                </c:pt>
                <c:pt idx="10">
                  <c:v>3884.195318195138</c:v>
                </c:pt>
                <c:pt idx="11">
                  <c:v>4160.0982042822507</c:v>
                </c:pt>
                <c:pt idx="12">
                  <c:v>4237.6958909942523</c:v>
                </c:pt>
                <c:pt idx="13">
                  <c:v>4104.0554305458063</c:v>
                </c:pt>
                <c:pt idx="14">
                  <c:v>3578.1155539422475</c:v>
                </c:pt>
                <c:pt idx="15">
                  <c:v>2728.8519827053524</c:v>
                </c:pt>
                <c:pt idx="16">
                  <c:v>1702.8381250689008</c:v>
                </c:pt>
                <c:pt idx="17">
                  <c:v>892.37339718800627</c:v>
                </c:pt>
                <c:pt idx="18">
                  <c:v>237.10404273111277</c:v>
                </c:pt>
                <c:pt idx="19">
                  <c:v>4.3109825951111409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19-4FFE-AAD7-874B52F5A3D8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8.6219651902222818</c:v>
                </c:pt>
                <c:pt idx="5">
                  <c:v>379.36646836978042</c:v>
                </c:pt>
                <c:pt idx="6">
                  <c:v>1655.4173165226782</c:v>
                </c:pt>
                <c:pt idx="7">
                  <c:v>3509.1398324204692</c:v>
                </c:pt>
                <c:pt idx="8">
                  <c:v>5397.350209079149</c:v>
                </c:pt>
                <c:pt idx="9">
                  <c:v>6940.6819781289369</c:v>
                </c:pt>
                <c:pt idx="10">
                  <c:v>7768.3906363902761</c:v>
                </c:pt>
                <c:pt idx="11">
                  <c:v>8320.1964085645013</c:v>
                </c:pt>
                <c:pt idx="12">
                  <c:v>8475.3917819885046</c:v>
                </c:pt>
                <c:pt idx="13">
                  <c:v>8208.1108610916126</c:v>
                </c:pt>
                <c:pt idx="14">
                  <c:v>7156.231107884495</c:v>
                </c:pt>
                <c:pt idx="15">
                  <c:v>5457.7039654107048</c:v>
                </c:pt>
                <c:pt idx="16">
                  <c:v>3405.6762501378016</c:v>
                </c:pt>
                <c:pt idx="17">
                  <c:v>1784.7467943760125</c:v>
                </c:pt>
                <c:pt idx="18">
                  <c:v>474.20808546222554</c:v>
                </c:pt>
                <c:pt idx="19">
                  <c:v>8.6219651902222818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19-4FFE-AAD7-874B52F5A3D8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Hokuriku!$B$37:$Y$37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12.932947785333422</c:v>
                </c:pt>
                <c:pt idx="5">
                  <c:v>569.0497025546706</c:v>
                </c:pt>
                <c:pt idx="6">
                  <c:v>2483.1259747840172</c:v>
                </c:pt>
                <c:pt idx="7">
                  <c:v>5263.709748630703</c:v>
                </c:pt>
                <c:pt idx="8">
                  <c:v>8096.025313618723</c:v>
                </c:pt>
                <c:pt idx="9">
                  <c:v>10411.022967193405</c:v>
                </c:pt>
                <c:pt idx="10">
                  <c:v>11652.585954585413</c:v>
                </c:pt>
                <c:pt idx="11">
                  <c:v>12480.294612846752</c:v>
                </c:pt>
                <c:pt idx="12">
                  <c:v>12713.087672982754</c:v>
                </c:pt>
                <c:pt idx="13">
                  <c:v>12312.166291637419</c:v>
                </c:pt>
                <c:pt idx="14">
                  <c:v>10734.346661826741</c:v>
                </c:pt>
                <c:pt idx="15">
                  <c:v>8186.5559481160562</c:v>
                </c:pt>
                <c:pt idx="16">
                  <c:v>5108.5143752067015</c:v>
                </c:pt>
                <c:pt idx="17">
                  <c:v>2677.1201915640186</c:v>
                </c:pt>
                <c:pt idx="18">
                  <c:v>711.31212819333814</c:v>
                </c:pt>
                <c:pt idx="19">
                  <c:v>12.932947785333422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19-4FFE-AAD7-874B52F5A3D8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17.243930380444564</c:v>
                </c:pt>
                <c:pt idx="5">
                  <c:v>758.73293673956084</c:v>
                </c:pt>
                <c:pt idx="6">
                  <c:v>3310.8346330453564</c:v>
                </c:pt>
                <c:pt idx="7">
                  <c:v>7018.2796648409385</c:v>
                </c:pt>
                <c:pt idx="8">
                  <c:v>10794.700418158298</c:v>
                </c:pt>
                <c:pt idx="9">
                  <c:v>13881.363956257874</c:v>
                </c:pt>
                <c:pt idx="10">
                  <c:v>15536.781272780552</c:v>
                </c:pt>
                <c:pt idx="11">
                  <c:v>16640.392817129003</c:v>
                </c:pt>
                <c:pt idx="12">
                  <c:v>16950.783563977009</c:v>
                </c:pt>
                <c:pt idx="13">
                  <c:v>16416.221722183225</c:v>
                </c:pt>
                <c:pt idx="14">
                  <c:v>14312.46221576899</c:v>
                </c:pt>
                <c:pt idx="15">
                  <c:v>10915.40793082141</c:v>
                </c:pt>
                <c:pt idx="16">
                  <c:v>6811.3525002756032</c:v>
                </c:pt>
                <c:pt idx="17">
                  <c:v>3569.4935887520251</c:v>
                </c:pt>
                <c:pt idx="18">
                  <c:v>948.41617092445108</c:v>
                </c:pt>
                <c:pt idx="19">
                  <c:v>17.243930380444564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19-4FFE-AAD7-874B52F5A3D8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21.554912975555705</c:v>
                </c:pt>
                <c:pt idx="5">
                  <c:v>948.41617092445097</c:v>
                </c:pt>
                <c:pt idx="6">
                  <c:v>4138.5432913066952</c:v>
                </c:pt>
                <c:pt idx="7">
                  <c:v>8772.8495810511722</c:v>
                </c:pt>
                <c:pt idx="8">
                  <c:v>13493.375522697872</c:v>
                </c:pt>
                <c:pt idx="9">
                  <c:v>17351.704945322341</c:v>
                </c:pt>
                <c:pt idx="10">
                  <c:v>19420.97659097569</c:v>
                </c:pt>
                <c:pt idx="11">
                  <c:v>20800.491021411257</c:v>
                </c:pt>
                <c:pt idx="12">
                  <c:v>21188.479454971257</c:v>
                </c:pt>
                <c:pt idx="13">
                  <c:v>20520.277152729032</c:v>
                </c:pt>
                <c:pt idx="14">
                  <c:v>17890.577769711235</c:v>
                </c:pt>
                <c:pt idx="15">
                  <c:v>13644.259913526761</c:v>
                </c:pt>
                <c:pt idx="16">
                  <c:v>8514.1906253445031</c:v>
                </c:pt>
                <c:pt idx="17">
                  <c:v>4461.8669859400316</c:v>
                </c:pt>
                <c:pt idx="18">
                  <c:v>1185.5202136555638</c:v>
                </c:pt>
                <c:pt idx="19">
                  <c:v>21.554912975555705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19-4FFE-AAD7-874B52F5A3D8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25.865895570666844</c:v>
                </c:pt>
                <c:pt idx="5">
                  <c:v>1138.0994051093412</c:v>
                </c:pt>
                <c:pt idx="6">
                  <c:v>4966.2519495680344</c:v>
                </c:pt>
                <c:pt idx="7">
                  <c:v>10527.419497261406</c:v>
                </c:pt>
                <c:pt idx="8">
                  <c:v>16192.050627237446</c:v>
                </c:pt>
                <c:pt idx="9">
                  <c:v>20822.04593438681</c:v>
                </c:pt>
                <c:pt idx="10">
                  <c:v>23305.171909170826</c:v>
                </c:pt>
                <c:pt idx="11">
                  <c:v>24960.589225693504</c:v>
                </c:pt>
                <c:pt idx="12">
                  <c:v>25426.175345965508</c:v>
                </c:pt>
                <c:pt idx="13">
                  <c:v>24624.332583274838</c:v>
                </c:pt>
                <c:pt idx="14">
                  <c:v>21468.693323653482</c:v>
                </c:pt>
                <c:pt idx="15">
                  <c:v>16373.111896232112</c:v>
                </c:pt>
                <c:pt idx="16">
                  <c:v>10217.028750413403</c:v>
                </c:pt>
                <c:pt idx="17">
                  <c:v>5354.2403831280371</c:v>
                </c:pt>
                <c:pt idx="18">
                  <c:v>1422.6242563866763</c:v>
                </c:pt>
                <c:pt idx="19">
                  <c:v>25.865895570666844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B19-4FFE-AAD7-874B52F5A3D8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Hokuriku!$B$25:$Y$25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43.109825951111411</c:v>
                </c:pt>
                <c:pt idx="5">
                  <c:v>1896.8323418489019</c:v>
                </c:pt>
                <c:pt idx="6">
                  <c:v>8277.0865826133904</c:v>
                </c:pt>
                <c:pt idx="7">
                  <c:v>17545.699162102344</c:v>
                </c:pt>
                <c:pt idx="8">
                  <c:v>26986.751045395744</c:v>
                </c:pt>
                <c:pt idx="9">
                  <c:v>34703.409890644682</c:v>
                </c:pt>
                <c:pt idx="10">
                  <c:v>38841.95318195138</c:v>
                </c:pt>
                <c:pt idx="11">
                  <c:v>41600.982042822514</c:v>
                </c:pt>
                <c:pt idx="12">
                  <c:v>42376.958909942514</c:v>
                </c:pt>
                <c:pt idx="13">
                  <c:v>41040.554305458063</c:v>
                </c:pt>
                <c:pt idx="14">
                  <c:v>35781.155539422471</c:v>
                </c:pt>
                <c:pt idx="15">
                  <c:v>27288.519827053522</c:v>
                </c:pt>
                <c:pt idx="16">
                  <c:v>17028.381250689006</c:v>
                </c:pt>
                <c:pt idx="17">
                  <c:v>8923.7339718800631</c:v>
                </c:pt>
                <c:pt idx="18">
                  <c:v>2371.0404273111276</c:v>
                </c:pt>
                <c:pt idx="19">
                  <c:v>43.109825951111411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19-4FFE-AAD7-874B52F5A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4672"/>
        <c:axId val="419123496"/>
      </c:scatterChart>
      <c:valAx>
        <c:axId val="41912467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9123496"/>
        <c:crosses val="autoZero"/>
        <c:crossBetween val="midCat"/>
        <c:majorUnit val="3"/>
      </c:valAx>
      <c:valAx>
        <c:axId val="41912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PV</a:t>
                </a: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9124672"/>
        <c:crosses val="autoZero"/>
        <c:crossBetween val="midCat"/>
        <c:majorUnit val="1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52479244846475"/>
          <c:y val="0.27990884762539658"/>
          <c:w val="0.13788263421579294"/>
          <c:h val="0.42271550793762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685185185185184"/>
          <c:w val="0.86759951881014885"/>
          <c:h val="0.7157487605715952"/>
        </c:manualLayout>
      </c:layout>
      <c:scatterChart>
        <c:scatterStyle val="lineMarker"/>
        <c:varyColors val="0"/>
        <c:ser>
          <c:idx val="0"/>
          <c:order val="0"/>
          <c:tx>
            <c:v>B11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Hokuriku!$B$85:$Y$85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Hokuriku!$B$111:$Y$111</c:f>
              <c:numCache>
                <c:formatCode>General</c:formatCode>
                <c:ptCount val="24"/>
                <c:pt idx="0">
                  <c:v>2020.9149684794063</c:v>
                </c:pt>
                <c:pt idx="1">
                  <c:v>1956.0262720403123</c:v>
                </c:pt>
                <c:pt idx="2">
                  <c:v>1999.508388210839</c:v>
                </c:pt>
                <c:pt idx="3">
                  <c:v>2057.7075283160057</c:v>
                </c:pt>
                <c:pt idx="4">
                  <c:v>2059.7143952161841</c:v>
                </c:pt>
                <c:pt idx="5">
                  <c:v>2045.6663269149369</c:v>
                </c:pt>
                <c:pt idx="6">
                  <c:v>2119.9204022215285</c:v>
                </c:pt>
                <c:pt idx="7">
                  <c:v>2360.744430242908</c:v>
                </c:pt>
                <c:pt idx="8">
                  <c:v>2839.7166637520954</c:v>
                </c:pt>
                <c:pt idx="9">
                  <c:v>3143.42252131239</c:v>
                </c:pt>
                <c:pt idx="10">
                  <c:v>3235.7383987205853</c:v>
                </c:pt>
                <c:pt idx="11">
                  <c:v>3301.2960507930716</c:v>
                </c:pt>
                <c:pt idx="12">
                  <c:v>3212.3249515518401</c:v>
                </c:pt>
                <c:pt idx="13">
                  <c:v>3331.399054295744</c:v>
                </c:pt>
                <c:pt idx="14">
                  <c:v>3326.0474092286022</c:v>
                </c:pt>
                <c:pt idx="15">
                  <c:v>3265.8414022232578</c:v>
                </c:pt>
                <c:pt idx="16">
                  <c:v>3186.9046374829163</c:v>
                </c:pt>
                <c:pt idx="17">
                  <c:v>3001.6039270331335</c:v>
                </c:pt>
                <c:pt idx="18">
                  <c:v>2865.1369778210183</c:v>
                </c:pt>
                <c:pt idx="19">
                  <c:v>2715.9598715744419</c:v>
                </c:pt>
                <c:pt idx="20">
                  <c:v>2592.8720350301815</c:v>
                </c:pt>
                <c:pt idx="21">
                  <c:v>2446.3707513171757</c:v>
                </c:pt>
                <c:pt idx="22">
                  <c:v>2322.6139591395231</c:v>
                </c:pt>
                <c:pt idx="23">
                  <c:v>2198.1882113284769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5-492A-8EED-8EBDAD7A0E90}"/>
            </c:ext>
          </c:extLst>
        </c:ser>
        <c:ser>
          <c:idx val="1"/>
          <c:order val="1"/>
          <c:tx>
            <c:v>B4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Hokuriku!$B$85:$Y$85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Hokuriku!$B$108:$Y$108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5-492A-8EED-8EBDAD7A0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5848"/>
        <c:axId val="419126240"/>
      </c:scatterChart>
      <c:valAx>
        <c:axId val="41912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6240"/>
        <c:crosses val="autoZero"/>
        <c:crossBetween val="midCat"/>
      </c:valAx>
      <c:valAx>
        <c:axId val="4191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1804461942257"/>
          <c:y val="0.20243000874890638"/>
          <c:w val="0.1222639982502187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1380494391883"/>
          <c:y val="0.27431791051463905"/>
          <c:w val="0.76429192680151448"/>
          <c:h val="0.56609300720645583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Hokuriku!$B$43:$Y$43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4.3109825951111409</c:v>
                </c:pt>
                <c:pt idx="5">
                  <c:v>189.68323418489021</c:v>
                </c:pt>
                <c:pt idx="6">
                  <c:v>827.70865826133911</c:v>
                </c:pt>
                <c:pt idx="7">
                  <c:v>1754.5699162102346</c:v>
                </c:pt>
                <c:pt idx="8">
                  <c:v>2698.6751045395745</c:v>
                </c:pt>
                <c:pt idx="9">
                  <c:v>3470.3409890644684</c:v>
                </c:pt>
                <c:pt idx="10">
                  <c:v>3884.195318195138</c:v>
                </c:pt>
                <c:pt idx="11">
                  <c:v>4160.0982042822507</c:v>
                </c:pt>
                <c:pt idx="12">
                  <c:v>4237.6958909942523</c:v>
                </c:pt>
                <c:pt idx="13">
                  <c:v>4104.0554305458063</c:v>
                </c:pt>
                <c:pt idx="14">
                  <c:v>3578.1155539422475</c:v>
                </c:pt>
                <c:pt idx="15">
                  <c:v>2728.8519827053524</c:v>
                </c:pt>
                <c:pt idx="16">
                  <c:v>1702.8381250689008</c:v>
                </c:pt>
                <c:pt idx="17">
                  <c:v>892.37339718800627</c:v>
                </c:pt>
                <c:pt idx="18">
                  <c:v>237.10404273111277</c:v>
                </c:pt>
                <c:pt idx="19">
                  <c:v>4.3109825951111409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1-4E8D-9A3D-BDBFF127F57C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8.6219651902222818</c:v>
                </c:pt>
                <c:pt idx="5">
                  <c:v>379.36646836978042</c:v>
                </c:pt>
                <c:pt idx="6">
                  <c:v>1655.4173165226782</c:v>
                </c:pt>
                <c:pt idx="7">
                  <c:v>3509.1398324204692</c:v>
                </c:pt>
                <c:pt idx="8">
                  <c:v>5397.350209079149</c:v>
                </c:pt>
                <c:pt idx="9">
                  <c:v>6940.6819781289369</c:v>
                </c:pt>
                <c:pt idx="10">
                  <c:v>7768.3906363902761</c:v>
                </c:pt>
                <c:pt idx="11">
                  <c:v>8320.1964085645013</c:v>
                </c:pt>
                <c:pt idx="12">
                  <c:v>8475.3917819885046</c:v>
                </c:pt>
                <c:pt idx="13">
                  <c:v>8208.1108610916126</c:v>
                </c:pt>
                <c:pt idx="14">
                  <c:v>7156.231107884495</c:v>
                </c:pt>
                <c:pt idx="15">
                  <c:v>5457.7039654107048</c:v>
                </c:pt>
                <c:pt idx="16">
                  <c:v>3405.6762501378016</c:v>
                </c:pt>
                <c:pt idx="17">
                  <c:v>1784.7467943760125</c:v>
                </c:pt>
                <c:pt idx="18">
                  <c:v>474.20808546222554</c:v>
                </c:pt>
                <c:pt idx="19">
                  <c:v>8.6219651902222818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1-4E8D-9A3D-BDBFF127F57C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Hokuriku!$B$37:$Y$37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12.932947785333422</c:v>
                </c:pt>
                <c:pt idx="5">
                  <c:v>569.0497025546706</c:v>
                </c:pt>
                <c:pt idx="6">
                  <c:v>2483.1259747840172</c:v>
                </c:pt>
                <c:pt idx="7">
                  <c:v>5263.709748630703</c:v>
                </c:pt>
                <c:pt idx="8">
                  <c:v>8096.025313618723</c:v>
                </c:pt>
                <c:pt idx="9">
                  <c:v>10411.022967193405</c:v>
                </c:pt>
                <c:pt idx="10">
                  <c:v>11652.585954585413</c:v>
                </c:pt>
                <c:pt idx="11">
                  <c:v>12480.294612846752</c:v>
                </c:pt>
                <c:pt idx="12">
                  <c:v>12713.087672982754</c:v>
                </c:pt>
                <c:pt idx="13">
                  <c:v>12312.166291637419</c:v>
                </c:pt>
                <c:pt idx="14">
                  <c:v>10734.346661826741</c:v>
                </c:pt>
                <c:pt idx="15">
                  <c:v>8186.5559481160562</c:v>
                </c:pt>
                <c:pt idx="16">
                  <c:v>5108.5143752067015</c:v>
                </c:pt>
                <c:pt idx="17">
                  <c:v>2677.1201915640186</c:v>
                </c:pt>
                <c:pt idx="18">
                  <c:v>711.31212819333814</c:v>
                </c:pt>
                <c:pt idx="19">
                  <c:v>12.932947785333422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1-4E8D-9A3D-BDBFF127F57C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17.243930380444564</c:v>
                </c:pt>
                <c:pt idx="5">
                  <c:v>758.73293673956084</c:v>
                </c:pt>
                <c:pt idx="6">
                  <c:v>3310.8346330453564</c:v>
                </c:pt>
                <c:pt idx="7">
                  <c:v>7018.2796648409385</c:v>
                </c:pt>
                <c:pt idx="8">
                  <c:v>10794.700418158298</c:v>
                </c:pt>
                <c:pt idx="9">
                  <c:v>13881.363956257874</c:v>
                </c:pt>
                <c:pt idx="10">
                  <c:v>15536.781272780552</c:v>
                </c:pt>
                <c:pt idx="11">
                  <c:v>16640.392817129003</c:v>
                </c:pt>
                <c:pt idx="12">
                  <c:v>16950.783563977009</c:v>
                </c:pt>
                <c:pt idx="13">
                  <c:v>16416.221722183225</c:v>
                </c:pt>
                <c:pt idx="14">
                  <c:v>14312.46221576899</c:v>
                </c:pt>
                <c:pt idx="15">
                  <c:v>10915.40793082141</c:v>
                </c:pt>
                <c:pt idx="16">
                  <c:v>6811.3525002756032</c:v>
                </c:pt>
                <c:pt idx="17">
                  <c:v>3569.4935887520251</c:v>
                </c:pt>
                <c:pt idx="18">
                  <c:v>948.41617092445108</c:v>
                </c:pt>
                <c:pt idx="19">
                  <c:v>17.243930380444564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1-4E8D-9A3D-BDBFF127F57C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21.554912975555705</c:v>
                </c:pt>
                <c:pt idx="5">
                  <c:v>948.41617092445097</c:v>
                </c:pt>
                <c:pt idx="6">
                  <c:v>4138.5432913066952</c:v>
                </c:pt>
                <c:pt idx="7">
                  <c:v>8772.8495810511722</c:v>
                </c:pt>
                <c:pt idx="8">
                  <c:v>13493.375522697872</c:v>
                </c:pt>
                <c:pt idx="9">
                  <c:v>17351.704945322341</c:v>
                </c:pt>
                <c:pt idx="10">
                  <c:v>19420.97659097569</c:v>
                </c:pt>
                <c:pt idx="11">
                  <c:v>20800.491021411257</c:v>
                </c:pt>
                <c:pt idx="12">
                  <c:v>21188.479454971257</c:v>
                </c:pt>
                <c:pt idx="13">
                  <c:v>20520.277152729032</c:v>
                </c:pt>
                <c:pt idx="14">
                  <c:v>17890.577769711235</c:v>
                </c:pt>
                <c:pt idx="15">
                  <c:v>13644.259913526761</c:v>
                </c:pt>
                <c:pt idx="16">
                  <c:v>8514.1906253445031</c:v>
                </c:pt>
                <c:pt idx="17">
                  <c:v>4461.8669859400316</c:v>
                </c:pt>
                <c:pt idx="18">
                  <c:v>1185.5202136555638</c:v>
                </c:pt>
                <c:pt idx="19">
                  <c:v>21.554912975555705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1-4E8D-9A3D-BDBFF127F57C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25.865895570666844</c:v>
                </c:pt>
                <c:pt idx="5">
                  <c:v>1138.0994051093412</c:v>
                </c:pt>
                <c:pt idx="6">
                  <c:v>4966.2519495680344</c:v>
                </c:pt>
                <c:pt idx="7">
                  <c:v>10527.419497261406</c:v>
                </c:pt>
                <c:pt idx="8">
                  <c:v>16192.050627237446</c:v>
                </c:pt>
                <c:pt idx="9">
                  <c:v>20822.04593438681</c:v>
                </c:pt>
                <c:pt idx="10">
                  <c:v>23305.171909170826</c:v>
                </c:pt>
                <c:pt idx="11">
                  <c:v>24960.589225693504</c:v>
                </c:pt>
                <c:pt idx="12">
                  <c:v>25426.175345965508</c:v>
                </c:pt>
                <c:pt idx="13">
                  <c:v>24624.332583274838</c:v>
                </c:pt>
                <c:pt idx="14">
                  <c:v>21468.693323653482</c:v>
                </c:pt>
                <c:pt idx="15">
                  <c:v>16373.111896232112</c:v>
                </c:pt>
                <c:pt idx="16">
                  <c:v>10217.028750413403</c:v>
                </c:pt>
                <c:pt idx="17">
                  <c:v>5354.2403831280371</c:v>
                </c:pt>
                <c:pt idx="18">
                  <c:v>1422.6242563866763</c:v>
                </c:pt>
                <c:pt idx="19">
                  <c:v>25.865895570666844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1-4E8D-9A3D-BDBFF127F57C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Hokuriku!$B$25:$Y$25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43.109825951111411</c:v>
                </c:pt>
                <c:pt idx="5">
                  <c:v>1896.8323418489019</c:v>
                </c:pt>
                <c:pt idx="6">
                  <c:v>8277.0865826133904</c:v>
                </c:pt>
                <c:pt idx="7">
                  <c:v>17545.699162102344</c:v>
                </c:pt>
                <c:pt idx="8">
                  <c:v>26986.751045395744</c:v>
                </c:pt>
                <c:pt idx="9">
                  <c:v>34703.409890644682</c:v>
                </c:pt>
                <c:pt idx="10">
                  <c:v>38841.95318195138</c:v>
                </c:pt>
                <c:pt idx="11">
                  <c:v>41600.982042822514</c:v>
                </c:pt>
                <c:pt idx="12">
                  <c:v>42376.958909942514</c:v>
                </c:pt>
                <c:pt idx="13">
                  <c:v>41040.554305458063</c:v>
                </c:pt>
                <c:pt idx="14">
                  <c:v>35781.155539422471</c:v>
                </c:pt>
                <c:pt idx="15">
                  <c:v>27288.519827053522</c:v>
                </c:pt>
                <c:pt idx="16">
                  <c:v>17028.381250689006</c:v>
                </c:pt>
                <c:pt idx="17">
                  <c:v>8923.7339718800631</c:v>
                </c:pt>
                <c:pt idx="18">
                  <c:v>2371.0404273111276</c:v>
                </c:pt>
                <c:pt idx="19">
                  <c:v>43.109825951111411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1-4E8D-9A3D-BDBFF127F57C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Hokuriku!$B$85:$Y$85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Hokuriku!$B$108:$Y$108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1-4E8D-9A3D-BDBFF127F57C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multiLvlStrRef>
              <c:f>Hokuriku!$B$85:$Y$86</c:f>
              <c:multiLvlStrCache>
                <c:ptCount val="24"/>
                <c:lvl>
                  <c:pt idx="0">
                    <c:v>2858</c:v>
                  </c:pt>
                  <c:pt idx="1">
                    <c:v>2821</c:v>
                  </c:pt>
                  <c:pt idx="2">
                    <c:v>2912</c:v>
                  </c:pt>
                  <c:pt idx="3">
                    <c:v>3029</c:v>
                  </c:pt>
                  <c:pt idx="4">
                    <c:v>3019</c:v>
                  </c:pt>
                  <c:pt idx="5">
                    <c:v>2966</c:v>
                  </c:pt>
                  <c:pt idx="6">
                    <c:v>2981</c:v>
                  </c:pt>
                  <c:pt idx="7">
                    <c:v>3230</c:v>
                  </c:pt>
                  <c:pt idx="8">
                    <c:v>3805</c:v>
                  </c:pt>
                  <c:pt idx="9">
                    <c:v>4251</c:v>
                  </c:pt>
                  <c:pt idx="10">
                    <c:v>4435</c:v>
                  </c:pt>
                  <c:pt idx="11">
                    <c:v>4513</c:v>
                  </c:pt>
                  <c:pt idx="12">
                    <c:v>4253</c:v>
                  </c:pt>
                  <c:pt idx="13">
                    <c:v>4403</c:v>
                  </c:pt>
                  <c:pt idx="14">
                    <c:v>4419</c:v>
                  </c:pt>
                  <c:pt idx="15">
                    <c:v>4244</c:v>
                  </c:pt>
                  <c:pt idx="16">
                    <c:v>4128</c:v>
                  </c:pt>
                  <c:pt idx="17">
                    <c:v>3892</c:v>
                  </c:pt>
                  <c:pt idx="18">
                    <c:v>3717</c:v>
                  </c:pt>
                  <c:pt idx="19">
                    <c:v>3556</c:v>
                  </c:pt>
                  <c:pt idx="20">
                    <c:v>3406</c:v>
                  </c:pt>
                  <c:pt idx="21">
                    <c:v>3257</c:v>
                  </c:pt>
                  <c:pt idx="22">
                    <c:v>3124</c:v>
                  </c:pt>
                  <c:pt idx="23">
                    <c:v>2997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</c:lvl>
              </c:multiLvlStrCache>
            </c:multiLvlStrRef>
          </c:xVal>
          <c:yVal>
            <c:numRef>
              <c:f>Hokuriku!$B$111:$Y$111</c:f>
              <c:numCache>
                <c:formatCode>General</c:formatCode>
                <c:ptCount val="24"/>
                <c:pt idx="0">
                  <c:v>2020.9149684794063</c:v>
                </c:pt>
                <c:pt idx="1">
                  <c:v>1956.0262720403123</c:v>
                </c:pt>
                <c:pt idx="2">
                  <c:v>1999.508388210839</c:v>
                </c:pt>
                <c:pt idx="3">
                  <c:v>2057.7075283160057</c:v>
                </c:pt>
                <c:pt idx="4">
                  <c:v>2059.7143952161841</c:v>
                </c:pt>
                <c:pt idx="5">
                  <c:v>2045.6663269149369</c:v>
                </c:pt>
                <c:pt idx="6">
                  <c:v>2119.9204022215285</c:v>
                </c:pt>
                <c:pt idx="7">
                  <c:v>2360.744430242908</c:v>
                </c:pt>
                <c:pt idx="8">
                  <c:v>2839.7166637520954</c:v>
                </c:pt>
                <c:pt idx="9">
                  <c:v>3143.42252131239</c:v>
                </c:pt>
                <c:pt idx="10">
                  <c:v>3235.7383987205853</c:v>
                </c:pt>
                <c:pt idx="11">
                  <c:v>3301.2960507930716</c:v>
                </c:pt>
                <c:pt idx="12">
                  <c:v>3212.3249515518401</c:v>
                </c:pt>
                <c:pt idx="13">
                  <c:v>3331.399054295744</c:v>
                </c:pt>
                <c:pt idx="14">
                  <c:v>3326.0474092286022</c:v>
                </c:pt>
                <c:pt idx="15">
                  <c:v>3265.8414022232578</c:v>
                </c:pt>
                <c:pt idx="16">
                  <c:v>3186.9046374829163</c:v>
                </c:pt>
                <c:pt idx="17">
                  <c:v>3001.6039270331335</c:v>
                </c:pt>
                <c:pt idx="18">
                  <c:v>2865.1369778210183</c:v>
                </c:pt>
                <c:pt idx="19">
                  <c:v>2715.9598715744419</c:v>
                </c:pt>
                <c:pt idx="20">
                  <c:v>2592.8720350301815</c:v>
                </c:pt>
                <c:pt idx="21">
                  <c:v>2446.3707513171757</c:v>
                </c:pt>
                <c:pt idx="22">
                  <c:v>2322.6139591395231</c:v>
                </c:pt>
                <c:pt idx="23">
                  <c:v>2198.1882113284769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1-4E8D-9A3D-BDBFF127F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53800"/>
        <c:axId val="418854192"/>
      </c:scatterChart>
      <c:valAx>
        <c:axId val="4188538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8854192"/>
        <c:crosses val="autoZero"/>
        <c:crossBetween val="midCat"/>
        <c:majorUnit val="3"/>
      </c:valAx>
      <c:valAx>
        <c:axId val="4188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PV</a:t>
                </a: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8853800"/>
        <c:crosses val="autoZero"/>
        <c:crossBetween val="midCat"/>
        <c:majorUnit val="1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56549390868712"/>
          <c:y val="0.27504518157074465"/>
          <c:w val="0.13852937002602292"/>
          <c:h val="0.65661661555854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1380494391883"/>
          <c:y val="0.27431791051463905"/>
          <c:w val="0.76429192680151448"/>
          <c:h val="0.56609300720645583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Hokuriku!$B$43:$Y$43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4.3109825951111409</c:v>
                </c:pt>
                <c:pt idx="5">
                  <c:v>189.68323418489021</c:v>
                </c:pt>
                <c:pt idx="6">
                  <c:v>827.70865826133911</c:v>
                </c:pt>
                <c:pt idx="7">
                  <c:v>1754.5699162102346</c:v>
                </c:pt>
                <c:pt idx="8">
                  <c:v>2698.6751045395745</c:v>
                </c:pt>
                <c:pt idx="9">
                  <c:v>3470.3409890644684</c:v>
                </c:pt>
                <c:pt idx="10">
                  <c:v>3884.195318195138</c:v>
                </c:pt>
                <c:pt idx="11">
                  <c:v>4160.0982042822507</c:v>
                </c:pt>
                <c:pt idx="12">
                  <c:v>4237.6958909942523</c:v>
                </c:pt>
                <c:pt idx="13">
                  <c:v>4104.0554305458063</c:v>
                </c:pt>
                <c:pt idx="14">
                  <c:v>3578.1155539422475</c:v>
                </c:pt>
                <c:pt idx="15">
                  <c:v>2728.8519827053524</c:v>
                </c:pt>
                <c:pt idx="16">
                  <c:v>1702.8381250689008</c:v>
                </c:pt>
                <c:pt idx="17">
                  <c:v>892.37339718800627</c:v>
                </c:pt>
                <c:pt idx="18">
                  <c:v>237.10404273111277</c:v>
                </c:pt>
                <c:pt idx="19">
                  <c:v>4.3109825951111409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1-4AEC-AF77-0BDBEC617C51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8.6219651902222818</c:v>
                </c:pt>
                <c:pt idx="5">
                  <c:v>379.36646836978042</c:v>
                </c:pt>
                <c:pt idx="6">
                  <c:v>1655.4173165226782</c:v>
                </c:pt>
                <c:pt idx="7">
                  <c:v>3509.1398324204692</c:v>
                </c:pt>
                <c:pt idx="8">
                  <c:v>5397.350209079149</c:v>
                </c:pt>
                <c:pt idx="9">
                  <c:v>6940.6819781289369</c:v>
                </c:pt>
                <c:pt idx="10">
                  <c:v>7768.3906363902761</c:v>
                </c:pt>
                <c:pt idx="11">
                  <c:v>8320.1964085645013</c:v>
                </c:pt>
                <c:pt idx="12">
                  <c:v>8475.3917819885046</c:v>
                </c:pt>
                <c:pt idx="13">
                  <c:v>8208.1108610916126</c:v>
                </c:pt>
                <c:pt idx="14">
                  <c:v>7156.231107884495</c:v>
                </c:pt>
                <c:pt idx="15">
                  <c:v>5457.7039654107048</c:v>
                </c:pt>
                <c:pt idx="16">
                  <c:v>3405.6762501378016</c:v>
                </c:pt>
                <c:pt idx="17">
                  <c:v>1784.7467943760125</c:v>
                </c:pt>
                <c:pt idx="18">
                  <c:v>474.20808546222554</c:v>
                </c:pt>
                <c:pt idx="19">
                  <c:v>8.6219651902222818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F1-4AEC-AF77-0BDBEC617C51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Hokuriku!$B$37:$Y$37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12.932947785333422</c:v>
                </c:pt>
                <c:pt idx="5">
                  <c:v>569.0497025546706</c:v>
                </c:pt>
                <c:pt idx="6">
                  <c:v>2483.1259747840172</c:v>
                </c:pt>
                <c:pt idx="7">
                  <c:v>5263.709748630703</c:v>
                </c:pt>
                <c:pt idx="8">
                  <c:v>8096.025313618723</c:v>
                </c:pt>
                <c:pt idx="9">
                  <c:v>10411.022967193405</c:v>
                </c:pt>
                <c:pt idx="10">
                  <c:v>11652.585954585413</c:v>
                </c:pt>
                <c:pt idx="11">
                  <c:v>12480.294612846752</c:v>
                </c:pt>
                <c:pt idx="12">
                  <c:v>12713.087672982754</c:v>
                </c:pt>
                <c:pt idx="13">
                  <c:v>12312.166291637419</c:v>
                </c:pt>
                <c:pt idx="14">
                  <c:v>10734.346661826741</c:v>
                </c:pt>
                <c:pt idx="15">
                  <c:v>8186.5559481160562</c:v>
                </c:pt>
                <c:pt idx="16">
                  <c:v>5108.5143752067015</c:v>
                </c:pt>
                <c:pt idx="17">
                  <c:v>2677.1201915640186</c:v>
                </c:pt>
                <c:pt idx="18">
                  <c:v>711.31212819333814</c:v>
                </c:pt>
                <c:pt idx="19">
                  <c:v>12.932947785333422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F1-4AEC-AF77-0BDBEC617C51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17.243930380444564</c:v>
                </c:pt>
                <c:pt idx="5">
                  <c:v>758.73293673956084</c:v>
                </c:pt>
                <c:pt idx="6">
                  <c:v>3310.8346330453564</c:v>
                </c:pt>
                <c:pt idx="7">
                  <c:v>7018.2796648409385</c:v>
                </c:pt>
                <c:pt idx="8">
                  <c:v>10794.700418158298</c:v>
                </c:pt>
                <c:pt idx="9">
                  <c:v>13881.363956257874</c:v>
                </c:pt>
                <c:pt idx="10">
                  <c:v>15536.781272780552</c:v>
                </c:pt>
                <c:pt idx="11">
                  <c:v>16640.392817129003</c:v>
                </c:pt>
                <c:pt idx="12">
                  <c:v>16950.783563977009</c:v>
                </c:pt>
                <c:pt idx="13">
                  <c:v>16416.221722183225</c:v>
                </c:pt>
                <c:pt idx="14">
                  <c:v>14312.46221576899</c:v>
                </c:pt>
                <c:pt idx="15">
                  <c:v>10915.40793082141</c:v>
                </c:pt>
                <c:pt idx="16">
                  <c:v>6811.3525002756032</c:v>
                </c:pt>
                <c:pt idx="17">
                  <c:v>3569.4935887520251</c:v>
                </c:pt>
                <c:pt idx="18">
                  <c:v>948.41617092445108</c:v>
                </c:pt>
                <c:pt idx="19">
                  <c:v>17.243930380444564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F1-4AEC-AF77-0BDBEC617C51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21.554912975555705</c:v>
                </c:pt>
                <c:pt idx="5">
                  <c:v>948.41617092445097</c:v>
                </c:pt>
                <c:pt idx="6">
                  <c:v>4138.5432913066952</c:v>
                </c:pt>
                <c:pt idx="7">
                  <c:v>8772.8495810511722</c:v>
                </c:pt>
                <c:pt idx="8">
                  <c:v>13493.375522697872</c:v>
                </c:pt>
                <c:pt idx="9">
                  <c:v>17351.704945322341</c:v>
                </c:pt>
                <c:pt idx="10">
                  <c:v>19420.97659097569</c:v>
                </c:pt>
                <c:pt idx="11">
                  <c:v>20800.491021411257</c:v>
                </c:pt>
                <c:pt idx="12">
                  <c:v>21188.479454971257</c:v>
                </c:pt>
                <c:pt idx="13">
                  <c:v>20520.277152729032</c:v>
                </c:pt>
                <c:pt idx="14">
                  <c:v>17890.577769711235</c:v>
                </c:pt>
                <c:pt idx="15">
                  <c:v>13644.259913526761</c:v>
                </c:pt>
                <c:pt idx="16">
                  <c:v>8514.1906253445031</c:v>
                </c:pt>
                <c:pt idx="17">
                  <c:v>4461.8669859400316</c:v>
                </c:pt>
                <c:pt idx="18">
                  <c:v>1185.5202136555638</c:v>
                </c:pt>
                <c:pt idx="19">
                  <c:v>21.554912975555705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F1-4AEC-AF77-0BDBEC617C51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25.865895570666844</c:v>
                </c:pt>
                <c:pt idx="5">
                  <c:v>1138.0994051093412</c:v>
                </c:pt>
                <c:pt idx="6">
                  <c:v>4966.2519495680344</c:v>
                </c:pt>
                <c:pt idx="7">
                  <c:v>10527.419497261406</c:v>
                </c:pt>
                <c:pt idx="8">
                  <c:v>16192.050627237446</c:v>
                </c:pt>
                <c:pt idx="9">
                  <c:v>20822.04593438681</c:v>
                </c:pt>
                <c:pt idx="10">
                  <c:v>23305.171909170826</c:v>
                </c:pt>
                <c:pt idx="11">
                  <c:v>24960.589225693504</c:v>
                </c:pt>
                <c:pt idx="12">
                  <c:v>25426.175345965508</c:v>
                </c:pt>
                <c:pt idx="13">
                  <c:v>24624.332583274838</c:v>
                </c:pt>
                <c:pt idx="14">
                  <c:v>21468.693323653482</c:v>
                </c:pt>
                <c:pt idx="15">
                  <c:v>16373.111896232112</c:v>
                </c:pt>
                <c:pt idx="16">
                  <c:v>10217.028750413403</c:v>
                </c:pt>
                <c:pt idx="17">
                  <c:v>5354.2403831280371</c:v>
                </c:pt>
                <c:pt idx="18">
                  <c:v>1422.6242563866763</c:v>
                </c:pt>
                <c:pt idx="19">
                  <c:v>25.865895570666844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F1-4AEC-AF77-0BDBEC617C51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Hokuriku!$B$85:$Y$85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Hokuriku!$B$108:$Y$108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F1-4AEC-AF77-0BDBEC617C51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multiLvlStrRef>
              <c:f>Hokuriku!$B$85:$Y$86</c:f>
              <c:multiLvlStrCache>
                <c:ptCount val="24"/>
                <c:lvl>
                  <c:pt idx="0">
                    <c:v>2858</c:v>
                  </c:pt>
                  <c:pt idx="1">
                    <c:v>2821</c:v>
                  </c:pt>
                  <c:pt idx="2">
                    <c:v>2912</c:v>
                  </c:pt>
                  <c:pt idx="3">
                    <c:v>3029</c:v>
                  </c:pt>
                  <c:pt idx="4">
                    <c:v>3019</c:v>
                  </c:pt>
                  <c:pt idx="5">
                    <c:v>2966</c:v>
                  </c:pt>
                  <c:pt idx="6">
                    <c:v>2981</c:v>
                  </c:pt>
                  <c:pt idx="7">
                    <c:v>3230</c:v>
                  </c:pt>
                  <c:pt idx="8">
                    <c:v>3805</c:v>
                  </c:pt>
                  <c:pt idx="9">
                    <c:v>4251</c:v>
                  </c:pt>
                  <c:pt idx="10">
                    <c:v>4435</c:v>
                  </c:pt>
                  <c:pt idx="11">
                    <c:v>4513</c:v>
                  </c:pt>
                  <c:pt idx="12">
                    <c:v>4253</c:v>
                  </c:pt>
                  <c:pt idx="13">
                    <c:v>4403</c:v>
                  </c:pt>
                  <c:pt idx="14">
                    <c:v>4419</c:v>
                  </c:pt>
                  <c:pt idx="15">
                    <c:v>4244</c:v>
                  </c:pt>
                  <c:pt idx="16">
                    <c:v>4128</c:v>
                  </c:pt>
                  <c:pt idx="17">
                    <c:v>3892</c:v>
                  </c:pt>
                  <c:pt idx="18">
                    <c:v>3717</c:v>
                  </c:pt>
                  <c:pt idx="19">
                    <c:v>3556</c:v>
                  </c:pt>
                  <c:pt idx="20">
                    <c:v>3406</c:v>
                  </c:pt>
                  <c:pt idx="21">
                    <c:v>3257</c:v>
                  </c:pt>
                  <c:pt idx="22">
                    <c:v>3124</c:v>
                  </c:pt>
                  <c:pt idx="23">
                    <c:v>2997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</c:lvl>
              </c:multiLvlStrCache>
            </c:multiLvlStrRef>
          </c:xVal>
          <c:yVal>
            <c:numRef>
              <c:f>Hokuriku!$B$111:$Y$111</c:f>
              <c:numCache>
                <c:formatCode>General</c:formatCode>
                <c:ptCount val="24"/>
                <c:pt idx="0">
                  <c:v>2020.9149684794063</c:v>
                </c:pt>
                <c:pt idx="1">
                  <c:v>1956.0262720403123</c:v>
                </c:pt>
                <c:pt idx="2">
                  <c:v>1999.508388210839</c:v>
                </c:pt>
                <c:pt idx="3">
                  <c:v>2057.7075283160057</c:v>
                </c:pt>
                <c:pt idx="4">
                  <c:v>2059.7143952161841</c:v>
                </c:pt>
                <c:pt idx="5">
                  <c:v>2045.6663269149369</c:v>
                </c:pt>
                <c:pt idx="6">
                  <c:v>2119.9204022215285</c:v>
                </c:pt>
                <c:pt idx="7">
                  <c:v>2360.744430242908</c:v>
                </c:pt>
                <c:pt idx="8">
                  <c:v>2839.7166637520954</c:v>
                </c:pt>
                <c:pt idx="9">
                  <c:v>3143.42252131239</c:v>
                </c:pt>
                <c:pt idx="10">
                  <c:v>3235.7383987205853</c:v>
                </c:pt>
                <c:pt idx="11">
                  <c:v>3301.2960507930716</c:v>
                </c:pt>
                <c:pt idx="12">
                  <c:v>3212.3249515518401</c:v>
                </c:pt>
                <c:pt idx="13">
                  <c:v>3331.399054295744</c:v>
                </c:pt>
                <c:pt idx="14">
                  <c:v>3326.0474092286022</c:v>
                </c:pt>
                <c:pt idx="15">
                  <c:v>3265.8414022232578</c:v>
                </c:pt>
                <c:pt idx="16">
                  <c:v>3186.9046374829163</c:v>
                </c:pt>
                <c:pt idx="17">
                  <c:v>3001.6039270331335</c:v>
                </c:pt>
                <c:pt idx="18">
                  <c:v>2865.1369778210183</c:v>
                </c:pt>
                <c:pt idx="19">
                  <c:v>2715.9598715744419</c:v>
                </c:pt>
                <c:pt idx="20">
                  <c:v>2592.8720350301815</c:v>
                </c:pt>
                <c:pt idx="21">
                  <c:v>2446.3707513171757</c:v>
                </c:pt>
                <c:pt idx="22">
                  <c:v>2322.6139591395231</c:v>
                </c:pt>
                <c:pt idx="23">
                  <c:v>2198.1882113284769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1-4AEC-AF77-0BDBEC617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3888"/>
        <c:axId val="419124280"/>
      </c:scatterChart>
      <c:valAx>
        <c:axId val="4191238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9124280"/>
        <c:crosses val="autoZero"/>
        <c:crossBetween val="midCat"/>
        <c:majorUnit val="3"/>
      </c:valAx>
      <c:valAx>
        <c:axId val="419124280"/>
        <c:scaling>
          <c:orientation val="minMax"/>
          <c:max val="2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PV</a:t>
                </a: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9123888"/>
        <c:crosses val="autoZero"/>
        <c:crossBetween val="midCat"/>
        <c:majorUnit val="7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56549390868712"/>
          <c:y val="0.27504518157074465"/>
          <c:w val="0.13852937002602292"/>
          <c:h val="0.49124766241142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91426071741034"/>
          <c:y val="0.12962962962962962"/>
          <c:w val="0.81886351706036742"/>
          <c:h val="0.70741542723826178"/>
        </c:manualLayout>
      </c:layout>
      <c:scatterChart>
        <c:scatterStyle val="lineMarker"/>
        <c:varyColors val="0"/>
        <c:ser>
          <c:idx val="4"/>
          <c:order val="0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Hokuriku!$B$256:$Y$256</c:f>
              <c:numCache>
                <c:formatCode>General</c:formatCode>
                <c:ptCount val="24"/>
                <c:pt idx="0">
                  <c:v>1841.8289098173516</c:v>
                </c:pt>
                <c:pt idx="1">
                  <c:v>1841.8289098173516</c:v>
                </c:pt>
                <c:pt idx="2">
                  <c:v>1841.8289098173516</c:v>
                </c:pt>
                <c:pt idx="3">
                  <c:v>1841.8289098173516</c:v>
                </c:pt>
                <c:pt idx="4">
                  <c:v>1846.1398924124628</c:v>
                </c:pt>
                <c:pt idx="5">
                  <c:v>2031.5121440022417</c:v>
                </c:pt>
                <c:pt idx="6">
                  <c:v>2669.5375680786906</c:v>
                </c:pt>
                <c:pt idx="7">
                  <c:v>3596.3988260275864</c:v>
                </c:pt>
                <c:pt idx="8">
                  <c:v>4540.5040143569258</c:v>
                </c:pt>
                <c:pt idx="9">
                  <c:v>5312.1698988818198</c:v>
                </c:pt>
                <c:pt idx="10">
                  <c:v>5726.0242280124894</c:v>
                </c:pt>
                <c:pt idx="11">
                  <c:v>6001.9271140996025</c:v>
                </c:pt>
                <c:pt idx="12">
                  <c:v>6079.5248008116041</c:v>
                </c:pt>
                <c:pt idx="13">
                  <c:v>5945.8843403631581</c:v>
                </c:pt>
                <c:pt idx="14">
                  <c:v>5419.9444637595989</c:v>
                </c:pt>
                <c:pt idx="15">
                  <c:v>4570.6808925227042</c:v>
                </c:pt>
                <c:pt idx="16">
                  <c:v>3544.6670348862526</c:v>
                </c:pt>
                <c:pt idx="17">
                  <c:v>2734.2023070053579</c:v>
                </c:pt>
                <c:pt idx="18">
                  <c:v>2078.9329525484645</c:v>
                </c:pt>
                <c:pt idx="19">
                  <c:v>1846.1398924124628</c:v>
                </c:pt>
                <c:pt idx="20">
                  <c:v>1841.8289098173516</c:v>
                </c:pt>
                <c:pt idx="21">
                  <c:v>1841.8289098173516</c:v>
                </c:pt>
                <c:pt idx="22">
                  <c:v>1841.8289098173516</c:v>
                </c:pt>
                <c:pt idx="23">
                  <c:v>1841.8289098173516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B-4D9A-AB76-7400B3B69352}"/>
            </c:ext>
          </c:extLst>
        </c:ser>
        <c:ser>
          <c:idx val="3"/>
          <c:order val="1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Hokuriku!$B$291:$Y$291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1591.8430796308614</c:v>
                </c:pt>
                <c:pt idx="5">
                  <c:v>1962.5875828104197</c:v>
                </c:pt>
                <c:pt idx="6">
                  <c:v>3238.6384309633177</c:v>
                </c:pt>
                <c:pt idx="7">
                  <c:v>5092.3609468611085</c:v>
                </c:pt>
                <c:pt idx="8">
                  <c:v>6980.5713235197882</c:v>
                </c:pt>
                <c:pt idx="9">
                  <c:v>8523.903092569577</c:v>
                </c:pt>
                <c:pt idx="10">
                  <c:v>9351.6117508309144</c:v>
                </c:pt>
                <c:pt idx="11">
                  <c:v>9903.4175230051405</c:v>
                </c:pt>
                <c:pt idx="12">
                  <c:v>10058.612896429144</c:v>
                </c:pt>
                <c:pt idx="13">
                  <c:v>9791.3319755322518</c:v>
                </c:pt>
                <c:pt idx="14">
                  <c:v>8739.4522223251333</c:v>
                </c:pt>
                <c:pt idx="15">
                  <c:v>7040.925079851344</c:v>
                </c:pt>
                <c:pt idx="16">
                  <c:v>4988.8973645784408</c:v>
                </c:pt>
                <c:pt idx="17">
                  <c:v>3367.9679088166517</c:v>
                </c:pt>
                <c:pt idx="18">
                  <c:v>2057.4291999028646</c:v>
                </c:pt>
                <c:pt idx="19">
                  <c:v>1591.8430796308614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B-4D9A-AB76-7400B3B69352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Hokuriku!$B$248:$Y$248</c:f>
              <c:numCache>
                <c:formatCode>General</c:formatCode>
                <c:ptCount val="24"/>
                <c:pt idx="0">
                  <c:v>1841.8289098173516</c:v>
                </c:pt>
                <c:pt idx="1">
                  <c:v>1841.8289098173516</c:v>
                </c:pt>
                <c:pt idx="2">
                  <c:v>1841.8289098173516</c:v>
                </c:pt>
                <c:pt idx="3">
                  <c:v>1841.8289098173516</c:v>
                </c:pt>
                <c:pt idx="4">
                  <c:v>1854.761857602685</c:v>
                </c:pt>
                <c:pt idx="5">
                  <c:v>2410.878612372022</c:v>
                </c:pt>
                <c:pt idx="6">
                  <c:v>4324.9548846013686</c:v>
                </c:pt>
                <c:pt idx="7">
                  <c:v>7105.5386584480548</c:v>
                </c:pt>
                <c:pt idx="8">
                  <c:v>9937.8542234360739</c:v>
                </c:pt>
                <c:pt idx="9">
                  <c:v>12252.851877010757</c:v>
                </c:pt>
                <c:pt idx="10">
                  <c:v>13494.414864402765</c:v>
                </c:pt>
                <c:pt idx="11">
                  <c:v>14322.123522664104</c:v>
                </c:pt>
                <c:pt idx="12">
                  <c:v>14554.916582800106</c:v>
                </c:pt>
                <c:pt idx="13">
                  <c:v>14153.995201454771</c:v>
                </c:pt>
                <c:pt idx="14">
                  <c:v>12576.175571644093</c:v>
                </c:pt>
                <c:pt idx="15">
                  <c:v>10028.384857933408</c:v>
                </c:pt>
                <c:pt idx="16">
                  <c:v>6950.3432850240533</c:v>
                </c:pt>
                <c:pt idx="17">
                  <c:v>4518.9491013813704</c:v>
                </c:pt>
                <c:pt idx="18">
                  <c:v>2553.14103801069</c:v>
                </c:pt>
                <c:pt idx="19">
                  <c:v>1854.761857602685</c:v>
                </c:pt>
                <c:pt idx="20">
                  <c:v>1841.8289098173516</c:v>
                </c:pt>
                <c:pt idx="21">
                  <c:v>1841.8289098173516</c:v>
                </c:pt>
                <c:pt idx="22">
                  <c:v>1841.8289098173516</c:v>
                </c:pt>
                <c:pt idx="23">
                  <c:v>1841.8289098173516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CB-4D9A-AB76-7400B3B69352}"/>
            </c:ext>
          </c:extLst>
        </c:ser>
        <c:ser>
          <c:idx val="1"/>
          <c:order val="3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Hokuriku!$B$244:$Y$244</c:f>
              <c:numCache>
                <c:formatCode>General</c:formatCode>
                <c:ptCount val="24"/>
                <c:pt idx="0">
                  <c:v>1841.8289098173516</c:v>
                </c:pt>
                <c:pt idx="1">
                  <c:v>1841.8289098173516</c:v>
                </c:pt>
                <c:pt idx="2">
                  <c:v>1841.8289098173516</c:v>
                </c:pt>
                <c:pt idx="3">
                  <c:v>1841.8289098173516</c:v>
                </c:pt>
                <c:pt idx="4">
                  <c:v>1859.072840197796</c:v>
                </c:pt>
                <c:pt idx="5">
                  <c:v>2600.5618465569123</c:v>
                </c:pt>
                <c:pt idx="6">
                  <c:v>5152.6635428627078</c:v>
                </c:pt>
                <c:pt idx="7">
                  <c:v>8860.1085746582903</c:v>
                </c:pt>
                <c:pt idx="8">
                  <c:v>12636.52932797565</c:v>
                </c:pt>
                <c:pt idx="9">
                  <c:v>15723.192866075226</c:v>
                </c:pt>
                <c:pt idx="10">
                  <c:v>17378.610182597902</c:v>
                </c:pt>
                <c:pt idx="11">
                  <c:v>18482.221726946354</c:v>
                </c:pt>
                <c:pt idx="12">
                  <c:v>18792.612473794361</c:v>
                </c:pt>
                <c:pt idx="13">
                  <c:v>18258.050632000577</c:v>
                </c:pt>
                <c:pt idx="14">
                  <c:v>16154.291125586342</c:v>
                </c:pt>
                <c:pt idx="15">
                  <c:v>12757.236840638761</c:v>
                </c:pt>
                <c:pt idx="16">
                  <c:v>8653.181410092955</c:v>
                </c:pt>
                <c:pt idx="17">
                  <c:v>5411.3224985693769</c:v>
                </c:pt>
                <c:pt idx="18">
                  <c:v>2790.2450807418027</c:v>
                </c:pt>
                <c:pt idx="19">
                  <c:v>1859.072840197796</c:v>
                </c:pt>
                <c:pt idx="20">
                  <c:v>1841.8289098173516</c:v>
                </c:pt>
                <c:pt idx="21">
                  <c:v>1841.8289098173516</c:v>
                </c:pt>
                <c:pt idx="22">
                  <c:v>1841.8289098173516</c:v>
                </c:pt>
                <c:pt idx="23">
                  <c:v>1841.8289098173516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CB-4D9A-AB76-7400B3B69352}"/>
            </c:ext>
          </c:extLst>
        </c:ser>
        <c:ser>
          <c:idx val="0"/>
          <c:order val="4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Hokuriku!$B$240:$Y$240</c:f>
              <c:numCache>
                <c:formatCode>General</c:formatCode>
                <c:ptCount val="24"/>
                <c:pt idx="0">
                  <c:v>1841.8289098173516</c:v>
                </c:pt>
                <c:pt idx="1">
                  <c:v>1841.8289098173516</c:v>
                </c:pt>
                <c:pt idx="2">
                  <c:v>1841.8289098173516</c:v>
                </c:pt>
                <c:pt idx="3">
                  <c:v>1841.8289098173516</c:v>
                </c:pt>
                <c:pt idx="4">
                  <c:v>1863.3838227929073</c:v>
                </c:pt>
                <c:pt idx="5">
                  <c:v>2790.2450807418027</c:v>
                </c:pt>
                <c:pt idx="6">
                  <c:v>5980.372201124047</c:v>
                </c:pt>
                <c:pt idx="7">
                  <c:v>10614.678490868524</c:v>
                </c:pt>
                <c:pt idx="8">
                  <c:v>15335.204432515224</c:v>
                </c:pt>
                <c:pt idx="9">
                  <c:v>19193.533855139693</c:v>
                </c:pt>
                <c:pt idx="10">
                  <c:v>21262.805500793042</c:v>
                </c:pt>
                <c:pt idx="11">
                  <c:v>22642.319931228609</c:v>
                </c:pt>
                <c:pt idx="12">
                  <c:v>23030.308364788609</c:v>
                </c:pt>
                <c:pt idx="13">
                  <c:v>22362.106062546383</c:v>
                </c:pt>
                <c:pt idx="14">
                  <c:v>19732.406679528587</c:v>
                </c:pt>
                <c:pt idx="15">
                  <c:v>15486.088823344113</c:v>
                </c:pt>
                <c:pt idx="16">
                  <c:v>10356.019535161855</c:v>
                </c:pt>
                <c:pt idx="17">
                  <c:v>6303.6958957573834</c:v>
                </c:pt>
                <c:pt idx="18">
                  <c:v>3027.3491234729154</c:v>
                </c:pt>
                <c:pt idx="19">
                  <c:v>1863.3838227929073</c:v>
                </c:pt>
                <c:pt idx="20">
                  <c:v>1841.8289098173516</c:v>
                </c:pt>
                <c:pt idx="21">
                  <c:v>1841.8289098173516</c:v>
                </c:pt>
                <c:pt idx="22">
                  <c:v>1841.8289098173516</c:v>
                </c:pt>
                <c:pt idx="23">
                  <c:v>1841.8289098173516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CB-4D9A-AB76-7400B3B69352}"/>
            </c:ext>
          </c:extLst>
        </c:ser>
        <c:ser>
          <c:idx val="6"/>
          <c:order val="5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Hokuriku!$B$227:$Y$227</c:f>
              <c:numCache>
                <c:formatCode>General</c:formatCode>
                <c:ptCount val="24"/>
                <c:pt idx="0">
                  <c:v>1841.8289098173516</c:v>
                </c:pt>
                <c:pt idx="1">
                  <c:v>1841.8289098173516</c:v>
                </c:pt>
                <c:pt idx="2">
                  <c:v>1841.8289098173516</c:v>
                </c:pt>
                <c:pt idx="3">
                  <c:v>1841.8289098173516</c:v>
                </c:pt>
                <c:pt idx="4">
                  <c:v>1841.8289098173516</c:v>
                </c:pt>
                <c:pt idx="5">
                  <c:v>1841.8289098173516</c:v>
                </c:pt>
                <c:pt idx="6">
                  <c:v>1841.8289098173516</c:v>
                </c:pt>
                <c:pt idx="7">
                  <c:v>1841.8289098173516</c:v>
                </c:pt>
                <c:pt idx="8">
                  <c:v>1841.8289098173516</c:v>
                </c:pt>
                <c:pt idx="9">
                  <c:v>1841.8289098173516</c:v>
                </c:pt>
                <c:pt idx="10">
                  <c:v>1841.8289098173516</c:v>
                </c:pt>
                <c:pt idx="11">
                  <c:v>1841.8289098173516</c:v>
                </c:pt>
                <c:pt idx="12">
                  <c:v>1841.8289098173516</c:v>
                </c:pt>
                <c:pt idx="13">
                  <c:v>1841.8289098173516</c:v>
                </c:pt>
                <c:pt idx="14">
                  <c:v>1841.8289098173516</c:v>
                </c:pt>
                <c:pt idx="15">
                  <c:v>1841.8289098173516</c:v>
                </c:pt>
                <c:pt idx="16">
                  <c:v>1841.8289098173516</c:v>
                </c:pt>
                <c:pt idx="17">
                  <c:v>1841.8289098173516</c:v>
                </c:pt>
                <c:pt idx="18">
                  <c:v>1841.8289098173516</c:v>
                </c:pt>
                <c:pt idx="19">
                  <c:v>1841.8289098173516</c:v>
                </c:pt>
                <c:pt idx="20">
                  <c:v>1841.8289098173516</c:v>
                </c:pt>
                <c:pt idx="21">
                  <c:v>1841.8289098173516</c:v>
                </c:pt>
                <c:pt idx="22">
                  <c:v>1841.8289098173516</c:v>
                </c:pt>
                <c:pt idx="23">
                  <c:v>1841.8289098173516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CB-4D9A-AB76-7400B3B69352}"/>
            </c:ext>
          </c:extLst>
        </c:ser>
        <c:ser>
          <c:idx val="5"/>
          <c:order val="6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Hokuriku!$B$228:$Y$228</c:f>
              <c:numCache>
                <c:formatCode>General</c:formatCode>
                <c:ptCount val="24"/>
                <c:pt idx="0">
                  <c:v>3021</c:v>
                </c:pt>
                <c:pt idx="1">
                  <c:v>2924</c:v>
                </c:pt>
                <c:pt idx="2">
                  <c:v>2989</c:v>
                </c:pt>
                <c:pt idx="3">
                  <c:v>3076</c:v>
                </c:pt>
                <c:pt idx="4">
                  <c:v>3079</c:v>
                </c:pt>
                <c:pt idx="5">
                  <c:v>3058</c:v>
                </c:pt>
                <c:pt idx="6">
                  <c:v>3169</c:v>
                </c:pt>
                <c:pt idx="7">
                  <c:v>3529</c:v>
                </c:pt>
                <c:pt idx="8">
                  <c:v>4245</c:v>
                </c:pt>
                <c:pt idx="9">
                  <c:v>4699</c:v>
                </c:pt>
                <c:pt idx="10">
                  <c:v>4837</c:v>
                </c:pt>
                <c:pt idx="11">
                  <c:v>4935</c:v>
                </c:pt>
                <c:pt idx="12">
                  <c:v>4802</c:v>
                </c:pt>
                <c:pt idx="13">
                  <c:v>4980</c:v>
                </c:pt>
                <c:pt idx="14">
                  <c:v>4972</c:v>
                </c:pt>
                <c:pt idx="15">
                  <c:v>4882</c:v>
                </c:pt>
                <c:pt idx="16">
                  <c:v>4764</c:v>
                </c:pt>
                <c:pt idx="17">
                  <c:v>4487</c:v>
                </c:pt>
                <c:pt idx="18">
                  <c:v>4283</c:v>
                </c:pt>
                <c:pt idx="19">
                  <c:v>4060</c:v>
                </c:pt>
                <c:pt idx="20">
                  <c:v>3876</c:v>
                </c:pt>
                <c:pt idx="21">
                  <c:v>3657</c:v>
                </c:pt>
                <c:pt idx="22">
                  <c:v>3472</c:v>
                </c:pt>
                <c:pt idx="23">
                  <c:v>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CB-4D9A-AB76-7400B3B69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5120"/>
        <c:axId val="420073552"/>
      </c:scatterChart>
      <c:valAx>
        <c:axId val="42007512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3552"/>
        <c:crosses val="autoZero"/>
        <c:crossBetween val="midCat"/>
        <c:majorUnit val="3"/>
      </c:valAx>
      <c:valAx>
        <c:axId val="4200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Hokuriku!$B$295:$Y$295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1587.5320970357504</c:v>
                </c:pt>
                <c:pt idx="5">
                  <c:v>1772.9043486255293</c:v>
                </c:pt>
                <c:pt idx="6">
                  <c:v>2410.9297727019784</c:v>
                </c:pt>
                <c:pt idx="7">
                  <c:v>3337.7910306508738</c:v>
                </c:pt>
                <c:pt idx="8">
                  <c:v>4281.8962189802132</c:v>
                </c:pt>
                <c:pt idx="9">
                  <c:v>5053.5621035051081</c:v>
                </c:pt>
                <c:pt idx="10">
                  <c:v>5467.4164326357768</c:v>
                </c:pt>
                <c:pt idx="11">
                  <c:v>5743.3193187228899</c:v>
                </c:pt>
                <c:pt idx="12">
                  <c:v>5820.9170054348915</c:v>
                </c:pt>
                <c:pt idx="13">
                  <c:v>5687.2765449864455</c:v>
                </c:pt>
                <c:pt idx="14">
                  <c:v>5161.3366683828863</c:v>
                </c:pt>
                <c:pt idx="15">
                  <c:v>4312.0730971459916</c:v>
                </c:pt>
                <c:pt idx="16">
                  <c:v>3286.05923950954</c:v>
                </c:pt>
                <c:pt idx="17">
                  <c:v>2475.5945116286457</c:v>
                </c:pt>
                <c:pt idx="18">
                  <c:v>1820.3251571717519</c:v>
                </c:pt>
                <c:pt idx="19">
                  <c:v>1587.5320970357504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1-43E4-BF9D-F06FD56F5070}"/>
            </c:ext>
          </c:extLst>
        </c:ser>
        <c:ser>
          <c:idx val="3"/>
          <c:order val="1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Hokuriku!$B$291:$Y$291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1591.8430796308614</c:v>
                </c:pt>
                <c:pt idx="5">
                  <c:v>1962.5875828104197</c:v>
                </c:pt>
                <c:pt idx="6">
                  <c:v>3238.6384309633177</c:v>
                </c:pt>
                <c:pt idx="7">
                  <c:v>5092.3609468611085</c:v>
                </c:pt>
                <c:pt idx="8">
                  <c:v>6980.5713235197882</c:v>
                </c:pt>
                <c:pt idx="9">
                  <c:v>8523.903092569577</c:v>
                </c:pt>
                <c:pt idx="10">
                  <c:v>9351.6117508309144</c:v>
                </c:pt>
                <c:pt idx="11">
                  <c:v>9903.4175230051405</c:v>
                </c:pt>
                <c:pt idx="12">
                  <c:v>10058.612896429144</c:v>
                </c:pt>
                <c:pt idx="13">
                  <c:v>9791.3319755322518</c:v>
                </c:pt>
                <c:pt idx="14">
                  <c:v>8739.4522223251333</c:v>
                </c:pt>
                <c:pt idx="15">
                  <c:v>7040.925079851344</c:v>
                </c:pt>
                <c:pt idx="16">
                  <c:v>4988.8973645784408</c:v>
                </c:pt>
                <c:pt idx="17">
                  <c:v>3367.9679088166517</c:v>
                </c:pt>
                <c:pt idx="18">
                  <c:v>2057.4291999028646</c:v>
                </c:pt>
                <c:pt idx="19">
                  <c:v>1591.8430796308614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1-43E4-BF9D-F06FD56F5070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Hokuriku!$B$287:$Y$287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1596.1540622259727</c:v>
                </c:pt>
                <c:pt idx="5">
                  <c:v>2152.2708169953098</c:v>
                </c:pt>
                <c:pt idx="6">
                  <c:v>4066.3470892246564</c:v>
                </c:pt>
                <c:pt idx="7">
                  <c:v>6846.9308630713422</c:v>
                </c:pt>
                <c:pt idx="8">
                  <c:v>9679.2464280593631</c:v>
                </c:pt>
                <c:pt idx="9">
                  <c:v>11994.244081634044</c:v>
                </c:pt>
                <c:pt idx="10">
                  <c:v>13235.807069026052</c:v>
                </c:pt>
                <c:pt idx="11">
                  <c:v>14063.515727287391</c:v>
                </c:pt>
                <c:pt idx="12">
                  <c:v>14296.308787423393</c:v>
                </c:pt>
                <c:pt idx="13">
                  <c:v>13895.387406078058</c:v>
                </c:pt>
                <c:pt idx="14">
                  <c:v>12317.56777626738</c:v>
                </c:pt>
                <c:pt idx="15">
                  <c:v>9769.7770625566955</c:v>
                </c:pt>
                <c:pt idx="16">
                  <c:v>6691.7354896473407</c:v>
                </c:pt>
                <c:pt idx="17">
                  <c:v>4260.3413060046578</c:v>
                </c:pt>
                <c:pt idx="18">
                  <c:v>2294.5332426339774</c:v>
                </c:pt>
                <c:pt idx="19">
                  <c:v>1596.1540622259727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01-43E4-BF9D-F06FD56F5070}"/>
            </c:ext>
          </c:extLst>
        </c:ser>
        <c:ser>
          <c:idx val="1"/>
          <c:order val="3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Hokuriku!$B$283:$Y$283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1600.4650448210837</c:v>
                </c:pt>
                <c:pt idx="5">
                  <c:v>2341.9540511802002</c:v>
                </c:pt>
                <c:pt idx="6">
                  <c:v>4894.0557474859961</c:v>
                </c:pt>
                <c:pt idx="7">
                  <c:v>8601.5007792815777</c:v>
                </c:pt>
                <c:pt idx="8">
                  <c:v>12377.921532598937</c:v>
                </c:pt>
                <c:pt idx="9">
                  <c:v>15464.585070698513</c:v>
                </c:pt>
                <c:pt idx="10">
                  <c:v>17120.00238722119</c:v>
                </c:pt>
                <c:pt idx="11">
                  <c:v>18223.613931569642</c:v>
                </c:pt>
                <c:pt idx="12">
                  <c:v>18534.004678417648</c:v>
                </c:pt>
                <c:pt idx="13">
                  <c:v>17999.442836623864</c:v>
                </c:pt>
                <c:pt idx="14">
                  <c:v>15895.683330209629</c:v>
                </c:pt>
                <c:pt idx="15">
                  <c:v>12498.629045262049</c:v>
                </c:pt>
                <c:pt idx="16">
                  <c:v>8394.5736147162424</c:v>
                </c:pt>
                <c:pt idx="17">
                  <c:v>5152.7147031926643</c:v>
                </c:pt>
                <c:pt idx="18">
                  <c:v>2531.6372853650901</c:v>
                </c:pt>
                <c:pt idx="19">
                  <c:v>1600.4650448210837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01-43E4-BF9D-F06FD56F5070}"/>
            </c:ext>
          </c:extLst>
        </c:ser>
        <c:ser>
          <c:idx val="0"/>
          <c:order val="4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Hokuriku!$B$138:$Y$138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Hokuriku!$B$279:$Y$279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1604.7760274161949</c:v>
                </c:pt>
                <c:pt idx="5">
                  <c:v>2531.6372853650901</c:v>
                </c:pt>
                <c:pt idx="6">
                  <c:v>5721.7644057473344</c:v>
                </c:pt>
                <c:pt idx="7">
                  <c:v>10356.070695491811</c:v>
                </c:pt>
                <c:pt idx="8">
                  <c:v>15076.596637138511</c:v>
                </c:pt>
                <c:pt idx="9">
                  <c:v>18934.92605976298</c:v>
                </c:pt>
                <c:pt idx="10">
                  <c:v>21004.197705416329</c:v>
                </c:pt>
                <c:pt idx="11">
                  <c:v>22383.712135851896</c:v>
                </c:pt>
                <c:pt idx="12">
                  <c:v>22771.700569411896</c:v>
                </c:pt>
                <c:pt idx="13">
                  <c:v>22103.498267169671</c:v>
                </c:pt>
                <c:pt idx="14">
                  <c:v>19473.798884151875</c:v>
                </c:pt>
                <c:pt idx="15">
                  <c:v>15227.4810279674</c:v>
                </c:pt>
                <c:pt idx="16">
                  <c:v>10097.411739785142</c:v>
                </c:pt>
                <c:pt idx="17">
                  <c:v>6045.0881003806708</c:v>
                </c:pt>
                <c:pt idx="18">
                  <c:v>2768.7413280962028</c:v>
                </c:pt>
                <c:pt idx="19">
                  <c:v>1604.7760274161949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01-43E4-BF9D-F06FD56F5070}"/>
            </c:ext>
          </c:extLst>
        </c:ser>
        <c:ser>
          <c:idx val="6"/>
          <c:order val="5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Hokuriku!$B$266:$Y$266</c:f>
              <c:numCache>
                <c:formatCode>General</c:formatCode>
                <c:ptCount val="24"/>
                <c:pt idx="0">
                  <c:v>1583.2211144406392</c:v>
                </c:pt>
                <c:pt idx="1">
                  <c:v>1583.2211144406392</c:v>
                </c:pt>
                <c:pt idx="2">
                  <c:v>1583.2211144406392</c:v>
                </c:pt>
                <c:pt idx="3">
                  <c:v>1583.2211144406392</c:v>
                </c:pt>
                <c:pt idx="4">
                  <c:v>1583.2211144406392</c:v>
                </c:pt>
                <c:pt idx="5">
                  <c:v>1583.2211144406392</c:v>
                </c:pt>
                <c:pt idx="6">
                  <c:v>1583.2211144406392</c:v>
                </c:pt>
                <c:pt idx="7">
                  <c:v>1583.2211144406392</c:v>
                </c:pt>
                <c:pt idx="8">
                  <c:v>1583.2211144406392</c:v>
                </c:pt>
                <c:pt idx="9">
                  <c:v>1583.2211144406392</c:v>
                </c:pt>
                <c:pt idx="10">
                  <c:v>1583.2211144406392</c:v>
                </c:pt>
                <c:pt idx="11">
                  <c:v>1583.2211144406392</c:v>
                </c:pt>
                <c:pt idx="12">
                  <c:v>1583.2211144406392</c:v>
                </c:pt>
                <c:pt idx="13">
                  <c:v>1583.2211144406392</c:v>
                </c:pt>
                <c:pt idx="14">
                  <c:v>1583.2211144406392</c:v>
                </c:pt>
                <c:pt idx="15">
                  <c:v>1583.2211144406392</c:v>
                </c:pt>
                <c:pt idx="16">
                  <c:v>1583.2211144406392</c:v>
                </c:pt>
                <c:pt idx="17">
                  <c:v>1583.2211144406392</c:v>
                </c:pt>
                <c:pt idx="18">
                  <c:v>1583.2211144406392</c:v>
                </c:pt>
                <c:pt idx="19">
                  <c:v>1583.2211144406392</c:v>
                </c:pt>
                <c:pt idx="20">
                  <c:v>1583.2211144406392</c:v>
                </c:pt>
                <c:pt idx="21">
                  <c:v>1583.2211144406392</c:v>
                </c:pt>
                <c:pt idx="22">
                  <c:v>1583.2211144406392</c:v>
                </c:pt>
                <c:pt idx="23">
                  <c:v>1583.2211144406392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01-43E4-BF9D-F06FD56F5070}"/>
            </c:ext>
          </c:extLst>
        </c:ser>
        <c:ser>
          <c:idx val="5"/>
          <c:order val="6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Hokuriku!$B$267:$Y$267</c:f>
              <c:numCache>
                <c:formatCode>General</c:formatCode>
                <c:ptCount val="24"/>
                <c:pt idx="0">
                  <c:v>3021</c:v>
                </c:pt>
                <c:pt idx="1">
                  <c:v>2924</c:v>
                </c:pt>
                <c:pt idx="2">
                  <c:v>2989</c:v>
                </c:pt>
                <c:pt idx="3">
                  <c:v>3076</c:v>
                </c:pt>
                <c:pt idx="4">
                  <c:v>3079</c:v>
                </c:pt>
                <c:pt idx="5">
                  <c:v>3058</c:v>
                </c:pt>
                <c:pt idx="6">
                  <c:v>3169</c:v>
                </c:pt>
                <c:pt idx="7">
                  <c:v>3529</c:v>
                </c:pt>
                <c:pt idx="8">
                  <c:v>4245</c:v>
                </c:pt>
                <c:pt idx="9">
                  <c:v>4699</c:v>
                </c:pt>
                <c:pt idx="10">
                  <c:v>4837</c:v>
                </c:pt>
                <c:pt idx="11">
                  <c:v>4935</c:v>
                </c:pt>
                <c:pt idx="12">
                  <c:v>4802</c:v>
                </c:pt>
                <c:pt idx="13">
                  <c:v>4980</c:v>
                </c:pt>
                <c:pt idx="14">
                  <c:v>4972</c:v>
                </c:pt>
                <c:pt idx="15">
                  <c:v>4882</c:v>
                </c:pt>
                <c:pt idx="16">
                  <c:v>4764</c:v>
                </c:pt>
                <c:pt idx="17">
                  <c:v>4487</c:v>
                </c:pt>
                <c:pt idx="18">
                  <c:v>4283</c:v>
                </c:pt>
                <c:pt idx="19">
                  <c:v>4060</c:v>
                </c:pt>
                <c:pt idx="20">
                  <c:v>3876</c:v>
                </c:pt>
                <c:pt idx="21">
                  <c:v>3657</c:v>
                </c:pt>
                <c:pt idx="22">
                  <c:v>3472</c:v>
                </c:pt>
                <c:pt idx="23">
                  <c:v>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01-43E4-BF9D-F06FD56F5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8256"/>
        <c:axId val="420079824"/>
      </c:scatterChart>
      <c:valAx>
        <c:axId val="4200782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9824"/>
        <c:crosses val="autoZero"/>
        <c:crossBetween val="midCat"/>
        <c:majorUnit val="3"/>
      </c:valAx>
      <c:valAx>
        <c:axId val="4200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108</c:v>
                </c:pt>
                <c:pt idx="6">
                  <c:v>916</c:v>
                </c:pt>
                <c:pt idx="7">
                  <c:v>2145</c:v>
                </c:pt>
                <c:pt idx="8">
                  <c:v>3316</c:v>
                </c:pt>
                <c:pt idx="9">
                  <c:v>4141</c:v>
                </c:pt>
                <c:pt idx="10">
                  <c:v>5073</c:v>
                </c:pt>
                <c:pt idx="11">
                  <c:v>5941</c:v>
                </c:pt>
                <c:pt idx="12">
                  <c:v>5232</c:v>
                </c:pt>
                <c:pt idx="13">
                  <c:v>4898</c:v>
                </c:pt>
                <c:pt idx="14">
                  <c:v>4515</c:v>
                </c:pt>
                <c:pt idx="15">
                  <c:v>3824</c:v>
                </c:pt>
                <c:pt idx="16">
                  <c:v>2221</c:v>
                </c:pt>
                <c:pt idx="17">
                  <c:v>928</c:v>
                </c:pt>
                <c:pt idx="18">
                  <c:v>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C-40DC-8A49-4CD3621A3633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116</c:v>
                </c:pt>
                <c:pt idx="6">
                  <c:v>1014</c:v>
                </c:pt>
                <c:pt idx="7">
                  <c:v>2579</c:v>
                </c:pt>
                <c:pt idx="8">
                  <c:v>3579</c:v>
                </c:pt>
                <c:pt idx="9">
                  <c:v>4711</c:v>
                </c:pt>
                <c:pt idx="10">
                  <c:v>5656</c:v>
                </c:pt>
                <c:pt idx="11">
                  <c:v>6003</c:v>
                </c:pt>
                <c:pt idx="12">
                  <c:v>6154</c:v>
                </c:pt>
                <c:pt idx="13">
                  <c:v>5724</c:v>
                </c:pt>
                <c:pt idx="14">
                  <c:v>5536</c:v>
                </c:pt>
                <c:pt idx="15">
                  <c:v>4265</c:v>
                </c:pt>
                <c:pt idx="16">
                  <c:v>2559</c:v>
                </c:pt>
                <c:pt idx="17">
                  <c:v>960</c:v>
                </c:pt>
                <c:pt idx="18">
                  <c:v>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C-40DC-8A49-4CD3621A3633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199</c:v>
                </c:pt>
                <c:pt idx="6">
                  <c:v>1555</c:v>
                </c:pt>
                <c:pt idx="7">
                  <c:v>3309</c:v>
                </c:pt>
                <c:pt idx="8">
                  <c:v>4892</c:v>
                </c:pt>
                <c:pt idx="9">
                  <c:v>5654</c:v>
                </c:pt>
                <c:pt idx="10">
                  <c:v>6175</c:v>
                </c:pt>
                <c:pt idx="11">
                  <c:v>6494</c:v>
                </c:pt>
                <c:pt idx="12">
                  <c:v>6518</c:v>
                </c:pt>
                <c:pt idx="13">
                  <c:v>6520</c:v>
                </c:pt>
                <c:pt idx="14">
                  <c:v>6009</c:v>
                </c:pt>
                <c:pt idx="15">
                  <c:v>4740</c:v>
                </c:pt>
                <c:pt idx="16">
                  <c:v>3068</c:v>
                </c:pt>
                <c:pt idx="17">
                  <c:v>1289</c:v>
                </c:pt>
                <c:pt idx="18">
                  <c:v>128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AC-40DC-8A49-4CD3621A3633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185</c:v>
                </c:pt>
                <c:pt idx="6">
                  <c:v>1473</c:v>
                </c:pt>
                <c:pt idx="7">
                  <c:v>3211</c:v>
                </c:pt>
                <c:pt idx="8">
                  <c:v>4550</c:v>
                </c:pt>
                <c:pt idx="9">
                  <c:v>5421</c:v>
                </c:pt>
                <c:pt idx="10">
                  <c:v>6139</c:v>
                </c:pt>
                <c:pt idx="11">
                  <c:v>6261</c:v>
                </c:pt>
                <c:pt idx="12">
                  <c:v>6439</c:v>
                </c:pt>
                <c:pt idx="13">
                  <c:v>6552</c:v>
                </c:pt>
                <c:pt idx="14">
                  <c:v>5537</c:v>
                </c:pt>
                <c:pt idx="15">
                  <c:v>4295</c:v>
                </c:pt>
                <c:pt idx="16">
                  <c:v>2746</c:v>
                </c:pt>
                <c:pt idx="17">
                  <c:v>1019</c:v>
                </c:pt>
                <c:pt idx="18">
                  <c:v>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AC-40DC-8A49-4CD3621A3633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203</c:v>
                </c:pt>
                <c:pt idx="6">
                  <c:v>1614</c:v>
                </c:pt>
                <c:pt idx="7">
                  <c:v>3471</c:v>
                </c:pt>
                <c:pt idx="8">
                  <c:v>5140</c:v>
                </c:pt>
                <c:pt idx="9">
                  <c:v>6335</c:v>
                </c:pt>
                <c:pt idx="10">
                  <c:v>7052</c:v>
                </c:pt>
                <c:pt idx="11">
                  <c:v>7301</c:v>
                </c:pt>
                <c:pt idx="12">
                  <c:v>7423</c:v>
                </c:pt>
                <c:pt idx="13">
                  <c:v>6966</c:v>
                </c:pt>
                <c:pt idx="14">
                  <c:v>6149</c:v>
                </c:pt>
                <c:pt idx="15">
                  <c:v>4635</c:v>
                </c:pt>
                <c:pt idx="16">
                  <c:v>2883</c:v>
                </c:pt>
                <c:pt idx="17">
                  <c:v>1102</c:v>
                </c:pt>
                <c:pt idx="18">
                  <c:v>129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AC-40DC-8A49-4CD3621A3633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186</c:v>
                </c:pt>
                <c:pt idx="6">
                  <c:v>1423</c:v>
                </c:pt>
                <c:pt idx="7">
                  <c:v>3050</c:v>
                </c:pt>
                <c:pt idx="8">
                  <c:v>4622</c:v>
                </c:pt>
                <c:pt idx="9">
                  <c:v>5501</c:v>
                </c:pt>
                <c:pt idx="10">
                  <c:v>6630</c:v>
                </c:pt>
                <c:pt idx="11">
                  <c:v>7026</c:v>
                </c:pt>
                <c:pt idx="12">
                  <c:v>7102</c:v>
                </c:pt>
                <c:pt idx="13">
                  <c:v>6552</c:v>
                </c:pt>
                <c:pt idx="14">
                  <c:v>5320</c:v>
                </c:pt>
                <c:pt idx="15">
                  <c:v>3761</c:v>
                </c:pt>
                <c:pt idx="16">
                  <c:v>2063</c:v>
                </c:pt>
                <c:pt idx="17">
                  <c:v>857</c:v>
                </c:pt>
                <c:pt idx="18">
                  <c:v>106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AC-40DC-8A49-4CD3621A3633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124</c:v>
                </c:pt>
                <c:pt idx="6">
                  <c:v>1165</c:v>
                </c:pt>
                <c:pt idx="7">
                  <c:v>2772</c:v>
                </c:pt>
                <c:pt idx="8">
                  <c:v>4542</c:v>
                </c:pt>
                <c:pt idx="9">
                  <c:v>5973</c:v>
                </c:pt>
                <c:pt idx="10">
                  <c:v>6823</c:v>
                </c:pt>
                <c:pt idx="11">
                  <c:v>7183</c:v>
                </c:pt>
                <c:pt idx="12">
                  <c:v>7178</c:v>
                </c:pt>
                <c:pt idx="13">
                  <c:v>6637</c:v>
                </c:pt>
                <c:pt idx="14">
                  <c:v>5663</c:v>
                </c:pt>
                <c:pt idx="15">
                  <c:v>4439</c:v>
                </c:pt>
                <c:pt idx="16">
                  <c:v>2666</c:v>
                </c:pt>
                <c:pt idx="17">
                  <c:v>967</c:v>
                </c:pt>
                <c:pt idx="18">
                  <c:v>103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AC-40DC-8A49-4CD3621A3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6688"/>
        <c:axId val="420083352"/>
      </c:scatterChart>
      <c:valAx>
        <c:axId val="42007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3352"/>
        <c:crosses val="autoZero"/>
        <c:crossBetween val="midCat"/>
      </c:valAx>
      <c:valAx>
        <c:axId val="42008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Chubu!$B$25:$Y$25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3009.1786195317254</c:v>
                </c:pt>
                <c:pt idx="6">
                  <c:v>23021.834277385191</c:v>
                </c:pt>
                <c:pt idx="7">
                  <c:v>49344.058008450331</c:v>
                </c:pt>
                <c:pt idx="8">
                  <c:v>74776.470857395878</c:v>
                </c:pt>
                <c:pt idx="9">
                  <c:v>88997.266591634529</c:v>
                </c:pt>
                <c:pt idx="10">
                  <c:v>107262.65724459861</c:v>
                </c:pt>
                <c:pt idx="11">
                  <c:v>113669.2955958597</c:v>
                </c:pt>
                <c:pt idx="12">
                  <c:v>114898.85245115223</c:v>
                </c:pt>
                <c:pt idx="13">
                  <c:v>106000.74362995627</c:v>
                </c:pt>
                <c:pt idx="14">
                  <c:v>86068.979870477298</c:v>
                </c:pt>
                <c:pt idx="15">
                  <c:v>60846.885957305472</c:v>
                </c:pt>
                <c:pt idx="16">
                  <c:v>33375.99726932231</c:v>
                </c:pt>
                <c:pt idx="17">
                  <c:v>13864.871381390798</c:v>
                </c:pt>
                <c:pt idx="18">
                  <c:v>1714.9082455395853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97-4700-BCD5-EDCADD1A0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4136"/>
        <c:axId val="420075512"/>
      </c:scatterChart>
      <c:valAx>
        <c:axId val="42008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5512"/>
        <c:crosses val="autoZero"/>
        <c:crossBetween val="midCat"/>
      </c:valAx>
      <c:valAx>
        <c:axId val="42007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Chubu!$B$28:$Y$28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1805.5071717190353</c:v>
                </c:pt>
                <c:pt idx="6">
                  <c:v>13813.100566431116</c:v>
                </c:pt>
                <c:pt idx="7">
                  <c:v>29606.434805070203</c:v>
                </c:pt>
                <c:pt idx="8">
                  <c:v>44865.88251443753</c:v>
                </c:pt>
                <c:pt idx="9">
                  <c:v>53398.359954980719</c:v>
                </c:pt>
                <c:pt idx="10">
                  <c:v>64357.594346759164</c:v>
                </c:pt>
                <c:pt idx="11">
                  <c:v>68201.577357515824</c:v>
                </c:pt>
                <c:pt idx="12">
                  <c:v>68939.311470691333</c:v>
                </c:pt>
                <c:pt idx="13">
                  <c:v>63600.446177973768</c:v>
                </c:pt>
                <c:pt idx="14">
                  <c:v>51641.387922286383</c:v>
                </c:pt>
                <c:pt idx="15">
                  <c:v>36508.131574383289</c:v>
                </c:pt>
                <c:pt idx="16">
                  <c:v>20025.598361593387</c:v>
                </c:pt>
                <c:pt idx="17">
                  <c:v>8318.9228288344802</c:v>
                </c:pt>
                <c:pt idx="18">
                  <c:v>1028.9449473237512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C-4521-9A20-439BEA9B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0216"/>
        <c:axId val="420085704"/>
      </c:scatterChart>
      <c:valAx>
        <c:axId val="4200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5704"/>
        <c:crosses val="autoZero"/>
        <c:crossBetween val="midCat"/>
      </c:valAx>
      <c:valAx>
        <c:axId val="42008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0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Chubu!$B$31:$Y$31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1504.5893097658627</c:v>
                </c:pt>
                <c:pt idx="6">
                  <c:v>11510.917138692595</c:v>
                </c:pt>
                <c:pt idx="7">
                  <c:v>24672.029004225165</c:v>
                </c:pt>
                <c:pt idx="8">
                  <c:v>37388.235428697939</c:v>
                </c:pt>
                <c:pt idx="9">
                  <c:v>44498.633295817264</c:v>
                </c:pt>
                <c:pt idx="10">
                  <c:v>53631.328622299305</c:v>
                </c:pt>
                <c:pt idx="11">
                  <c:v>56834.647797929851</c:v>
                </c:pt>
                <c:pt idx="12">
                  <c:v>57449.426225576113</c:v>
                </c:pt>
                <c:pt idx="13">
                  <c:v>53000.371814978134</c:v>
                </c:pt>
                <c:pt idx="14">
                  <c:v>43034.489935238649</c:v>
                </c:pt>
                <c:pt idx="15">
                  <c:v>30423.442978652736</c:v>
                </c:pt>
                <c:pt idx="16">
                  <c:v>16687.998634661155</c:v>
                </c:pt>
                <c:pt idx="17">
                  <c:v>6932.435690695399</c:v>
                </c:pt>
                <c:pt idx="18">
                  <c:v>857.45412276979266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8-423D-8744-0769C708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5904"/>
        <c:axId val="420082568"/>
      </c:scatterChart>
      <c:valAx>
        <c:axId val="42007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2568"/>
        <c:crosses val="autoZero"/>
        <c:crossBetween val="midCat"/>
      </c:valAx>
      <c:valAx>
        <c:axId val="42008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Chubu!$B$34:$Y$34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1203.6714478126901</c:v>
                </c:pt>
                <c:pt idx="6">
                  <c:v>9208.7337109540749</c:v>
                </c:pt>
                <c:pt idx="7">
                  <c:v>19737.623203380135</c:v>
                </c:pt>
                <c:pt idx="8">
                  <c:v>29910.588342958352</c:v>
                </c:pt>
                <c:pt idx="9">
                  <c:v>35598.906636653803</c:v>
                </c:pt>
                <c:pt idx="10">
                  <c:v>42905.062897839438</c:v>
                </c:pt>
                <c:pt idx="11">
                  <c:v>45467.718238343878</c:v>
                </c:pt>
                <c:pt idx="12">
                  <c:v>45959.540980460886</c:v>
                </c:pt>
                <c:pt idx="13">
                  <c:v>42400.2974519825</c:v>
                </c:pt>
                <c:pt idx="14">
                  <c:v>34427.591948190922</c:v>
                </c:pt>
                <c:pt idx="15">
                  <c:v>24338.754382922187</c:v>
                </c:pt>
                <c:pt idx="16">
                  <c:v>13350.398907728922</c:v>
                </c:pt>
                <c:pt idx="17">
                  <c:v>5545.9485525563196</c:v>
                </c:pt>
                <c:pt idx="18">
                  <c:v>685.96329821583413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4-4CDC-AB91-0B26A2332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1392"/>
        <c:axId val="420076296"/>
      </c:scatterChart>
      <c:valAx>
        <c:axId val="42008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6296"/>
        <c:crosses val="autoZero"/>
        <c:crossBetween val="midCat"/>
      </c:valAx>
      <c:valAx>
        <c:axId val="42007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Chubu!$B$37:$Y$37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902.75358585951767</c:v>
                </c:pt>
                <c:pt idx="6">
                  <c:v>6906.550283215558</c:v>
                </c:pt>
                <c:pt idx="7">
                  <c:v>14803.217402535101</c:v>
                </c:pt>
                <c:pt idx="8">
                  <c:v>22432.941257218765</c:v>
                </c:pt>
                <c:pt idx="9">
                  <c:v>26699.179977490359</c:v>
                </c:pt>
                <c:pt idx="10">
                  <c:v>32178.797173379582</c:v>
                </c:pt>
                <c:pt idx="11">
                  <c:v>34100.788678757912</c:v>
                </c:pt>
                <c:pt idx="12">
                  <c:v>34469.655735345666</c:v>
                </c:pt>
                <c:pt idx="13">
                  <c:v>31800.223088986884</c:v>
                </c:pt>
                <c:pt idx="14">
                  <c:v>25820.693961143192</c:v>
                </c:pt>
                <c:pt idx="15">
                  <c:v>18254.065787191645</c:v>
                </c:pt>
                <c:pt idx="16">
                  <c:v>10012.799180796694</c:v>
                </c:pt>
                <c:pt idx="17">
                  <c:v>4159.4614144172401</c:v>
                </c:pt>
                <c:pt idx="18">
                  <c:v>514.4724736618756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F-4730-B413-1D2E0AF6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2960"/>
        <c:axId val="420079040"/>
      </c:scatterChart>
      <c:valAx>
        <c:axId val="42008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9040"/>
        <c:crosses val="autoZero"/>
        <c:crossBetween val="midCat"/>
      </c:valAx>
      <c:valAx>
        <c:axId val="4200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Chubu!$B$40:$Y$40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601.83572390634504</c:v>
                </c:pt>
                <c:pt idx="6">
                  <c:v>4604.3668554770375</c:v>
                </c:pt>
                <c:pt idx="7">
                  <c:v>9868.8116016900676</c:v>
                </c:pt>
                <c:pt idx="8">
                  <c:v>14955.294171479176</c:v>
                </c:pt>
                <c:pt idx="9">
                  <c:v>17799.453318326901</c:v>
                </c:pt>
                <c:pt idx="10">
                  <c:v>21452.531448919719</c:v>
                </c:pt>
                <c:pt idx="11">
                  <c:v>22733.859119171939</c:v>
                </c:pt>
                <c:pt idx="12">
                  <c:v>22979.770490230443</c:v>
                </c:pt>
                <c:pt idx="13">
                  <c:v>21200.14872599125</c:v>
                </c:pt>
                <c:pt idx="14">
                  <c:v>17213.795974095461</c:v>
                </c:pt>
                <c:pt idx="15">
                  <c:v>12169.377191461093</c:v>
                </c:pt>
                <c:pt idx="16">
                  <c:v>6675.1994538644612</c:v>
                </c:pt>
                <c:pt idx="17">
                  <c:v>2772.9742762781598</c:v>
                </c:pt>
                <c:pt idx="18">
                  <c:v>342.98164910791706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F-4D23-814A-0EE3B37D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9432"/>
        <c:axId val="420077472"/>
      </c:scatterChart>
      <c:valAx>
        <c:axId val="42007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7472"/>
        <c:crosses val="autoZero"/>
        <c:crossBetween val="midCat"/>
      </c:valAx>
      <c:valAx>
        <c:axId val="420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Chubu!$B$43:$Y$43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300.91786195317252</c:v>
                </c:pt>
                <c:pt idx="6">
                  <c:v>2302.1834277385187</c:v>
                </c:pt>
                <c:pt idx="7">
                  <c:v>4934.4058008450338</c:v>
                </c:pt>
                <c:pt idx="8">
                  <c:v>7477.647085739588</c:v>
                </c:pt>
                <c:pt idx="9">
                  <c:v>8899.7266591634507</c:v>
                </c:pt>
                <c:pt idx="10">
                  <c:v>10726.265724459859</c:v>
                </c:pt>
                <c:pt idx="11">
                  <c:v>11366.929559585969</c:v>
                </c:pt>
                <c:pt idx="12">
                  <c:v>11489.885245115222</c:v>
                </c:pt>
                <c:pt idx="13">
                  <c:v>10600.074362995625</c:v>
                </c:pt>
                <c:pt idx="14">
                  <c:v>8606.8979870477306</c:v>
                </c:pt>
                <c:pt idx="15">
                  <c:v>6084.6885957305467</c:v>
                </c:pt>
                <c:pt idx="16">
                  <c:v>3337.5997269322306</c:v>
                </c:pt>
                <c:pt idx="17">
                  <c:v>1386.4871381390799</c:v>
                </c:pt>
                <c:pt idx="18">
                  <c:v>171.49082455395853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0-4E29-889D-0F86ACD27C2E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601.83572390634504</c:v>
                </c:pt>
                <c:pt idx="6">
                  <c:v>4604.3668554770375</c:v>
                </c:pt>
                <c:pt idx="7">
                  <c:v>9868.8116016900676</c:v>
                </c:pt>
                <c:pt idx="8">
                  <c:v>14955.294171479176</c:v>
                </c:pt>
                <c:pt idx="9">
                  <c:v>17799.453318326901</c:v>
                </c:pt>
                <c:pt idx="10">
                  <c:v>21452.531448919719</c:v>
                </c:pt>
                <c:pt idx="11">
                  <c:v>22733.859119171939</c:v>
                </c:pt>
                <c:pt idx="12">
                  <c:v>22979.770490230443</c:v>
                </c:pt>
                <c:pt idx="13">
                  <c:v>21200.14872599125</c:v>
                </c:pt>
                <c:pt idx="14">
                  <c:v>17213.795974095461</c:v>
                </c:pt>
                <c:pt idx="15">
                  <c:v>12169.377191461093</c:v>
                </c:pt>
                <c:pt idx="16">
                  <c:v>6675.1994538644612</c:v>
                </c:pt>
                <c:pt idx="17">
                  <c:v>2772.9742762781598</c:v>
                </c:pt>
                <c:pt idx="18">
                  <c:v>342.98164910791706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60-4E29-889D-0F86ACD27C2E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Chubu!$B$37:$Y$37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902.75358585951767</c:v>
                </c:pt>
                <c:pt idx="6">
                  <c:v>6906.550283215558</c:v>
                </c:pt>
                <c:pt idx="7">
                  <c:v>14803.217402535101</c:v>
                </c:pt>
                <c:pt idx="8">
                  <c:v>22432.941257218765</c:v>
                </c:pt>
                <c:pt idx="9">
                  <c:v>26699.179977490359</c:v>
                </c:pt>
                <c:pt idx="10">
                  <c:v>32178.797173379582</c:v>
                </c:pt>
                <c:pt idx="11">
                  <c:v>34100.788678757912</c:v>
                </c:pt>
                <c:pt idx="12">
                  <c:v>34469.655735345666</c:v>
                </c:pt>
                <c:pt idx="13">
                  <c:v>31800.223088986884</c:v>
                </c:pt>
                <c:pt idx="14">
                  <c:v>25820.693961143192</c:v>
                </c:pt>
                <c:pt idx="15">
                  <c:v>18254.065787191645</c:v>
                </c:pt>
                <c:pt idx="16">
                  <c:v>10012.799180796694</c:v>
                </c:pt>
                <c:pt idx="17">
                  <c:v>4159.4614144172401</c:v>
                </c:pt>
                <c:pt idx="18">
                  <c:v>514.4724736618756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60-4E29-889D-0F86ACD27C2E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1203.6714478126901</c:v>
                </c:pt>
                <c:pt idx="6">
                  <c:v>9208.7337109540749</c:v>
                </c:pt>
                <c:pt idx="7">
                  <c:v>19737.623203380135</c:v>
                </c:pt>
                <c:pt idx="8">
                  <c:v>29910.588342958352</c:v>
                </c:pt>
                <c:pt idx="9">
                  <c:v>35598.906636653803</c:v>
                </c:pt>
                <c:pt idx="10">
                  <c:v>42905.062897839438</c:v>
                </c:pt>
                <c:pt idx="11">
                  <c:v>45467.718238343878</c:v>
                </c:pt>
                <c:pt idx="12">
                  <c:v>45959.540980460886</c:v>
                </c:pt>
                <c:pt idx="13">
                  <c:v>42400.2974519825</c:v>
                </c:pt>
                <c:pt idx="14">
                  <c:v>34427.591948190922</c:v>
                </c:pt>
                <c:pt idx="15">
                  <c:v>24338.754382922187</c:v>
                </c:pt>
                <c:pt idx="16">
                  <c:v>13350.398907728922</c:v>
                </c:pt>
                <c:pt idx="17">
                  <c:v>5545.9485525563196</c:v>
                </c:pt>
                <c:pt idx="18">
                  <c:v>685.96329821583413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60-4E29-889D-0F86ACD27C2E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1504.5893097658627</c:v>
                </c:pt>
                <c:pt idx="6">
                  <c:v>11510.917138692595</c:v>
                </c:pt>
                <c:pt idx="7">
                  <c:v>24672.029004225165</c:v>
                </c:pt>
                <c:pt idx="8">
                  <c:v>37388.235428697939</c:v>
                </c:pt>
                <c:pt idx="9">
                  <c:v>44498.633295817264</c:v>
                </c:pt>
                <c:pt idx="10">
                  <c:v>53631.328622299305</c:v>
                </c:pt>
                <c:pt idx="11">
                  <c:v>56834.647797929851</c:v>
                </c:pt>
                <c:pt idx="12">
                  <c:v>57449.426225576113</c:v>
                </c:pt>
                <c:pt idx="13">
                  <c:v>53000.371814978134</c:v>
                </c:pt>
                <c:pt idx="14">
                  <c:v>43034.489935238649</c:v>
                </c:pt>
                <c:pt idx="15">
                  <c:v>30423.442978652736</c:v>
                </c:pt>
                <c:pt idx="16">
                  <c:v>16687.998634661155</c:v>
                </c:pt>
                <c:pt idx="17">
                  <c:v>6932.435690695399</c:v>
                </c:pt>
                <c:pt idx="18">
                  <c:v>857.45412276979266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60-4E29-889D-0F86ACD27C2E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1805.5071717190353</c:v>
                </c:pt>
                <c:pt idx="6">
                  <c:v>13813.100566431116</c:v>
                </c:pt>
                <c:pt idx="7">
                  <c:v>29606.434805070203</c:v>
                </c:pt>
                <c:pt idx="8">
                  <c:v>44865.88251443753</c:v>
                </c:pt>
                <c:pt idx="9">
                  <c:v>53398.359954980719</c:v>
                </c:pt>
                <c:pt idx="10">
                  <c:v>64357.594346759164</c:v>
                </c:pt>
                <c:pt idx="11">
                  <c:v>68201.577357515824</c:v>
                </c:pt>
                <c:pt idx="12">
                  <c:v>68939.311470691333</c:v>
                </c:pt>
                <c:pt idx="13">
                  <c:v>63600.446177973768</c:v>
                </c:pt>
                <c:pt idx="14">
                  <c:v>51641.387922286383</c:v>
                </c:pt>
                <c:pt idx="15">
                  <c:v>36508.131574383289</c:v>
                </c:pt>
                <c:pt idx="16">
                  <c:v>20025.598361593387</c:v>
                </c:pt>
                <c:pt idx="17">
                  <c:v>8318.9228288344802</c:v>
                </c:pt>
                <c:pt idx="18">
                  <c:v>1028.9449473237512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60-4E29-889D-0F86ACD27C2E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Chubu!$B$25:$Y$25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3009.1786195317254</c:v>
                </c:pt>
                <c:pt idx="6">
                  <c:v>23021.834277385191</c:v>
                </c:pt>
                <c:pt idx="7">
                  <c:v>49344.058008450331</c:v>
                </c:pt>
                <c:pt idx="8">
                  <c:v>74776.470857395878</c:v>
                </c:pt>
                <c:pt idx="9">
                  <c:v>88997.266591634529</c:v>
                </c:pt>
                <c:pt idx="10">
                  <c:v>107262.65724459861</c:v>
                </c:pt>
                <c:pt idx="11">
                  <c:v>113669.2955958597</c:v>
                </c:pt>
                <c:pt idx="12">
                  <c:v>114898.85245115223</c:v>
                </c:pt>
                <c:pt idx="13">
                  <c:v>106000.74362995627</c:v>
                </c:pt>
                <c:pt idx="14">
                  <c:v>86068.979870477298</c:v>
                </c:pt>
                <c:pt idx="15">
                  <c:v>60846.885957305472</c:v>
                </c:pt>
                <c:pt idx="16">
                  <c:v>33375.99726932231</c:v>
                </c:pt>
                <c:pt idx="17">
                  <c:v>13864.871381390798</c:v>
                </c:pt>
                <c:pt idx="18">
                  <c:v>1714.9082455395853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60-4E29-889D-0F86ACD27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8840"/>
        <c:axId val="420087272"/>
      </c:scatterChart>
      <c:valAx>
        <c:axId val="4200888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087272"/>
        <c:crosses val="autoZero"/>
        <c:crossBetween val="midCat"/>
        <c:majorUnit val="3"/>
      </c:valAx>
      <c:valAx>
        <c:axId val="42008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088840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856933508311464"/>
          <c:y val="0.25294947506561682"/>
          <c:w val="0.18087510936132983"/>
          <c:h val="0.384841790609507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5277777777777779"/>
          <c:w val="0.85215507436570426"/>
          <c:h val="0.73982283464566923"/>
        </c:manualLayout>
      </c:layout>
      <c:scatterChart>
        <c:scatterStyle val="lineMarker"/>
        <c:varyColors val="0"/>
        <c:ser>
          <c:idx val="0"/>
          <c:order val="0"/>
          <c:tx>
            <c:v>B4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Chubu!$B$111:$Y$111</c:f>
              <c:numCache>
                <c:formatCode>General</c:formatCode>
                <c:ptCount val="24"/>
                <c:pt idx="0">
                  <c:v>6058.7002278981572</c:v>
                </c:pt>
                <c:pt idx="1">
                  <c:v>5703.1124184087921</c:v>
                </c:pt>
                <c:pt idx="2">
                  <c:v>5521.2869058467704</c:v>
                </c:pt>
                <c:pt idx="3">
                  <c:v>5544.2670704056063</c:v>
                </c:pt>
                <c:pt idx="4">
                  <c:v>5511.2078863034203</c:v>
                </c:pt>
                <c:pt idx="5">
                  <c:v>5520.0774235015679</c:v>
                </c:pt>
                <c:pt idx="6">
                  <c:v>5901.8706838036414</c:v>
                </c:pt>
                <c:pt idx="7">
                  <c:v>6721.0933922870754</c:v>
                </c:pt>
                <c:pt idx="8">
                  <c:v>8099.9032658172664</c:v>
                </c:pt>
                <c:pt idx="9">
                  <c:v>9014.2719187899183</c:v>
                </c:pt>
                <c:pt idx="10">
                  <c:v>9356.9585832637968</c:v>
                </c:pt>
                <c:pt idx="11">
                  <c:v>9532.7366840998075</c:v>
                </c:pt>
                <c:pt idx="12">
                  <c:v>9269.4726936275238</c:v>
                </c:pt>
                <c:pt idx="13">
                  <c:v>9672.2303145797632</c:v>
                </c:pt>
                <c:pt idx="14">
                  <c:v>9657.7165264373398</c:v>
                </c:pt>
                <c:pt idx="15">
                  <c:v>9442.0255082096646</c:v>
                </c:pt>
                <c:pt idx="16">
                  <c:v>9133.6075101831739</c:v>
                </c:pt>
                <c:pt idx="17">
                  <c:v>8588.9372940605754</c:v>
                </c:pt>
                <c:pt idx="18">
                  <c:v>8259.9580961656538</c:v>
                </c:pt>
                <c:pt idx="19">
                  <c:v>7922.9156826360513</c:v>
                </c:pt>
                <c:pt idx="20">
                  <c:v>7485.8893952364242</c:v>
                </c:pt>
                <c:pt idx="21">
                  <c:v>7057.3294842532096</c:v>
                </c:pt>
                <c:pt idx="22">
                  <c:v>6709.8048903985245</c:v>
                </c:pt>
                <c:pt idx="23">
                  <c:v>6375.9877631227946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F-494A-8BEB-96FFA06D324C}"/>
            </c:ext>
          </c:extLst>
        </c:ser>
        <c:ser>
          <c:idx val="1"/>
          <c:order val="1"/>
          <c:tx>
            <c:v>B11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Chubu!$B$114:$Y$114</c:f>
              <c:numCache>
                <c:formatCode>General</c:formatCode>
                <c:ptCount val="24"/>
                <c:pt idx="0">
                  <c:v>4494.2598155589876</c:v>
                </c:pt>
                <c:pt idx="1">
                  <c:v>4230.4897092691936</c:v>
                </c:pt>
                <c:pt idx="2">
                  <c:v>4095.6140653500356</c:v>
                </c:pt>
                <c:pt idx="3">
                  <c:v>4112.6604327633213</c:v>
                </c:pt>
                <c:pt idx="4">
                  <c:v>4088.1375884143836</c:v>
                </c:pt>
                <c:pt idx="5">
                  <c:v>4094.7168881177572</c:v>
                </c:pt>
                <c:pt idx="6">
                  <c:v>4377.925834440246</c:v>
                </c:pt>
                <c:pt idx="7">
                  <c:v>4985.6138797700214</c:v>
                </c:pt>
                <c:pt idx="8">
                  <c:v>6008.3959245671831</c:v>
                </c:pt>
                <c:pt idx="9">
                  <c:v>6686.6619121695103</c:v>
                </c:pt>
                <c:pt idx="10">
                  <c:v>6940.8621279816707</c:v>
                </c:pt>
                <c:pt idx="11">
                  <c:v>7071.2518857394371</c:v>
                </c:pt>
                <c:pt idx="12">
                  <c:v>6875.9663081802128</c:v>
                </c:pt>
                <c:pt idx="13">
                  <c:v>7174.7263265288575</c:v>
                </c:pt>
                <c:pt idx="14">
                  <c:v>7163.9601997415193</c:v>
                </c:pt>
                <c:pt idx="15">
                  <c:v>7003.9635933185709</c:v>
                </c:pt>
                <c:pt idx="16">
                  <c:v>6775.1833990876266</c:v>
                </c:pt>
                <c:pt idx="17">
                  <c:v>6371.1545854850065</c:v>
                </c:pt>
                <c:pt idx="18">
                  <c:v>6127.1223783053319</c:v>
                </c:pt>
                <c:pt idx="19">
                  <c:v>5877.1089895771374</c:v>
                </c:pt>
                <c:pt idx="20">
                  <c:v>5552.9289496472775</c:v>
                </c:pt>
                <c:pt idx="21">
                  <c:v>5235.0291503433637</c:v>
                </c:pt>
                <c:pt idx="22">
                  <c:v>4977.2402256020914</c:v>
                </c:pt>
                <c:pt idx="23">
                  <c:v>4729.6193094933051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9F-494A-8BEB-96FFA06D3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7664"/>
        <c:axId val="420088056"/>
      </c:scatterChart>
      <c:valAx>
        <c:axId val="42008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8056"/>
        <c:crosses val="autoZero"/>
        <c:crossBetween val="midCat"/>
      </c:valAx>
      <c:valAx>
        <c:axId val="42008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8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7360017497813"/>
          <c:y val="0.13946704578594343"/>
          <c:w val="0.1222639982502187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Chubu!$B$43:$Y$43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300.91786195317252</c:v>
                </c:pt>
                <c:pt idx="6">
                  <c:v>2302.1834277385187</c:v>
                </c:pt>
                <c:pt idx="7">
                  <c:v>4934.4058008450338</c:v>
                </c:pt>
                <c:pt idx="8">
                  <c:v>7477.647085739588</c:v>
                </c:pt>
                <c:pt idx="9">
                  <c:v>8899.7266591634507</c:v>
                </c:pt>
                <c:pt idx="10">
                  <c:v>10726.265724459859</c:v>
                </c:pt>
                <c:pt idx="11">
                  <c:v>11366.929559585969</c:v>
                </c:pt>
                <c:pt idx="12">
                  <c:v>11489.885245115222</c:v>
                </c:pt>
                <c:pt idx="13">
                  <c:v>10600.074362995625</c:v>
                </c:pt>
                <c:pt idx="14">
                  <c:v>8606.8979870477306</c:v>
                </c:pt>
                <c:pt idx="15">
                  <c:v>6084.6885957305467</c:v>
                </c:pt>
                <c:pt idx="16">
                  <c:v>3337.5997269322306</c:v>
                </c:pt>
                <c:pt idx="17">
                  <c:v>1386.4871381390799</c:v>
                </c:pt>
                <c:pt idx="18">
                  <c:v>171.49082455395853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7-47A3-A1FA-69287113FB76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601.83572390634504</c:v>
                </c:pt>
                <c:pt idx="6">
                  <c:v>4604.3668554770375</c:v>
                </c:pt>
                <c:pt idx="7">
                  <c:v>9868.8116016900676</c:v>
                </c:pt>
                <c:pt idx="8">
                  <c:v>14955.294171479176</c:v>
                </c:pt>
                <c:pt idx="9">
                  <c:v>17799.453318326901</c:v>
                </c:pt>
                <c:pt idx="10">
                  <c:v>21452.531448919719</c:v>
                </c:pt>
                <c:pt idx="11">
                  <c:v>22733.859119171939</c:v>
                </c:pt>
                <c:pt idx="12">
                  <c:v>22979.770490230443</c:v>
                </c:pt>
                <c:pt idx="13">
                  <c:v>21200.14872599125</c:v>
                </c:pt>
                <c:pt idx="14">
                  <c:v>17213.795974095461</c:v>
                </c:pt>
                <c:pt idx="15">
                  <c:v>12169.377191461093</c:v>
                </c:pt>
                <c:pt idx="16">
                  <c:v>6675.1994538644612</c:v>
                </c:pt>
                <c:pt idx="17">
                  <c:v>2772.9742762781598</c:v>
                </c:pt>
                <c:pt idx="18">
                  <c:v>342.98164910791706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7-47A3-A1FA-69287113FB76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Chubu!$B$37:$Y$37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902.75358585951767</c:v>
                </c:pt>
                <c:pt idx="6">
                  <c:v>6906.550283215558</c:v>
                </c:pt>
                <c:pt idx="7">
                  <c:v>14803.217402535101</c:v>
                </c:pt>
                <c:pt idx="8">
                  <c:v>22432.941257218765</c:v>
                </c:pt>
                <c:pt idx="9">
                  <c:v>26699.179977490359</c:v>
                </c:pt>
                <c:pt idx="10">
                  <c:v>32178.797173379582</c:v>
                </c:pt>
                <c:pt idx="11">
                  <c:v>34100.788678757912</c:v>
                </c:pt>
                <c:pt idx="12">
                  <c:v>34469.655735345666</c:v>
                </c:pt>
                <c:pt idx="13">
                  <c:v>31800.223088986884</c:v>
                </c:pt>
                <c:pt idx="14">
                  <c:v>25820.693961143192</c:v>
                </c:pt>
                <c:pt idx="15">
                  <c:v>18254.065787191645</c:v>
                </c:pt>
                <c:pt idx="16">
                  <c:v>10012.799180796694</c:v>
                </c:pt>
                <c:pt idx="17">
                  <c:v>4159.4614144172401</c:v>
                </c:pt>
                <c:pt idx="18">
                  <c:v>514.4724736618756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17-47A3-A1FA-69287113FB76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1203.6714478126901</c:v>
                </c:pt>
                <c:pt idx="6">
                  <c:v>9208.7337109540749</c:v>
                </c:pt>
                <c:pt idx="7">
                  <c:v>19737.623203380135</c:v>
                </c:pt>
                <c:pt idx="8">
                  <c:v>29910.588342958352</c:v>
                </c:pt>
                <c:pt idx="9">
                  <c:v>35598.906636653803</c:v>
                </c:pt>
                <c:pt idx="10">
                  <c:v>42905.062897839438</c:v>
                </c:pt>
                <c:pt idx="11">
                  <c:v>45467.718238343878</c:v>
                </c:pt>
                <c:pt idx="12">
                  <c:v>45959.540980460886</c:v>
                </c:pt>
                <c:pt idx="13">
                  <c:v>42400.2974519825</c:v>
                </c:pt>
                <c:pt idx="14">
                  <c:v>34427.591948190922</c:v>
                </c:pt>
                <c:pt idx="15">
                  <c:v>24338.754382922187</c:v>
                </c:pt>
                <c:pt idx="16">
                  <c:v>13350.398907728922</c:v>
                </c:pt>
                <c:pt idx="17">
                  <c:v>5545.9485525563196</c:v>
                </c:pt>
                <c:pt idx="18">
                  <c:v>685.96329821583413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17-47A3-A1FA-69287113FB76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1504.5893097658627</c:v>
                </c:pt>
                <c:pt idx="6">
                  <c:v>11510.917138692595</c:v>
                </c:pt>
                <c:pt idx="7">
                  <c:v>24672.029004225165</c:v>
                </c:pt>
                <c:pt idx="8">
                  <c:v>37388.235428697939</c:v>
                </c:pt>
                <c:pt idx="9">
                  <c:v>44498.633295817264</c:v>
                </c:pt>
                <c:pt idx="10">
                  <c:v>53631.328622299305</c:v>
                </c:pt>
                <c:pt idx="11">
                  <c:v>56834.647797929851</c:v>
                </c:pt>
                <c:pt idx="12">
                  <c:v>57449.426225576113</c:v>
                </c:pt>
                <c:pt idx="13">
                  <c:v>53000.371814978134</c:v>
                </c:pt>
                <c:pt idx="14">
                  <c:v>43034.489935238649</c:v>
                </c:pt>
                <c:pt idx="15">
                  <c:v>30423.442978652736</c:v>
                </c:pt>
                <c:pt idx="16">
                  <c:v>16687.998634661155</c:v>
                </c:pt>
                <c:pt idx="17">
                  <c:v>6932.435690695399</c:v>
                </c:pt>
                <c:pt idx="18">
                  <c:v>857.45412276979266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17-47A3-A1FA-69287113FB76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1805.5071717190353</c:v>
                </c:pt>
                <c:pt idx="6">
                  <c:v>13813.100566431116</c:v>
                </c:pt>
                <c:pt idx="7">
                  <c:v>29606.434805070203</c:v>
                </c:pt>
                <c:pt idx="8">
                  <c:v>44865.88251443753</c:v>
                </c:pt>
                <c:pt idx="9">
                  <c:v>53398.359954980719</c:v>
                </c:pt>
                <c:pt idx="10">
                  <c:v>64357.594346759164</c:v>
                </c:pt>
                <c:pt idx="11">
                  <c:v>68201.577357515824</c:v>
                </c:pt>
                <c:pt idx="12">
                  <c:v>68939.311470691333</c:v>
                </c:pt>
                <c:pt idx="13">
                  <c:v>63600.446177973768</c:v>
                </c:pt>
                <c:pt idx="14">
                  <c:v>51641.387922286383</c:v>
                </c:pt>
                <c:pt idx="15">
                  <c:v>36508.131574383289</c:v>
                </c:pt>
                <c:pt idx="16">
                  <c:v>20025.598361593387</c:v>
                </c:pt>
                <c:pt idx="17">
                  <c:v>8318.9228288344802</c:v>
                </c:pt>
                <c:pt idx="18">
                  <c:v>1028.9449473237512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17-47A3-A1FA-69287113FB76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Chubu!$B$25:$Y$25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3009.1786195317254</c:v>
                </c:pt>
                <c:pt idx="6">
                  <c:v>23021.834277385191</c:v>
                </c:pt>
                <c:pt idx="7">
                  <c:v>49344.058008450331</c:v>
                </c:pt>
                <c:pt idx="8">
                  <c:v>74776.470857395878</c:v>
                </c:pt>
                <c:pt idx="9">
                  <c:v>88997.266591634529</c:v>
                </c:pt>
                <c:pt idx="10">
                  <c:v>107262.65724459861</c:v>
                </c:pt>
                <c:pt idx="11">
                  <c:v>113669.2955958597</c:v>
                </c:pt>
                <c:pt idx="12">
                  <c:v>114898.85245115223</c:v>
                </c:pt>
                <c:pt idx="13">
                  <c:v>106000.74362995627</c:v>
                </c:pt>
                <c:pt idx="14">
                  <c:v>86068.979870477298</c:v>
                </c:pt>
                <c:pt idx="15">
                  <c:v>60846.885957305472</c:v>
                </c:pt>
                <c:pt idx="16">
                  <c:v>33375.99726932231</c:v>
                </c:pt>
                <c:pt idx="17">
                  <c:v>13864.871381390798</c:v>
                </c:pt>
                <c:pt idx="18">
                  <c:v>1714.9082455395853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17-47A3-A1FA-69287113FB76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Chubu!$B$111:$Y$111</c:f>
              <c:numCache>
                <c:formatCode>General</c:formatCode>
                <c:ptCount val="24"/>
                <c:pt idx="0">
                  <c:v>6058.7002278981572</c:v>
                </c:pt>
                <c:pt idx="1">
                  <c:v>5703.1124184087921</c:v>
                </c:pt>
                <c:pt idx="2">
                  <c:v>5521.2869058467704</c:v>
                </c:pt>
                <c:pt idx="3">
                  <c:v>5544.2670704056063</c:v>
                </c:pt>
                <c:pt idx="4">
                  <c:v>5511.2078863034203</c:v>
                </c:pt>
                <c:pt idx="5">
                  <c:v>5520.0774235015679</c:v>
                </c:pt>
                <c:pt idx="6">
                  <c:v>5901.8706838036414</c:v>
                </c:pt>
                <c:pt idx="7">
                  <c:v>6721.0933922870754</c:v>
                </c:pt>
                <c:pt idx="8">
                  <c:v>8099.9032658172664</c:v>
                </c:pt>
                <c:pt idx="9">
                  <c:v>9014.2719187899183</c:v>
                </c:pt>
                <c:pt idx="10">
                  <c:v>9356.9585832637968</c:v>
                </c:pt>
                <c:pt idx="11">
                  <c:v>9532.7366840998075</c:v>
                </c:pt>
                <c:pt idx="12">
                  <c:v>9269.4726936275238</c:v>
                </c:pt>
                <c:pt idx="13">
                  <c:v>9672.2303145797632</c:v>
                </c:pt>
                <c:pt idx="14">
                  <c:v>9657.7165264373398</c:v>
                </c:pt>
                <c:pt idx="15">
                  <c:v>9442.0255082096646</c:v>
                </c:pt>
                <c:pt idx="16">
                  <c:v>9133.6075101831739</c:v>
                </c:pt>
                <c:pt idx="17">
                  <c:v>8588.9372940605754</c:v>
                </c:pt>
                <c:pt idx="18">
                  <c:v>8259.9580961656538</c:v>
                </c:pt>
                <c:pt idx="19">
                  <c:v>7922.9156826360513</c:v>
                </c:pt>
                <c:pt idx="20">
                  <c:v>7485.8893952364242</c:v>
                </c:pt>
                <c:pt idx="21">
                  <c:v>7057.3294842532096</c:v>
                </c:pt>
                <c:pt idx="22">
                  <c:v>6709.8048903985245</c:v>
                </c:pt>
                <c:pt idx="23">
                  <c:v>6375.9877631227946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7-47A3-A1FA-69287113FB76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Chubu!$B$114:$Y$114</c:f>
              <c:numCache>
                <c:formatCode>General</c:formatCode>
                <c:ptCount val="24"/>
                <c:pt idx="0">
                  <c:v>4494.2598155589876</c:v>
                </c:pt>
                <c:pt idx="1">
                  <c:v>4230.4897092691936</c:v>
                </c:pt>
                <c:pt idx="2">
                  <c:v>4095.6140653500356</c:v>
                </c:pt>
                <c:pt idx="3">
                  <c:v>4112.6604327633213</c:v>
                </c:pt>
                <c:pt idx="4">
                  <c:v>4088.1375884143836</c:v>
                </c:pt>
                <c:pt idx="5">
                  <c:v>4094.7168881177572</c:v>
                </c:pt>
                <c:pt idx="6">
                  <c:v>4377.925834440246</c:v>
                </c:pt>
                <c:pt idx="7">
                  <c:v>4985.6138797700214</c:v>
                </c:pt>
                <c:pt idx="8">
                  <c:v>6008.3959245671831</c:v>
                </c:pt>
                <c:pt idx="9">
                  <c:v>6686.6619121695103</c:v>
                </c:pt>
                <c:pt idx="10">
                  <c:v>6940.8621279816707</c:v>
                </c:pt>
                <c:pt idx="11">
                  <c:v>7071.2518857394371</c:v>
                </c:pt>
                <c:pt idx="12">
                  <c:v>6875.9663081802128</c:v>
                </c:pt>
                <c:pt idx="13">
                  <c:v>7174.7263265288575</c:v>
                </c:pt>
                <c:pt idx="14">
                  <c:v>7163.9601997415193</c:v>
                </c:pt>
                <c:pt idx="15">
                  <c:v>7003.9635933185709</c:v>
                </c:pt>
                <c:pt idx="16">
                  <c:v>6775.1833990876266</c:v>
                </c:pt>
                <c:pt idx="17">
                  <c:v>6371.1545854850065</c:v>
                </c:pt>
                <c:pt idx="18">
                  <c:v>6127.1223783053319</c:v>
                </c:pt>
                <c:pt idx="19">
                  <c:v>5877.1089895771374</c:v>
                </c:pt>
                <c:pt idx="20">
                  <c:v>5552.9289496472775</c:v>
                </c:pt>
                <c:pt idx="21">
                  <c:v>5235.0291503433637</c:v>
                </c:pt>
                <c:pt idx="22">
                  <c:v>4977.2402256020914</c:v>
                </c:pt>
                <c:pt idx="23">
                  <c:v>4729.6193094933051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7-47A3-A1FA-69287113F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6440"/>
        <c:axId val="419121144"/>
      </c:scatterChart>
      <c:valAx>
        <c:axId val="4191164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9121144"/>
        <c:crosses val="autoZero"/>
        <c:crossBetween val="midCat"/>
        <c:majorUnit val="3"/>
      </c:valAx>
      <c:valAx>
        <c:axId val="41912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9116440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856933508311464"/>
          <c:y val="0.25294947506561682"/>
          <c:w val="0.13920844269466318"/>
          <c:h val="0.70312992125984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Chubu!$B$43:$Y$43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300.91786195317252</c:v>
                </c:pt>
                <c:pt idx="6">
                  <c:v>2302.1834277385187</c:v>
                </c:pt>
                <c:pt idx="7">
                  <c:v>4934.4058008450338</c:v>
                </c:pt>
                <c:pt idx="8">
                  <c:v>7477.647085739588</c:v>
                </c:pt>
                <c:pt idx="9">
                  <c:v>8899.7266591634507</c:v>
                </c:pt>
                <c:pt idx="10">
                  <c:v>10726.265724459859</c:v>
                </c:pt>
                <c:pt idx="11">
                  <c:v>11366.929559585969</c:v>
                </c:pt>
                <c:pt idx="12">
                  <c:v>11489.885245115222</c:v>
                </c:pt>
                <c:pt idx="13">
                  <c:v>10600.074362995625</c:v>
                </c:pt>
                <c:pt idx="14">
                  <c:v>8606.8979870477306</c:v>
                </c:pt>
                <c:pt idx="15">
                  <c:v>6084.6885957305467</c:v>
                </c:pt>
                <c:pt idx="16">
                  <c:v>3337.5997269322306</c:v>
                </c:pt>
                <c:pt idx="17">
                  <c:v>1386.4871381390799</c:v>
                </c:pt>
                <c:pt idx="18">
                  <c:v>171.49082455395853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2-4BB9-BE56-BE3AB2D5D53F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601.83572390634504</c:v>
                </c:pt>
                <c:pt idx="6">
                  <c:v>4604.3668554770375</c:v>
                </c:pt>
                <c:pt idx="7">
                  <c:v>9868.8116016900676</c:v>
                </c:pt>
                <c:pt idx="8">
                  <c:v>14955.294171479176</c:v>
                </c:pt>
                <c:pt idx="9">
                  <c:v>17799.453318326901</c:v>
                </c:pt>
                <c:pt idx="10">
                  <c:v>21452.531448919719</c:v>
                </c:pt>
                <c:pt idx="11">
                  <c:v>22733.859119171939</c:v>
                </c:pt>
                <c:pt idx="12">
                  <c:v>22979.770490230443</c:v>
                </c:pt>
                <c:pt idx="13">
                  <c:v>21200.14872599125</c:v>
                </c:pt>
                <c:pt idx="14">
                  <c:v>17213.795974095461</c:v>
                </c:pt>
                <c:pt idx="15">
                  <c:v>12169.377191461093</c:v>
                </c:pt>
                <c:pt idx="16">
                  <c:v>6675.1994538644612</c:v>
                </c:pt>
                <c:pt idx="17">
                  <c:v>2772.9742762781598</c:v>
                </c:pt>
                <c:pt idx="18">
                  <c:v>342.98164910791706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32-4BB9-BE56-BE3AB2D5D53F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Chubu!$B$37:$Y$37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902.75358585951767</c:v>
                </c:pt>
                <c:pt idx="6">
                  <c:v>6906.550283215558</c:v>
                </c:pt>
                <c:pt idx="7">
                  <c:v>14803.217402535101</c:v>
                </c:pt>
                <c:pt idx="8">
                  <c:v>22432.941257218765</c:v>
                </c:pt>
                <c:pt idx="9">
                  <c:v>26699.179977490359</c:v>
                </c:pt>
                <c:pt idx="10">
                  <c:v>32178.797173379582</c:v>
                </c:pt>
                <c:pt idx="11">
                  <c:v>34100.788678757912</c:v>
                </c:pt>
                <c:pt idx="12">
                  <c:v>34469.655735345666</c:v>
                </c:pt>
                <c:pt idx="13">
                  <c:v>31800.223088986884</c:v>
                </c:pt>
                <c:pt idx="14">
                  <c:v>25820.693961143192</c:v>
                </c:pt>
                <c:pt idx="15">
                  <c:v>18254.065787191645</c:v>
                </c:pt>
                <c:pt idx="16">
                  <c:v>10012.799180796694</c:v>
                </c:pt>
                <c:pt idx="17">
                  <c:v>4159.4614144172401</c:v>
                </c:pt>
                <c:pt idx="18">
                  <c:v>514.4724736618756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32-4BB9-BE56-BE3AB2D5D53F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1203.6714478126901</c:v>
                </c:pt>
                <c:pt idx="6">
                  <c:v>9208.7337109540749</c:v>
                </c:pt>
                <c:pt idx="7">
                  <c:v>19737.623203380135</c:v>
                </c:pt>
                <c:pt idx="8">
                  <c:v>29910.588342958352</c:v>
                </c:pt>
                <c:pt idx="9">
                  <c:v>35598.906636653803</c:v>
                </c:pt>
                <c:pt idx="10">
                  <c:v>42905.062897839438</c:v>
                </c:pt>
                <c:pt idx="11">
                  <c:v>45467.718238343878</c:v>
                </c:pt>
                <c:pt idx="12">
                  <c:v>45959.540980460886</c:v>
                </c:pt>
                <c:pt idx="13">
                  <c:v>42400.2974519825</c:v>
                </c:pt>
                <c:pt idx="14">
                  <c:v>34427.591948190922</c:v>
                </c:pt>
                <c:pt idx="15">
                  <c:v>24338.754382922187</c:v>
                </c:pt>
                <c:pt idx="16">
                  <c:v>13350.398907728922</c:v>
                </c:pt>
                <c:pt idx="17">
                  <c:v>5545.9485525563196</c:v>
                </c:pt>
                <c:pt idx="18">
                  <c:v>685.96329821583413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32-4BB9-BE56-BE3AB2D5D53F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1504.5893097658627</c:v>
                </c:pt>
                <c:pt idx="6">
                  <c:v>11510.917138692595</c:v>
                </c:pt>
                <c:pt idx="7">
                  <c:v>24672.029004225165</c:v>
                </c:pt>
                <c:pt idx="8">
                  <c:v>37388.235428697939</c:v>
                </c:pt>
                <c:pt idx="9">
                  <c:v>44498.633295817264</c:v>
                </c:pt>
                <c:pt idx="10">
                  <c:v>53631.328622299305</c:v>
                </c:pt>
                <c:pt idx="11">
                  <c:v>56834.647797929851</c:v>
                </c:pt>
                <c:pt idx="12">
                  <c:v>57449.426225576113</c:v>
                </c:pt>
                <c:pt idx="13">
                  <c:v>53000.371814978134</c:v>
                </c:pt>
                <c:pt idx="14">
                  <c:v>43034.489935238649</c:v>
                </c:pt>
                <c:pt idx="15">
                  <c:v>30423.442978652736</c:v>
                </c:pt>
                <c:pt idx="16">
                  <c:v>16687.998634661155</c:v>
                </c:pt>
                <c:pt idx="17">
                  <c:v>6932.435690695399</c:v>
                </c:pt>
                <c:pt idx="18">
                  <c:v>857.45412276979266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32-4BB9-BE56-BE3AB2D5D53F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1805.5071717190353</c:v>
                </c:pt>
                <c:pt idx="6">
                  <c:v>13813.100566431116</c:v>
                </c:pt>
                <c:pt idx="7">
                  <c:v>29606.434805070203</c:v>
                </c:pt>
                <c:pt idx="8">
                  <c:v>44865.88251443753</c:v>
                </c:pt>
                <c:pt idx="9">
                  <c:v>53398.359954980719</c:v>
                </c:pt>
                <c:pt idx="10">
                  <c:v>64357.594346759164</c:v>
                </c:pt>
                <c:pt idx="11">
                  <c:v>68201.577357515824</c:v>
                </c:pt>
                <c:pt idx="12">
                  <c:v>68939.311470691333</c:v>
                </c:pt>
                <c:pt idx="13">
                  <c:v>63600.446177973768</c:v>
                </c:pt>
                <c:pt idx="14">
                  <c:v>51641.387922286383</c:v>
                </c:pt>
                <c:pt idx="15">
                  <c:v>36508.131574383289</c:v>
                </c:pt>
                <c:pt idx="16">
                  <c:v>20025.598361593387</c:v>
                </c:pt>
                <c:pt idx="17">
                  <c:v>8318.9228288344802</c:v>
                </c:pt>
                <c:pt idx="18">
                  <c:v>1028.9449473237512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32-4BB9-BE56-BE3AB2D5D53F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Chubu!$B$111:$Y$111</c:f>
              <c:numCache>
                <c:formatCode>General</c:formatCode>
                <c:ptCount val="24"/>
                <c:pt idx="0">
                  <c:v>6058.7002278981572</c:v>
                </c:pt>
                <c:pt idx="1">
                  <c:v>5703.1124184087921</c:v>
                </c:pt>
                <c:pt idx="2">
                  <c:v>5521.2869058467704</c:v>
                </c:pt>
                <c:pt idx="3">
                  <c:v>5544.2670704056063</c:v>
                </c:pt>
                <c:pt idx="4">
                  <c:v>5511.2078863034203</c:v>
                </c:pt>
                <c:pt idx="5">
                  <c:v>5520.0774235015679</c:v>
                </c:pt>
                <c:pt idx="6">
                  <c:v>5901.8706838036414</c:v>
                </c:pt>
                <c:pt idx="7">
                  <c:v>6721.0933922870754</c:v>
                </c:pt>
                <c:pt idx="8">
                  <c:v>8099.9032658172664</c:v>
                </c:pt>
                <c:pt idx="9">
                  <c:v>9014.2719187899183</c:v>
                </c:pt>
                <c:pt idx="10">
                  <c:v>9356.9585832637968</c:v>
                </c:pt>
                <c:pt idx="11">
                  <c:v>9532.7366840998075</c:v>
                </c:pt>
                <c:pt idx="12">
                  <c:v>9269.4726936275238</c:v>
                </c:pt>
                <c:pt idx="13">
                  <c:v>9672.2303145797632</c:v>
                </c:pt>
                <c:pt idx="14">
                  <c:v>9657.7165264373398</c:v>
                </c:pt>
                <c:pt idx="15">
                  <c:v>9442.0255082096646</c:v>
                </c:pt>
                <c:pt idx="16">
                  <c:v>9133.6075101831739</c:v>
                </c:pt>
                <c:pt idx="17">
                  <c:v>8588.9372940605754</c:v>
                </c:pt>
                <c:pt idx="18">
                  <c:v>8259.9580961656538</c:v>
                </c:pt>
                <c:pt idx="19">
                  <c:v>7922.9156826360513</c:v>
                </c:pt>
                <c:pt idx="20">
                  <c:v>7485.8893952364242</c:v>
                </c:pt>
                <c:pt idx="21">
                  <c:v>7057.3294842532096</c:v>
                </c:pt>
                <c:pt idx="22">
                  <c:v>6709.8048903985245</c:v>
                </c:pt>
                <c:pt idx="23">
                  <c:v>6375.9877631227946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32-4BB9-BE56-BE3AB2D5D53F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Chubu!$B$114:$Y$114</c:f>
              <c:numCache>
                <c:formatCode>General</c:formatCode>
                <c:ptCount val="24"/>
                <c:pt idx="0">
                  <c:v>4494.2598155589876</c:v>
                </c:pt>
                <c:pt idx="1">
                  <c:v>4230.4897092691936</c:v>
                </c:pt>
                <c:pt idx="2">
                  <c:v>4095.6140653500356</c:v>
                </c:pt>
                <c:pt idx="3">
                  <c:v>4112.6604327633213</c:v>
                </c:pt>
                <c:pt idx="4">
                  <c:v>4088.1375884143836</c:v>
                </c:pt>
                <c:pt idx="5">
                  <c:v>4094.7168881177572</c:v>
                </c:pt>
                <c:pt idx="6">
                  <c:v>4377.925834440246</c:v>
                </c:pt>
                <c:pt idx="7">
                  <c:v>4985.6138797700214</c:v>
                </c:pt>
                <c:pt idx="8">
                  <c:v>6008.3959245671831</c:v>
                </c:pt>
                <c:pt idx="9">
                  <c:v>6686.6619121695103</c:v>
                </c:pt>
                <c:pt idx="10">
                  <c:v>6940.8621279816707</c:v>
                </c:pt>
                <c:pt idx="11">
                  <c:v>7071.2518857394371</c:v>
                </c:pt>
                <c:pt idx="12">
                  <c:v>6875.9663081802128</c:v>
                </c:pt>
                <c:pt idx="13">
                  <c:v>7174.7263265288575</c:v>
                </c:pt>
                <c:pt idx="14">
                  <c:v>7163.9601997415193</c:v>
                </c:pt>
                <c:pt idx="15">
                  <c:v>7003.9635933185709</c:v>
                </c:pt>
                <c:pt idx="16">
                  <c:v>6775.1833990876266</c:v>
                </c:pt>
                <c:pt idx="17">
                  <c:v>6371.1545854850065</c:v>
                </c:pt>
                <c:pt idx="18">
                  <c:v>6127.1223783053319</c:v>
                </c:pt>
                <c:pt idx="19">
                  <c:v>5877.1089895771374</c:v>
                </c:pt>
                <c:pt idx="20">
                  <c:v>5552.9289496472775</c:v>
                </c:pt>
                <c:pt idx="21">
                  <c:v>5235.0291503433637</c:v>
                </c:pt>
                <c:pt idx="22">
                  <c:v>4977.2402256020914</c:v>
                </c:pt>
                <c:pt idx="23">
                  <c:v>4729.6193094933051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2-4BB9-BE56-BE3AB2D5D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52232"/>
        <c:axId val="418855368"/>
      </c:scatterChart>
      <c:valAx>
        <c:axId val="418852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8855368"/>
        <c:crosses val="autoZero"/>
        <c:crossBetween val="midCat"/>
        <c:majorUnit val="3"/>
      </c:valAx>
      <c:valAx>
        <c:axId val="41885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18852232"/>
        <c:crosses val="autoZero"/>
        <c:crossBetween val="midCat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801377952755902"/>
          <c:y val="0.24369021580635755"/>
          <c:w val="0.13920844269466318"/>
          <c:h val="0.4762780694079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92522076371904"/>
          <c:y val="0.14538364197530865"/>
          <c:w val="0.8387671049091876"/>
          <c:h val="0.71321759259259254"/>
        </c:manualLayout>
      </c:layout>
      <c:scatterChart>
        <c:scatterStyle val="lineMarker"/>
        <c:varyColors val="0"/>
        <c:ser>
          <c:idx val="2"/>
          <c:order val="0"/>
          <c:tx>
            <c:v>PV(10%)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Chubu!$B$260:$Y$260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300.91786195317252</c:v>
                </c:pt>
                <c:pt idx="6">
                  <c:v>2302.1834277385187</c:v>
                </c:pt>
                <c:pt idx="7">
                  <c:v>4934.4058008450338</c:v>
                </c:pt>
                <c:pt idx="8">
                  <c:v>7477.647085739588</c:v>
                </c:pt>
                <c:pt idx="9">
                  <c:v>8899.7266591634507</c:v>
                </c:pt>
                <c:pt idx="10">
                  <c:v>10726.265724459859</c:v>
                </c:pt>
                <c:pt idx="11">
                  <c:v>11366.929559585969</c:v>
                </c:pt>
                <c:pt idx="12">
                  <c:v>11489.885245115222</c:v>
                </c:pt>
                <c:pt idx="13">
                  <c:v>10600.074362995625</c:v>
                </c:pt>
                <c:pt idx="14">
                  <c:v>8606.8979870477306</c:v>
                </c:pt>
                <c:pt idx="15">
                  <c:v>6084.6885957305467</c:v>
                </c:pt>
                <c:pt idx="16">
                  <c:v>3337.5997269322306</c:v>
                </c:pt>
                <c:pt idx="17">
                  <c:v>1386.4871381390799</c:v>
                </c:pt>
                <c:pt idx="18">
                  <c:v>171.49082455395853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4-4E87-B6E2-435C20B94EFF}"/>
            </c:ext>
          </c:extLst>
        </c:ser>
        <c:ser>
          <c:idx val="1"/>
          <c:order val="1"/>
          <c:tx>
            <c:v>PV(20%)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Chubu!$B$255:$Y$255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601.83572390634504</c:v>
                </c:pt>
                <c:pt idx="6">
                  <c:v>4604.3668554770375</c:v>
                </c:pt>
                <c:pt idx="7">
                  <c:v>9868.8116016900676</c:v>
                </c:pt>
                <c:pt idx="8">
                  <c:v>14955.294171479176</c:v>
                </c:pt>
                <c:pt idx="9">
                  <c:v>17799.453318326901</c:v>
                </c:pt>
                <c:pt idx="10">
                  <c:v>21452.531448919719</c:v>
                </c:pt>
                <c:pt idx="11">
                  <c:v>22733.859119171939</c:v>
                </c:pt>
                <c:pt idx="12">
                  <c:v>22979.770490230443</c:v>
                </c:pt>
                <c:pt idx="13">
                  <c:v>21200.14872599125</c:v>
                </c:pt>
                <c:pt idx="14">
                  <c:v>17213.795974095461</c:v>
                </c:pt>
                <c:pt idx="15">
                  <c:v>12169.377191461093</c:v>
                </c:pt>
                <c:pt idx="16">
                  <c:v>6675.1994538644612</c:v>
                </c:pt>
                <c:pt idx="17">
                  <c:v>2772.9742762781598</c:v>
                </c:pt>
                <c:pt idx="18">
                  <c:v>342.98164910791706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94-4E87-B6E2-435C20B94EFF}"/>
            </c:ext>
          </c:extLst>
        </c:ser>
        <c:ser>
          <c:idx val="0"/>
          <c:order val="2"/>
          <c:tx>
            <c:v>PV(30%)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Chubu!$B$251:$Y$251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902.75358585951767</c:v>
                </c:pt>
                <c:pt idx="6">
                  <c:v>6906.550283215558</c:v>
                </c:pt>
                <c:pt idx="7">
                  <c:v>14803.217402535101</c:v>
                </c:pt>
                <c:pt idx="8">
                  <c:v>22432.941257218765</c:v>
                </c:pt>
                <c:pt idx="9">
                  <c:v>26699.179977490359</c:v>
                </c:pt>
                <c:pt idx="10">
                  <c:v>32178.797173379582</c:v>
                </c:pt>
                <c:pt idx="11">
                  <c:v>34100.788678757912</c:v>
                </c:pt>
                <c:pt idx="12">
                  <c:v>34469.655735345666</c:v>
                </c:pt>
                <c:pt idx="13">
                  <c:v>31800.223088986884</c:v>
                </c:pt>
                <c:pt idx="14">
                  <c:v>25820.693961143192</c:v>
                </c:pt>
                <c:pt idx="15">
                  <c:v>18254.065787191645</c:v>
                </c:pt>
                <c:pt idx="16">
                  <c:v>10012.799180796694</c:v>
                </c:pt>
                <c:pt idx="17">
                  <c:v>4159.4614144172401</c:v>
                </c:pt>
                <c:pt idx="18">
                  <c:v>514.4724736618756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94-4E87-B6E2-435C20B94EFF}"/>
            </c:ext>
          </c:extLst>
        </c:ser>
        <c:ser>
          <c:idx val="4"/>
          <c:order val="3"/>
          <c:tx>
            <c:v>PV(40%)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Chubu!$B$246:$Y$246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1203.6714478126901</c:v>
                </c:pt>
                <c:pt idx="6">
                  <c:v>9208.7337109540749</c:v>
                </c:pt>
                <c:pt idx="7">
                  <c:v>19737.623203380135</c:v>
                </c:pt>
                <c:pt idx="8">
                  <c:v>29910.588342958352</c:v>
                </c:pt>
                <c:pt idx="9">
                  <c:v>35598.906636653803</c:v>
                </c:pt>
                <c:pt idx="10">
                  <c:v>42905.062897839438</c:v>
                </c:pt>
                <c:pt idx="11">
                  <c:v>45467.718238343878</c:v>
                </c:pt>
                <c:pt idx="12">
                  <c:v>45959.540980460886</c:v>
                </c:pt>
                <c:pt idx="13">
                  <c:v>42400.2974519825</c:v>
                </c:pt>
                <c:pt idx="14">
                  <c:v>34427.591948190922</c:v>
                </c:pt>
                <c:pt idx="15">
                  <c:v>24338.754382922187</c:v>
                </c:pt>
                <c:pt idx="16">
                  <c:v>13350.398907728922</c:v>
                </c:pt>
                <c:pt idx="17">
                  <c:v>5545.9485525563196</c:v>
                </c:pt>
                <c:pt idx="18">
                  <c:v>685.96329821583413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94-4E87-B6E2-435C20B94EFF}"/>
            </c:ext>
          </c:extLst>
        </c:ser>
        <c:ser>
          <c:idx val="3"/>
          <c:order val="4"/>
          <c:tx>
            <c:v>PV(50%)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Chubu!$B$242:$Y$242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1504.5893097658627</c:v>
                </c:pt>
                <c:pt idx="6">
                  <c:v>11510.917138692595</c:v>
                </c:pt>
                <c:pt idx="7">
                  <c:v>24672.029004225165</c:v>
                </c:pt>
                <c:pt idx="8">
                  <c:v>37388.235428697939</c:v>
                </c:pt>
                <c:pt idx="9">
                  <c:v>44498.633295817264</c:v>
                </c:pt>
                <c:pt idx="10">
                  <c:v>53631.328622299305</c:v>
                </c:pt>
                <c:pt idx="11">
                  <c:v>56834.647797929851</c:v>
                </c:pt>
                <c:pt idx="12">
                  <c:v>57449.426225576113</c:v>
                </c:pt>
                <c:pt idx="13">
                  <c:v>53000.371814978134</c:v>
                </c:pt>
                <c:pt idx="14">
                  <c:v>43034.489935238649</c:v>
                </c:pt>
                <c:pt idx="15">
                  <c:v>30423.442978652736</c:v>
                </c:pt>
                <c:pt idx="16">
                  <c:v>16687.998634661155</c:v>
                </c:pt>
                <c:pt idx="17">
                  <c:v>6932.435690695399</c:v>
                </c:pt>
                <c:pt idx="18">
                  <c:v>857.45412276979266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94-4E87-B6E2-435C20B94EFF}"/>
            </c:ext>
          </c:extLst>
        </c:ser>
        <c:ser>
          <c:idx val="5"/>
          <c:order val="5"/>
          <c:tx>
            <c:v>原子力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Chubu!$B$228:$Y$228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94-4E87-B6E2-435C20B94EFF}"/>
            </c:ext>
          </c:extLst>
        </c:ser>
        <c:ser>
          <c:idx val="6"/>
          <c:order val="6"/>
          <c:tx>
            <c:v>需要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Chubu!$B$229:$Y$229</c:f>
              <c:numCache>
                <c:formatCode>General</c:formatCode>
                <c:ptCount val="24"/>
                <c:pt idx="0">
                  <c:v>15028</c:v>
                </c:pt>
                <c:pt idx="1">
                  <c:v>14146</c:v>
                </c:pt>
                <c:pt idx="2">
                  <c:v>13695</c:v>
                </c:pt>
                <c:pt idx="3">
                  <c:v>13752</c:v>
                </c:pt>
                <c:pt idx="4">
                  <c:v>13670</c:v>
                </c:pt>
                <c:pt idx="5">
                  <c:v>13692</c:v>
                </c:pt>
                <c:pt idx="6">
                  <c:v>14639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22655</c:v>
                </c:pt>
                <c:pt idx="17">
                  <c:v>21304</c:v>
                </c:pt>
                <c:pt idx="18">
                  <c:v>20488</c:v>
                </c:pt>
                <c:pt idx="19">
                  <c:v>19652</c:v>
                </c:pt>
                <c:pt idx="20">
                  <c:v>18568</c:v>
                </c:pt>
                <c:pt idx="21">
                  <c:v>17505</c:v>
                </c:pt>
                <c:pt idx="22">
                  <c:v>16643</c:v>
                </c:pt>
                <c:pt idx="23">
                  <c:v>15815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94-4E87-B6E2-435C20B94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6032"/>
        <c:axId val="421875840"/>
      </c:scatterChart>
      <c:valAx>
        <c:axId val="4218860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en-US" altLang="ja-JP"/>
                  <a:t>[h]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5840"/>
        <c:crosses val="autoZero"/>
        <c:crossBetween val="midCat"/>
        <c:majorUnit val="3"/>
      </c:valAx>
      <c:valAx>
        <c:axId val="4218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</a:t>
                </a:r>
                <a:r>
                  <a:rPr lang="en-US" altLang="ja-JP"/>
                  <a:t>[MW]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6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862847222222221"/>
          <c:y val="0.16950185185185188"/>
          <c:w val="0.17019097222222226"/>
          <c:h val="0.2895722222222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86337517032845"/>
          <c:y val="0.15017980077965215"/>
          <c:w val="0.83499976506422036"/>
          <c:h val="0.64706983233366089"/>
        </c:manualLayout>
      </c:layout>
      <c:scatterChart>
        <c:scatterStyle val="lineMarker"/>
        <c:varyColors val="0"/>
        <c:ser>
          <c:idx val="0"/>
          <c:order val="0"/>
          <c:tx>
            <c:v>PV(40%)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Chubu!$B$288:$Y$288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4426.3661367396307</c:v>
                </c:pt>
                <c:pt idx="6">
                  <c:v>12431.428399881017</c:v>
                </c:pt>
                <c:pt idx="7">
                  <c:v>22960.317892307077</c:v>
                </c:pt>
                <c:pt idx="8">
                  <c:v>33133.283031885294</c:v>
                </c:pt>
                <c:pt idx="9">
                  <c:v>38821.601325580741</c:v>
                </c:pt>
                <c:pt idx="10">
                  <c:v>46127.757586766376</c:v>
                </c:pt>
                <c:pt idx="11">
                  <c:v>48690.412927270816</c:v>
                </c:pt>
                <c:pt idx="12">
                  <c:v>49182.235669387825</c:v>
                </c:pt>
                <c:pt idx="13">
                  <c:v>45622.992140909439</c:v>
                </c:pt>
                <c:pt idx="14">
                  <c:v>37650.286637117861</c:v>
                </c:pt>
                <c:pt idx="15">
                  <c:v>27561.449071849129</c:v>
                </c:pt>
                <c:pt idx="16">
                  <c:v>16573.093596655865</c:v>
                </c:pt>
                <c:pt idx="17">
                  <c:v>8768.6432414832598</c:v>
                </c:pt>
                <c:pt idx="18">
                  <c:v>3908.6579871427753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E-4BBD-ADE5-60BD2FC5DCCC}"/>
            </c:ext>
          </c:extLst>
        </c:ser>
        <c:ser>
          <c:idx val="1"/>
          <c:order val="1"/>
          <c:tx>
            <c:v>PV(30%)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Chubu!$B$293:$Y$293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4125.4482747864586</c:v>
                </c:pt>
                <c:pt idx="6">
                  <c:v>10129.2449721425</c:v>
                </c:pt>
                <c:pt idx="7">
                  <c:v>18025.912091462043</c:v>
                </c:pt>
                <c:pt idx="8">
                  <c:v>25655.635946145707</c:v>
                </c:pt>
                <c:pt idx="9">
                  <c:v>29921.874666417301</c:v>
                </c:pt>
                <c:pt idx="10">
                  <c:v>35401.491862306524</c:v>
                </c:pt>
                <c:pt idx="11">
                  <c:v>37323.48336768485</c:v>
                </c:pt>
                <c:pt idx="12">
                  <c:v>37692.350424272605</c:v>
                </c:pt>
                <c:pt idx="13">
                  <c:v>35022.917777913826</c:v>
                </c:pt>
                <c:pt idx="14">
                  <c:v>29043.388650070134</c:v>
                </c:pt>
                <c:pt idx="15">
                  <c:v>21476.760476118587</c:v>
                </c:pt>
                <c:pt idx="16">
                  <c:v>13235.493869723636</c:v>
                </c:pt>
                <c:pt idx="17">
                  <c:v>7382.1561033441812</c:v>
                </c:pt>
                <c:pt idx="18">
                  <c:v>3737.1671625888166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E-4BBD-ADE5-60BD2FC5DCCC}"/>
            </c:ext>
          </c:extLst>
        </c:ser>
        <c:ser>
          <c:idx val="2"/>
          <c:order val="2"/>
          <c:tx>
            <c:v>PV(20%)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Chubu!$B$297:$Y$297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3824.5304128332864</c:v>
                </c:pt>
                <c:pt idx="6">
                  <c:v>7827.0615444039786</c:v>
                </c:pt>
                <c:pt idx="7">
                  <c:v>13091.50629061701</c:v>
                </c:pt>
                <c:pt idx="8">
                  <c:v>18177.988860406116</c:v>
                </c:pt>
                <c:pt idx="9">
                  <c:v>21022.148007253843</c:v>
                </c:pt>
                <c:pt idx="10">
                  <c:v>24675.226137846661</c:v>
                </c:pt>
                <c:pt idx="11">
                  <c:v>25956.553808098881</c:v>
                </c:pt>
                <c:pt idx="12">
                  <c:v>26202.465179157385</c:v>
                </c:pt>
                <c:pt idx="13">
                  <c:v>24422.843414918192</c:v>
                </c:pt>
                <c:pt idx="14">
                  <c:v>20436.490663022403</c:v>
                </c:pt>
                <c:pt idx="15">
                  <c:v>15392.071880388034</c:v>
                </c:pt>
                <c:pt idx="16">
                  <c:v>9897.8941427914033</c:v>
                </c:pt>
                <c:pt idx="17">
                  <c:v>5995.6689652051009</c:v>
                </c:pt>
                <c:pt idx="18">
                  <c:v>3565.6763380348584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1E-4BBD-ADE5-60BD2FC5DCCC}"/>
            </c:ext>
          </c:extLst>
        </c:ser>
        <c:ser>
          <c:idx val="3"/>
          <c:order val="3"/>
          <c:tx>
            <c:v>PV(10%)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Chubu!$B$302:$Y$302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3523.6125508801138</c:v>
                </c:pt>
                <c:pt idx="6">
                  <c:v>5524.8781166654599</c:v>
                </c:pt>
                <c:pt idx="7">
                  <c:v>8157.1004897719749</c:v>
                </c:pt>
                <c:pt idx="8">
                  <c:v>10700.341774666529</c:v>
                </c:pt>
                <c:pt idx="9">
                  <c:v>12122.421348090393</c:v>
                </c:pt>
                <c:pt idx="10">
                  <c:v>13948.960413386802</c:v>
                </c:pt>
                <c:pt idx="11">
                  <c:v>14589.624248512911</c:v>
                </c:pt>
                <c:pt idx="12">
                  <c:v>14712.579934042162</c:v>
                </c:pt>
                <c:pt idx="13">
                  <c:v>13822.769051922565</c:v>
                </c:pt>
                <c:pt idx="14">
                  <c:v>11829.592675974673</c:v>
                </c:pt>
                <c:pt idx="15">
                  <c:v>9307.3832846574878</c:v>
                </c:pt>
                <c:pt idx="16">
                  <c:v>6560.2944158591717</c:v>
                </c:pt>
                <c:pt idx="17">
                  <c:v>4609.1818270660206</c:v>
                </c:pt>
                <c:pt idx="18">
                  <c:v>3394.1855134808998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1E-4BBD-ADE5-60BD2FC5DCCC}"/>
            </c:ext>
          </c:extLst>
        </c:ser>
        <c:ser>
          <c:idx val="4"/>
          <c:order val="4"/>
          <c:tx>
            <c:v>PV(50%)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Chubu!$B$284:$Y$284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4727.2839986928038</c:v>
                </c:pt>
                <c:pt idx="6">
                  <c:v>14733.611827619538</c:v>
                </c:pt>
                <c:pt idx="7">
                  <c:v>27894.723693152107</c:v>
                </c:pt>
                <c:pt idx="8">
                  <c:v>40610.930117624877</c:v>
                </c:pt>
                <c:pt idx="9">
                  <c:v>47721.327984744203</c:v>
                </c:pt>
                <c:pt idx="10">
                  <c:v>56854.023311226243</c:v>
                </c:pt>
                <c:pt idx="11">
                  <c:v>60057.342486856789</c:v>
                </c:pt>
                <c:pt idx="12">
                  <c:v>60672.120914503052</c:v>
                </c:pt>
                <c:pt idx="13">
                  <c:v>56223.066503905073</c:v>
                </c:pt>
                <c:pt idx="14">
                  <c:v>46257.184624165588</c:v>
                </c:pt>
                <c:pt idx="15">
                  <c:v>33646.137667579678</c:v>
                </c:pt>
                <c:pt idx="16">
                  <c:v>19910.693323588097</c:v>
                </c:pt>
                <c:pt idx="17">
                  <c:v>10155.13037962234</c:v>
                </c:pt>
                <c:pt idx="18">
                  <c:v>4080.1488116967339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1E-4BBD-ADE5-60BD2FC5DCCC}"/>
            </c:ext>
          </c:extLst>
        </c:ser>
        <c:ser>
          <c:idx val="5"/>
          <c:order val="5"/>
          <c:tx>
            <c:v>原子力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Chubu!$B$270:$Y$270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3222.6946889269411</c:v>
                </c:pt>
                <c:pt idx="6">
                  <c:v>3222.6946889269411</c:v>
                </c:pt>
                <c:pt idx="7">
                  <c:v>3222.6946889269411</c:v>
                </c:pt>
                <c:pt idx="8">
                  <c:v>3222.6946889269411</c:v>
                </c:pt>
                <c:pt idx="9">
                  <c:v>3222.6946889269411</c:v>
                </c:pt>
                <c:pt idx="10">
                  <c:v>3222.6946889269411</c:v>
                </c:pt>
                <c:pt idx="11">
                  <c:v>3222.6946889269411</c:v>
                </c:pt>
                <c:pt idx="12">
                  <c:v>3222.6946889269411</c:v>
                </c:pt>
                <c:pt idx="13">
                  <c:v>3222.6946889269411</c:v>
                </c:pt>
                <c:pt idx="14">
                  <c:v>3222.6946889269411</c:v>
                </c:pt>
                <c:pt idx="15">
                  <c:v>3222.6946889269411</c:v>
                </c:pt>
                <c:pt idx="16">
                  <c:v>3222.6946889269411</c:v>
                </c:pt>
                <c:pt idx="17">
                  <c:v>3222.6946889269411</c:v>
                </c:pt>
                <c:pt idx="18">
                  <c:v>3222.6946889269411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1E-4BBD-ADE5-60BD2FC5DCCC}"/>
            </c:ext>
          </c:extLst>
        </c:ser>
        <c:ser>
          <c:idx val="6"/>
          <c:order val="6"/>
          <c:tx>
            <c:v>需要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Chubu!$B$271:$Y$271</c:f>
              <c:numCache>
                <c:formatCode>General</c:formatCode>
                <c:ptCount val="24"/>
                <c:pt idx="0">
                  <c:v>15028</c:v>
                </c:pt>
                <c:pt idx="1">
                  <c:v>14146</c:v>
                </c:pt>
                <c:pt idx="2">
                  <c:v>13695</c:v>
                </c:pt>
                <c:pt idx="3">
                  <c:v>13752</c:v>
                </c:pt>
                <c:pt idx="4">
                  <c:v>13670</c:v>
                </c:pt>
                <c:pt idx="5">
                  <c:v>13692</c:v>
                </c:pt>
                <c:pt idx="6">
                  <c:v>14639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22655</c:v>
                </c:pt>
                <c:pt idx="17">
                  <c:v>21304</c:v>
                </c:pt>
                <c:pt idx="18">
                  <c:v>20488</c:v>
                </c:pt>
                <c:pt idx="19">
                  <c:v>19652</c:v>
                </c:pt>
                <c:pt idx="20">
                  <c:v>18568</c:v>
                </c:pt>
                <c:pt idx="21">
                  <c:v>17505</c:v>
                </c:pt>
                <c:pt idx="22">
                  <c:v>16643</c:v>
                </c:pt>
                <c:pt idx="23">
                  <c:v>15815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1E-4BBD-ADE5-60BD2FC5D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4464"/>
        <c:axId val="421879368"/>
      </c:scatterChart>
      <c:valAx>
        <c:axId val="42188446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layout>
            <c:manualLayout>
              <c:xMode val="edge"/>
              <c:yMode val="edge"/>
              <c:x val="0.50310892590125511"/>
              <c:y val="0.887131849972915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9368"/>
        <c:crosses val="autoZero"/>
        <c:crossBetween val="midCat"/>
        <c:majorUnit val="3"/>
      </c:valAx>
      <c:valAx>
        <c:axId val="42187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283159722222222"/>
          <c:y val="0.15382283950617287"/>
          <c:w val="0.13050347222222225"/>
          <c:h val="0.29741172839506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1"/>
          <c:tx>
            <c:strRef>
              <c:f>Chubu!$A$329</c:f>
              <c:strCache>
                <c:ptCount val="1"/>
                <c:pt idx="0">
                  <c:v>需要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Chubu!$B$329:$Y$329</c:f>
              <c:numCache>
                <c:formatCode>General</c:formatCode>
                <c:ptCount val="24"/>
                <c:pt idx="0">
                  <c:v>16179</c:v>
                </c:pt>
                <c:pt idx="1">
                  <c:v>15182</c:v>
                </c:pt>
                <c:pt idx="2">
                  <c:v>14751</c:v>
                </c:pt>
                <c:pt idx="3">
                  <c:v>14704</c:v>
                </c:pt>
                <c:pt idx="4">
                  <c:v>14612</c:v>
                </c:pt>
                <c:pt idx="5">
                  <c:v>14585</c:v>
                </c:pt>
                <c:pt idx="6">
                  <c:v>15892</c:v>
                </c:pt>
                <c:pt idx="7">
                  <c:v>18052</c:v>
                </c:pt>
                <c:pt idx="8">
                  <c:v>21524</c:v>
                </c:pt>
                <c:pt idx="9">
                  <c:v>23865</c:v>
                </c:pt>
                <c:pt idx="10">
                  <c:v>24433</c:v>
                </c:pt>
                <c:pt idx="11">
                  <c:v>24920</c:v>
                </c:pt>
                <c:pt idx="12">
                  <c:v>24070</c:v>
                </c:pt>
                <c:pt idx="13">
                  <c:v>25273</c:v>
                </c:pt>
                <c:pt idx="14">
                  <c:v>25473</c:v>
                </c:pt>
                <c:pt idx="15">
                  <c:v>25084</c:v>
                </c:pt>
                <c:pt idx="16">
                  <c:v>24836</c:v>
                </c:pt>
                <c:pt idx="17">
                  <c:v>23381</c:v>
                </c:pt>
                <c:pt idx="18">
                  <c:v>22284</c:v>
                </c:pt>
                <c:pt idx="19">
                  <c:v>21548</c:v>
                </c:pt>
                <c:pt idx="20">
                  <c:v>20403</c:v>
                </c:pt>
                <c:pt idx="21">
                  <c:v>19393</c:v>
                </c:pt>
                <c:pt idx="22">
                  <c:v>18433</c:v>
                </c:pt>
                <c:pt idx="23">
                  <c:v>17376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7-43A4-AB0D-5C096451B6C8}"/>
            </c:ext>
          </c:extLst>
        </c:ser>
        <c:ser>
          <c:idx val="2"/>
          <c:order val="2"/>
          <c:tx>
            <c:strRef>
              <c:f>Chubu!$A$330</c:f>
              <c:strCache>
                <c:ptCount val="1"/>
                <c:pt idx="0">
                  <c:v>余剰不足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Chubu!$B$330:$Y$330</c:f>
              <c:numCache>
                <c:formatCode>General</c:formatCode>
                <c:ptCount val="24"/>
                <c:pt idx="0">
                  <c:v>-12956.305311073058</c:v>
                </c:pt>
                <c:pt idx="1">
                  <c:v>-11959.305311073058</c:v>
                </c:pt>
                <c:pt idx="2">
                  <c:v>-11528.305311073058</c:v>
                </c:pt>
                <c:pt idx="3">
                  <c:v>-11481.305311073058</c:v>
                </c:pt>
                <c:pt idx="4">
                  <c:v>-11389.305311073058</c:v>
                </c:pt>
                <c:pt idx="5">
                  <c:v>-10750.753369744327</c:v>
                </c:pt>
                <c:pt idx="6">
                  <c:v>-6326.8181669833266</c:v>
                </c:pt>
                <c:pt idx="7">
                  <c:v>-486.20565619816625</c:v>
                </c:pt>
                <c:pt idx="8">
                  <c:v>3279.543092723321</c:v>
                </c:pt>
                <c:pt idx="9">
                  <c:v>6625.345681161627</c:v>
                </c:pt>
                <c:pt idx="10">
                  <c:v>9928.4064231806115</c:v>
                </c:pt>
                <c:pt idx="11">
                  <c:v>10796.908148806142</c:v>
                </c:pt>
                <c:pt idx="12">
                  <c:v>11924.313153120209</c:v>
                </c:pt>
                <c:pt idx="13">
                  <c:v>8552.5103921193513</c:v>
                </c:pt>
                <c:pt idx="14">
                  <c:v>4601.2381746905339</c:v>
                </c:pt>
                <c:pt idx="15">
                  <c:v>-1919.6682964052416</c:v>
                </c:pt>
                <c:pt idx="16">
                  <c:v>-8480.70022047772</c:v>
                </c:pt>
                <c:pt idx="17">
                  <c:v>-14711.079771815079</c:v>
                </c:pt>
                <c:pt idx="18">
                  <c:v>-18531.713939200756</c:v>
                </c:pt>
                <c:pt idx="19">
                  <c:v>-18325.305311073058</c:v>
                </c:pt>
                <c:pt idx="20">
                  <c:v>-17180.305311073058</c:v>
                </c:pt>
                <c:pt idx="21">
                  <c:v>-16170.305311073058</c:v>
                </c:pt>
                <c:pt idx="22">
                  <c:v>-15210.305311073058</c:v>
                </c:pt>
                <c:pt idx="23">
                  <c:v>-14153.305311073058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7-43A4-AB0D-5C096451B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2504"/>
        <c:axId val="421876624"/>
      </c:areaChart>
      <c:scatterChart>
        <c:scatterStyle val="lineMarker"/>
        <c:varyColors val="0"/>
        <c:ser>
          <c:idx val="0"/>
          <c:order val="0"/>
          <c:tx>
            <c:v>PV(30%)+原子力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Chubu!$B$327:$Y$327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3834.2466302556727</c:v>
                </c:pt>
                <c:pt idx="6">
                  <c:v>9565.1818330166734</c:v>
                </c:pt>
                <c:pt idx="7">
                  <c:v>17565.794343801834</c:v>
                </c:pt>
                <c:pt idx="8">
                  <c:v>24803.543092723321</c:v>
                </c:pt>
                <c:pt idx="9">
                  <c:v>30490.345681161627</c:v>
                </c:pt>
                <c:pt idx="10">
                  <c:v>34361.406423180611</c:v>
                </c:pt>
                <c:pt idx="11">
                  <c:v>35716.908148806142</c:v>
                </c:pt>
                <c:pt idx="12">
                  <c:v>35994.313153120209</c:v>
                </c:pt>
                <c:pt idx="13">
                  <c:v>33825.510392119351</c:v>
                </c:pt>
                <c:pt idx="14">
                  <c:v>30074.238174690534</c:v>
                </c:pt>
                <c:pt idx="15">
                  <c:v>23164.331703594758</c:v>
                </c:pt>
                <c:pt idx="16">
                  <c:v>16355.29977952228</c:v>
                </c:pt>
                <c:pt idx="17">
                  <c:v>8669.9202281849211</c:v>
                </c:pt>
                <c:pt idx="18">
                  <c:v>3752.2860607992448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7-43A4-AB0D-5C096451B6C8}"/>
            </c:ext>
          </c:extLst>
        </c:ser>
        <c:ser>
          <c:idx val="3"/>
          <c:order val="3"/>
          <c:tx>
            <c:v>需要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Chubu!$B$328:$Y$328</c:f>
              <c:numCache>
                <c:formatCode>General</c:formatCode>
                <c:ptCount val="24"/>
                <c:pt idx="0">
                  <c:v>16179</c:v>
                </c:pt>
                <c:pt idx="1">
                  <c:v>15182</c:v>
                </c:pt>
                <c:pt idx="2">
                  <c:v>14751</c:v>
                </c:pt>
                <c:pt idx="3">
                  <c:v>14704</c:v>
                </c:pt>
                <c:pt idx="4">
                  <c:v>14612</c:v>
                </c:pt>
                <c:pt idx="5">
                  <c:v>14585</c:v>
                </c:pt>
                <c:pt idx="6">
                  <c:v>15892</c:v>
                </c:pt>
                <c:pt idx="7">
                  <c:v>18052</c:v>
                </c:pt>
                <c:pt idx="8">
                  <c:v>21524</c:v>
                </c:pt>
                <c:pt idx="9">
                  <c:v>23865</c:v>
                </c:pt>
                <c:pt idx="10">
                  <c:v>24433</c:v>
                </c:pt>
                <c:pt idx="11">
                  <c:v>24920</c:v>
                </c:pt>
                <c:pt idx="12">
                  <c:v>24070</c:v>
                </c:pt>
                <c:pt idx="13">
                  <c:v>25273</c:v>
                </c:pt>
                <c:pt idx="14">
                  <c:v>25473</c:v>
                </c:pt>
                <c:pt idx="15">
                  <c:v>25084</c:v>
                </c:pt>
                <c:pt idx="16">
                  <c:v>24836</c:v>
                </c:pt>
                <c:pt idx="17">
                  <c:v>23381</c:v>
                </c:pt>
                <c:pt idx="18">
                  <c:v>22284</c:v>
                </c:pt>
                <c:pt idx="19">
                  <c:v>21548</c:v>
                </c:pt>
                <c:pt idx="20">
                  <c:v>20403</c:v>
                </c:pt>
                <c:pt idx="21">
                  <c:v>19393</c:v>
                </c:pt>
                <c:pt idx="22">
                  <c:v>18433</c:v>
                </c:pt>
                <c:pt idx="23">
                  <c:v>17376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D7-43A4-AB0D-5C096451B6C8}"/>
            </c:ext>
          </c:extLst>
        </c:ser>
        <c:ser>
          <c:idx val="4"/>
          <c:order val="4"/>
          <c:tx>
            <c:v>原子力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Chubu!$B$326:$Y$326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Chubu!$B$270:$Y$270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3222.6946889269411</c:v>
                </c:pt>
                <c:pt idx="6">
                  <c:v>3222.6946889269411</c:v>
                </c:pt>
                <c:pt idx="7">
                  <c:v>3222.6946889269411</c:v>
                </c:pt>
                <c:pt idx="8">
                  <c:v>3222.6946889269411</c:v>
                </c:pt>
                <c:pt idx="9">
                  <c:v>3222.6946889269411</c:v>
                </c:pt>
                <c:pt idx="10">
                  <c:v>3222.6946889269411</c:v>
                </c:pt>
                <c:pt idx="11">
                  <c:v>3222.6946889269411</c:v>
                </c:pt>
                <c:pt idx="12">
                  <c:v>3222.6946889269411</c:v>
                </c:pt>
                <c:pt idx="13">
                  <c:v>3222.6946889269411</c:v>
                </c:pt>
                <c:pt idx="14">
                  <c:v>3222.6946889269411</c:v>
                </c:pt>
                <c:pt idx="15">
                  <c:v>3222.6946889269411</c:v>
                </c:pt>
                <c:pt idx="16">
                  <c:v>3222.6946889269411</c:v>
                </c:pt>
                <c:pt idx="17">
                  <c:v>3222.6946889269411</c:v>
                </c:pt>
                <c:pt idx="18">
                  <c:v>3222.6946889269411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D7-43A4-AB0D-5C096451B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2504"/>
        <c:axId val="421876624"/>
      </c:scatterChart>
      <c:catAx>
        <c:axId val="421882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en-US" altLang="ja-JP"/>
                  <a:t>[h]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624"/>
        <c:crosses val="autoZero"/>
        <c:auto val="1"/>
        <c:lblAlgn val="ctr"/>
        <c:lblOffset val="100"/>
        <c:noMultiLvlLbl val="0"/>
      </c:catAx>
      <c:valAx>
        <c:axId val="4218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</a:t>
                </a:r>
                <a:r>
                  <a:rPr lang="en-US" altLang="ja-JP"/>
                  <a:t>[MW]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92522076371904"/>
          <c:y val="0.14538364197530865"/>
          <c:w val="0.8387671049091876"/>
          <c:h val="0.71321759259259254"/>
        </c:manualLayout>
      </c:layout>
      <c:scatterChart>
        <c:scatterStyle val="lineMarker"/>
        <c:varyColors val="0"/>
        <c:ser>
          <c:idx val="6"/>
          <c:order val="0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Chubu!$B$229:$Y$229</c:f>
              <c:numCache>
                <c:formatCode>General</c:formatCode>
                <c:ptCount val="24"/>
                <c:pt idx="0">
                  <c:v>15028</c:v>
                </c:pt>
                <c:pt idx="1">
                  <c:v>14146</c:v>
                </c:pt>
                <c:pt idx="2">
                  <c:v>13695</c:v>
                </c:pt>
                <c:pt idx="3">
                  <c:v>13752</c:v>
                </c:pt>
                <c:pt idx="4">
                  <c:v>13670</c:v>
                </c:pt>
                <c:pt idx="5">
                  <c:v>13692</c:v>
                </c:pt>
                <c:pt idx="6">
                  <c:v>14639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22655</c:v>
                </c:pt>
                <c:pt idx="17">
                  <c:v>21304</c:v>
                </c:pt>
                <c:pt idx="18">
                  <c:v>20488</c:v>
                </c:pt>
                <c:pt idx="19">
                  <c:v>19652</c:v>
                </c:pt>
                <c:pt idx="20">
                  <c:v>18568</c:v>
                </c:pt>
                <c:pt idx="21">
                  <c:v>17505</c:v>
                </c:pt>
                <c:pt idx="22">
                  <c:v>16643</c:v>
                </c:pt>
                <c:pt idx="23">
                  <c:v>15815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A-4200-B499-DED44F4EEC65}"/>
            </c:ext>
          </c:extLst>
        </c:ser>
        <c:ser>
          <c:idx val="5"/>
          <c:order val="1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Chubu!$B$228:$Y$228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2A-4200-B499-DED44F4EEC65}"/>
            </c:ext>
          </c:extLst>
        </c:ser>
        <c:ser>
          <c:idx val="0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Chubu!$B$237:$Y$237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1805.5071717190353</c:v>
                </c:pt>
                <c:pt idx="6">
                  <c:v>13813.100566431116</c:v>
                </c:pt>
                <c:pt idx="7">
                  <c:v>29606.434805070203</c:v>
                </c:pt>
                <c:pt idx="8">
                  <c:v>44865.88251443753</c:v>
                </c:pt>
                <c:pt idx="9">
                  <c:v>53398.359954980719</c:v>
                </c:pt>
                <c:pt idx="10">
                  <c:v>64357.594346759164</c:v>
                </c:pt>
                <c:pt idx="11">
                  <c:v>68201.577357515824</c:v>
                </c:pt>
                <c:pt idx="12">
                  <c:v>68939.311470691333</c:v>
                </c:pt>
                <c:pt idx="13">
                  <c:v>63600.446177973768</c:v>
                </c:pt>
                <c:pt idx="14">
                  <c:v>51641.387922286383</c:v>
                </c:pt>
                <c:pt idx="15">
                  <c:v>36508.131574383289</c:v>
                </c:pt>
                <c:pt idx="16">
                  <c:v>20025.598361593387</c:v>
                </c:pt>
                <c:pt idx="17">
                  <c:v>8318.9228288344802</c:v>
                </c:pt>
                <c:pt idx="18">
                  <c:v>1028.9449473237512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2A-4200-B499-DED44F4EEC65}"/>
            </c:ext>
          </c:extLst>
        </c:ser>
        <c:ser>
          <c:idx val="4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Chubu!$B$246:$Y$246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1203.6714478126901</c:v>
                </c:pt>
                <c:pt idx="6">
                  <c:v>9208.7337109540749</c:v>
                </c:pt>
                <c:pt idx="7">
                  <c:v>19737.623203380135</c:v>
                </c:pt>
                <c:pt idx="8">
                  <c:v>29910.588342958352</c:v>
                </c:pt>
                <c:pt idx="9">
                  <c:v>35598.906636653803</c:v>
                </c:pt>
                <c:pt idx="10">
                  <c:v>42905.062897839438</c:v>
                </c:pt>
                <c:pt idx="11">
                  <c:v>45467.718238343878</c:v>
                </c:pt>
                <c:pt idx="12">
                  <c:v>45959.540980460886</c:v>
                </c:pt>
                <c:pt idx="13">
                  <c:v>42400.2974519825</c:v>
                </c:pt>
                <c:pt idx="14">
                  <c:v>34427.591948190922</c:v>
                </c:pt>
                <c:pt idx="15">
                  <c:v>24338.754382922187</c:v>
                </c:pt>
                <c:pt idx="16">
                  <c:v>13350.398907728922</c:v>
                </c:pt>
                <c:pt idx="17">
                  <c:v>5545.9485525563196</c:v>
                </c:pt>
                <c:pt idx="18">
                  <c:v>685.96329821583413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2A-4200-B499-DED44F4EEC65}"/>
            </c:ext>
          </c:extLst>
        </c:ser>
        <c:ser>
          <c:idx val="1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Chubu!$B$139:$Y$139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Chubu!$B$255:$Y$255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601.83572390634504</c:v>
                </c:pt>
                <c:pt idx="6">
                  <c:v>4604.3668554770375</c:v>
                </c:pt>
                <c:pt idx="7">
                  <c:v>9868.8116016900676</c:v>
                </c:pt>
                <c:pt idx="8">
                  <c:v>14955.294171479176</c:v>
                </c:pt>
                <c:pt idx="9">
                  <c:v>17799.453318326901</c:v>
                </c:pt>
                <c:pt idx="10">
                  <c:v>21452.531448919719</c:v>
                </c:pt>
                <c:pt idx="11">
                  <c:v>22733.859119171939</c:v>
                </c:pt>
                <c:pt idx="12">
                  <c:v>22979.770490230443</c:v>
                </c:pt>
                <c:pt idx="13">
                  <c:v>21200.14872599125</c:v>
                </c:pt>
                <c:pt idx="14">
                  <c:v>17213.795974095461</c:v>
                </c:pt>
                <c:pt idx="15">
                  <c:v>12169.377191461093</c:v>
                </c:pt>
                <c:pt idx="16">
                  <c:v>6675.1994538644612</c:v>
                </c:pt>
                <c:pt idx="17">
                  <c:v>2772.9742762781598</c:v>
                </c:pt>
                <c:pt idx="18">
                  <c:v>342.98164910791706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2A-4200-B499-DED44F4EEC65}"/>
            </c:ext>
          </c:extLst>
        </c:ser>
        <c:ser>
          <c:idx val="2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Chubu!$B$239:$Y$239</c:f>
              <c:numCache>
                <c:formatCode>General</c:formatCode>
                <c:ptCount val="24"/>
                <c:pt idx="0">
                  <c:v>1032.289765780474</c:v>
                </c:pt>
                <c:pt idx="1">
                  <c:v>1032.289765780474</c:v>
                </c:pt>
                <c:pt idx="2">
                  <c:v>1032.289765780474</c:v>
                </c:pt>
                <c:pt idx="3">
                  <c:v>1032.289765780474</c:v>
                </c:pt>
                <c:pt idx="4">
                  <c:v>1032.289765780474</c:v>
                </c:pt>
                <c:pt idx="5">
                  <c:v>2837.7969374995091</c:v>
                </c:pt>
                <c:pt idx="6">
                  <c:v>17020.126278211588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22655</c:v>
                </c:pt>
                <c:pt idx="17">
                  <c:v>9351.2125946149536</c:v>
                </c:pt>
                <c:pt idx="18">
                  <c:v>2061.2347131042252</c:v>
                </c:pt>
                <c:pt idx="19">
                  <c:v>1032.289765780474</c:v>
                </c:pt>
                <c:pt idx="20">
                  <c:v>1032.289765780474</c:v>
                </c:pt>
                <c:pt idx="21">
                  <c:v>1032.289765780474</c:v>
                </c:pt>
                <c:pt idx="22">
                  <c:v>1032.289765780474</c:v>
                </c:pt>
                <c:pt idx="23">
                  <c:v>1032.289765780474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2A-4200-B499-DED44F4EEC65}"/>
            </c:ext>
          </c:extLst>
        </c:ser>
        <c:ser>
          <c:idx val="3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Chubu!$B$248:$Y$248</c:f>
              <c:numCache>
                <c:formatCode>General</c:formatCode>
                <c:ptCount val="24"/>
                <c:pt idx="0">
                  <c:v>1032.289765780474</c:v>
                </c:pt>
                <c:pt idx="1">
                  <c:v>1032.289765780474</c:v>
                </c:pt>
                <c:pt idx="2">
                  <c:v>1032.289765780474</c:v>
                </c:pt>
                <c:pt idx="3">
                  <c:v>1032.289765780474</c:v>
                </c:pt>
                <c:pt idx="4">
                  <c:v>1032.289765780474</c:v>
                </c:pt>
                <c:pt idx="5">
                  <c:v>2235.9612135931638</c:v>
                </c:pt>
                <c:pt idx="6">
                  <c:v>10241.023476734548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14382.688673509396</c:v>
                </c:pt>
                <c:pt idx="17">
                  <c:v>6578.2383183367938</c:v>
                </c:pt>
                <c:pt idx="18">
                  <c:v>1718.2530639963081</c:v>
                </c:pt>
                <c:pt idx="19">
                  <c:v>1032.289765780474</c:v>
                </c:pt>
                <c:pt idx="20">
                  <c:v>1032.289765780474</c:v>
                </c:pt>
                <c:pt idx="21">
                  <c:v>1032.289765780474</c:v>
                </c:pt>
                <c:pt idx="22">
                  <c:v>1032.289765780474</c:v>
                </c:pt>
                <c:pt idx="23">
                  <c:v>1032.289765780474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2A-4200-B499-DED44F4EEC65}"/>
            </c:ext>
          </c:extLst>
        </c:ser>
        <c:ser>
          <c:idx val="7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Chubu!$B$257:$Y$257</c:f>
              <c:numCache>
                <c:formatCode>General</c:formatCode>
                <c:ptCount val="24"/>
                <c:pt idx="0">
                  <c:v>1032.289765780474</c:v>
                </c:pt>
                <c:pt idx="1">
                  <c:v>1032.289765780474</c:v>
                </c:pt>
                <c:pt idx="2">
                  <c:v>1032.289765780474</c:v>
                </c:pt>
                <c:pt idx="3">
                  <c:v>1032.289765780474</c:v>
                </c:pt>
                <c:pt idx="4">
                  <c:v>1032.289765780474</c:v>
                </c:pt>
                <c:pt idx="5">
                  <c:v>1634.125489686819</c:v>
                </c:pt>
                <c:pt idx="6">
                  <c:v>5636.6566212575117</c:v>
                </c:pt>
                <c:pt idx="7">
                  <c:v>10901.101367470541</c:v>
                </c:pt>
                <c:pt idx="8">
                  <c:v>22092.061902259651</c:v>
                </c:pt>
                <c:pt idx="9">
                  <c:v>23486.019323107375</c:v>
                </c:pt>
                <c:pt idx="10">
                  <c:v>25126.390292700195</c:v>
                </c:pt>
                <c:pt idx="11">
                  <c:v>25991.050145952413</c:v>
                </c:pt>
                <c:pt idx="12">
                  <c:v>25202.024847010918</c:v>
                </c:pt>
                <c:pt idx="13">
                  <c:v>26071.271590771725</c:v>
                </c:pt>
                <c:pt idx="14">
                  <c:v>18246.085739875936</c:v>
                </c:pt>
                <c:pt idx="15">
                  <c:v>13201.666957241567</c:v>
                </c:pt>
                <c:pt idx="16">
                  <c:v>7707.4892196449355</c:v>
                </c:pt>
                <c:pt idx="17">
                  <c:v>3805.264042058634</c:v>
                </c:pt>
                <c:pt idx="18">
                  <c:v>1375.2714148883911</c:v>
                </c:pt>
                <c:pt idx="19">
                  <c:v>1032.289765780474</c:v>
                </c:pt>
                <c:pt idx="20">
                  <c:v>1032.289765780474</c:v>
                </c:pt>
                <c:pt idx="21">
                  <c:v>1032.289765780474</c:v>
                </c:pt>
                <c:pt idx="22">
                  <c:v>1032.289765780474</c:v>
                </c:pt>
                <c:pt idx="23">
                  <c:v>1032.289765780474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A-4200-B499-DED44F4EE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4072"/>
        <c:axId val="421884856"/>
      </c:scatterChart>
      <c:valAx>
        <c:axId val="42188407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en-US" altLang="ja-JP"/>
                  <a:t>[h]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0.50520823143817128"/>
              <c:y val="0.94311070803556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1884856"/>
        <c:crosses val="autoZero"/>
        <c:crossBetween val="midCat"/>
        <c:majorUnit val="3"/>
      </c:valAx>
      <c:valAx>
        <c:axId val="4218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</a:t>
                </a:r>
                <a:r>
                  <a:rPr lang="en-US" altLang="ja-JP"/>
                  <a:t>[MW]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6.764251717422216E-3"/>
              <c:y val="0.41891728383790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1884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56469036365081"/>
          <c:y val="0.15203999247624903"/>
          <c:w val="0.21137152777777779"/>
          <c:h val="0.287130855511926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15793361247413"/>
          <c:y val="0.15017980077965215"/>
          <c:w val="0.85670519729174721"/>
          <c:h val="0.7061809706766693"/>
        </c:manualLayout>
      </c:layout>
      <c:scatterChart>
        <c:scatterStyle val="lineMarker"/>
        <c:varyColors val="0"/>
        <c:ser>
          <c:idx val="6"/>
          <c:order val="0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Chubu!$B$271:$Y$271</c:f>
              <c:numCache>
                <c:formatCode>General</c:formatCode>
                <c:ptCount val="24"/>
                <c:pt idx="0">
                  <c:v>15028</c:v>
                </c:pt>
                <c:pt idx="1">
                  <c:v>14146</c:v>
                </c:pt>
                <c:pt idx="2">
                  <c:v>13695</c:v>
                </c:pt>
                <c:pt idx="3">
                  <c:v>13752</c:v>
                </c:pt>
                <c:pt idx="4">
                  <c:v>13670</c:v>
                </c:pt>
                <c:pt idx="5">
                  <c:v>13692</c:v>
                </c:pt>
                <c:pt idx="6">
                  <c:v>14639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22655</c:v>
                </c:pt>
                <c:pt idx="17">
                  <c:v>21304</c:v>
                </c:pt>
                <c:pt idx="18">
                  <c:v>20488</c:v>
                </c:pt>
                <c:pt idx="19">
                  <c:v>19652</c:v>
                </c:pt>
                <c:pt idx="20">
                  <c:v>18568</c:v>
                </c:pt>
                <c:pt idx="21">
                  <c:v>17505</c:v>
                </c:pt>
                <c:pt idx="22">
                  <c:v>16643</c:v>
                </c:pt>
                <c:pt idx="23">
                  <c:v>15815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0-4616-B7A5-BDF0AB338121}"/>
            </c:ext>
          </c:extLst>
        </c:ser>
        <c:ser>
          <c:idx val="5"/>
          <c:order val="1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Chubu!$B$270:$Y$270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3222.6946889269411</c:v>
                </c:pt>
                <c:pt idx="6">
                  <c:v>3222.6946889269411</c:v>
                </c:pt>
                <c:pt idx="7">
                  <c:v>3222.6946889269411</c:v>
                </c:pt>
                <c:pt idx="8">
                  <c:v>3222.6946889269411</c:v>
                </c:pt>
                <c:pt idx="9">
                  <c:v>3222.6946889269411</c:v>
                </c:pt>
                <c:pt idx="10">
                  <c:v>3222.6946889269411</c:v>
                </c:pt>
                <c:pt idx="11">
                  <c:v>3222.6946889269411</c:v>
                </c:pt>
                <c:pt idx="12">
                  <c:v>3222.6946889269411</c:v>
                </c:pt>
                <c:pt idx="13">
                  <c:v>3222.6946889269411</c:v>
                </c:pt>
                <c:pt idx="14">
                  <c:v>3222.6946889269411</c:v>
                </c:pt>
                <c:pt idx="15">
                  <c:v>3222.6946889269411</c:v>
                </c:pt>
                <c:pt idx="16">
                  <c:v>3222.6946889269411</c:v>
                </c:pt>
                <c:pt idx="17">
                  <c:v>3222.6946889269411</c:v>
                </c:pt>
                <c:pt idx="18">
                  <c:v>3222.6946889269411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40-4616-B7A5-BDF0AB338121}"/>
            </c:ext>
          </c:extLst>
        </c:ser>
        <c:ser>
          <c:idx val="7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Chubu!$B$279:$Y$279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5028.2018606459769</c:v>
                </c:pt>
                <c:pt idx="6">
                  <c:v>17035.795255358058</c:v>
                </c:pt>
                <c:pt idx="7">
                  <c:v>32829.129493997141</c:v>
                </c:pt>
                <c:pt idx="8">
                  <c:v>48088.577203364468</c:v>
                </c:pt>
                <c:pt idx="9">
                  <c:v>56621.054643907657</c:v>
                </c:pt>
                <c:pt idx="10">
                  <c:v>67580.289035686103</c:v>
                </c:pt>
                <c:pt idx="11">
                  <c:v>71424.272046442769</c:v>
                </c:pt>
                <c:pt idx="12">
                  <c:v>72162.006159618279</c:v>
                </c:pt>
                <c:pt idx="13">
                  <c:v>66823.140866900707</c:v>
                </c:pt>
                <c:pt idx="14">
                  <c:v>54864.082611213322</c:v>
                </c:pt>
                <c:pt idx="15">
                  <c:v>39730.826263310228</c:v>
                </c:pt>
                <c:pt idx="16">
                  <c:v>23248.293050520329</c:v>
                </c:pt>
                <c:pt idx="17">
                  <c:v>11541.61751776142</c:v>
                </c:pt>
                <c:pt idx="18">
                  <c:v>4251.6396362506921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40-4616-B7A5-BDF0AB338121}"/>
            </c:ext>
          </c:extLst>
        </c:ser>
        <c:ser>
          <c:idx val="0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Chubu!$B$288:$Y$288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4426.3661367396307</c:v>
                </c:pt>
                <c:pt idx="6">
                  <c:v>12431.428399881017</c:v>
                </c:pt>
                <c:pt idx="7">
                  <c:v>22960.317892307077</c:v>
                </c:pt>
                <c:pt idx="8">
                  <c:v>33133.283031885294</c:v>
                </c:pt>
                <c:pt idx="9">
                  <c:v>38821.601325580741</c:v>
                </c:pt>
                <c:pt idx="10">
                  <c:v>46127.757586766376</c:v>
                </c:pt>
                <c:pt idx="11">
                  <c:v>48690.412927270816</c:v>
                </c:pt>
                <c:pt idx="12">
                  <c:v>49182.235669387825</c:v>
                </c:pt>
                <c:pt idx="13">
                  <c:v>45622.992140909439</c:v>
                </c:pt>
                <c:pt idx="14">
                  <c:v>37650.286637117861</c:v>
                </c:pt>
                <c:pt idx="15">
                  <c:v>27561.449071849129</c:v>
                </c:pt>
                <c:pt idx="16">
                  <c:v>16573.093596655865</c:v>
                </c:pt>
                <c:pt idx="17">
                  <c:v>8768.6432414832598</c:v>
                </c:pt>
                <c:pt idx="18">
                  <c:v>3908.6579871427753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40-4616-B7A5-BDF0AB338121}"/>
            </c:ext>
          </c:extLst>
        </c:ser>
        <c:ser>
          <c:idx val="2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Chubu!$B$88:$Y$88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Chubu!$B$297:$Y$297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3824.5304128332864</c:v>
                </c:pt>
                <c:pt idx="6">
                  <c:v>7827.0615444039786</c:v>
                </c:pt>
                <c:pt idx="7">
                  <c:v>13091.50629061701</c:v>
                </c:pt>
                <c:pt idx="8">
                  <c:v>18177.988860406116</c:v>
                </c:pt>
                <c:pt idx="9">
                  <c:v>21022.148007253843</c:v>
                </c:pt>
                <c:pt idx="10">
                  <c:v>24675.226137846661</c:v>
                </c:pt>
                <c:pt idx="11">
                  <c:v>25956.553808098881</c:v>
                </c:pt>
                <c:pt idx="12">
                  <c:v>26202.465179157385</c:v>
                </c:pt>
                <c:pt idx="13">
                  <c:v>24422.843414918192</c:v>
                </c:pt>
                <c:pt idx="14">
                  <c:v>20436.490663022403</c:v>
                </c:pt>
                <c:pt idx="15">
                  <c:v>15392.071880388034</c:v>
                </c:pt>
                <c:pt idx="16">
                  <c:v>9897.8941427914033</c:v>
                </c:pt>
                <c:pt idx="17">
                  <c:v>5995.6689652051009</c:v>
                </c:pt>
                <c:pt idx="18">
                  <c:v>3565.6763380348584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40-4616-B7A5-BDF0AB338121}"/>
            </c:ext>
          </c:extLst>
        </c:ser>
        <c:ser>
          <c:idx val="1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Chubu!$B$281:$Y$281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5028.2018606459769</c:v>
                </c:pt>
                <c:pt idx="6">
                  <c:v>14639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22655</c:v>
                </c:pt>
                <c:pt idx="17">
                  <c:v>11541.61751776142</c:v>
                </c:pt>
                <c:pt idx="18">
                  <c:v>4251.6396362506921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40-4616-B7A5-BDF0AB338121}"/>
            </c:ext>
          </c:extLst>
        </c:ser>
        <c:ser>
          <c:idx val="3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Chubu!$B$290:$Y$290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4426.3661367396307</c:v>
                </c:pt>
                <c:pt idx="6">
                  <c:v>12431.428399881017</c:v>
                </c:pt>
                <c:pt idx="7">
                  <c:v>16671</c:v>
                </c:pt>
                <c:pt idx="8">
                  <c:v>20091</c:v>
                </c:pt>
                <c:pt idx="9">
                  <c:v>22359</c:v>
                </c:pt>
                <c:pt idx="10">
                  <c:v>23209</c:v>
                </c:pt>
                <c:pt idx="11">
                  <c:v>23645</c:v>
                </c:pt>
                <c:pt idx="12">
                  <c:v>22992</c:v>
                </c:pt>
                <c:pt idx="13">
                  <c:v>23991</c:v>
                </c:pt>
                <c:pt idx="14">
                  <c:v>23955</c:v>
                </c:pt>
                <c:pt idx="15">
                  <c:v>23420</c:v>
                </c:pt>
                <c:pt idx="16">
                  <c:v>16573.093596655865</c:v>
                </c:pt>
                <c:pt idx="17">
                  <c:v>8768.6432414832598</c:v>
                </c:pt>
                <c:pt idx="18">
                  <c:v>3908.6579871427753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40-4616-B7A5-BDF0AB338121}"/>
            </c:ext>
          </c:extLst>
        </c:ser>
        <c:ser>
          <c:idx val="4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Chubu!$B$299:$Y$299</c:f>
              <c:numCache>
                <c:formatCode>General</c:formatCode>
                <c:ptCount val="24"/>
                <c:pt idx="0">
                  <c:v>3222.6946889269411</c:v>
                </c:pt>
                <c:pt idx="1">
                  <c:v>3222.6946889269411</c:v>
                </c:pt>
                <c:pt idx="2">
                  <c:v>3222.6946889269411</c:v>
                </c:pt>
                <c:pt idx="3">
                  <c:v>3222.6946889269411</c:v>
                </c:pt>
                <c:pt idx="4">
                  <c:v>3222.6946889269411</c:v>
                </c:pt>
                <c:pt idx="5">
                  <c:v>3824.5304128332864</c:v>
                </c:pt>
                <c:pt idx="6">
                  <c:v>7827.0615444039786</c:v>
                </c:pt>
                <c:pt idx="7">
                  <c:v>13091.50629061701</c:v>
                </c:pt>
                <c:pt idx="8">
                  <c:v>18177.988860406116</c:v>
                </c:pt>
                <c:pt idx="9">
                  <c:v>23486.019323253844</c:v>
                </c:pt>
                <c:pt idx="10">
                  <c:v>25126.390292746662</c:v>
                </c:pt>
                <c:pt idx="11">
                  <c:v>25991.050145918882</c:v>
                </c:pt>
                <c:pt idx="12">
                  <c:v>22992</c:v>
                </c:pt>
                <c:pt idx="13">
                  <c:v>26071.271590918193</c:v>
                </c:pt>
                <c:pt idx="14">
                  <c:v>20436.490663022403</c:v>
                </c:pt>
                <c:pt idx="15">
                  <c:v>15392.071880388034</c:v>
                </c:pt>
                <c:pt idx="16">
                  <c:v>9897.8941427914033</c:v>
                </c:pt>
                <c:pt idx="17">
                  <c:v>5995.6689652051009</c:v>
                </c:pt>
                <c:pt idx="18">
                  <c:v>3565.6763380348584</c:v>
                </c:pt>
                <c:pt idx="19">
                  <c:v>3222.6946889269411</c:v>
                </c:pt>
                <c:pt idx="20">
                  <c:v>3222.6946889269411</c:v>
                </c:pt>
                <c:pt idx="21">
                  <c:v>3222.6946889269411</c:v>
                </c:pt>
                <c:pt idx="22">
                  <c:v>3222.6946889269411</c:v>
                </c:pt>
                <c:pt idx="23">
                  <c:v>3222.6946889269411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0-4616-B7A5-BDF0AB338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5640"/>
        <c:axId val="421877016"/>
      </c:scatterChart>
      <c:valAx>
        <c:axId val="4218856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layout>
            <c:manualLayout>
              <c:xMode val="edge"/>
              <c:yMode val="edge"/>
              <c:x val="0.50902857114446309"/>
              <c:y val="0.949354040109334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7016"/>
        <c:crosses val="autoZero"/>
        <c:crossBetween val="midCat"/>
        <c:majorUnit val="3"/>
      </c:valAx>
      <c:valAx>
        <c:axId val="4218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layout>
            <c:manualLayout>
              <c:xMode val="edge"/>
              <c:yMode val="edge"/>
              <c:x val="1.1189247533357911E-2"/>
              <c:y val="0.38746667803324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5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879084928826627"/>
          <c:y val="0.15382283371491928"/>
          <c:w val="0.17168400692398395"/>
          <c:h val="0.327445248107488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124</c:v>
                </c:pt>
                <c:pt idx="6">
                  <c:v>497</c:v>
                </c:pt>
                <c:pt idx="7">
                  <c:v>924</c:v>
                </c:pt>
                <c:pt idx="8">
                  <c:v>1603</c:v>
                </c:pt>
                <c:pt idx="9">
                  <c:v>2274</c:v>
                </c:pt>
                <c:pt idx="10">
                  <c:v>2674</c:v>
                </c:pt>
                <c:pt idx="11">
                  <c:v>3174</c:v>
                </c:pt>
                <c:pt idx="12">
                  <c:v>3271</c:v>
                </c:pt>
                <c:pt idx="13">
                  <c:v>2831</c:v>
                </c:pt>
                <c:pt idx="14">
                  <c:v>2619</c:v>
                </c:pt>
                <c:pt idx="15">
                  <c:v>1999</c:v>
                </c:pt>
                <c:pt idx="16">
                  <c:v>1473</c:v>
                </c:pt>
                <c:pt idx="17">
                  <c:v>870</c:v>
                </c:pt>
                <c:pt idx="18">
                  <c:v>222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F-4604-B234-2795BBB83CC1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</c:v>
                </c:pt>
                <c:pt idx="6">
                  <c:v>408</c:v>
                </c:pt>
                <c:pt idx="7">
                  <c:v>920</c:v>
                </c:pt>
                <c:pt idx="8">
                  <c:v>1422</c:v>
                </c:pt>
                <c:pt idx="9">
                  <c:v>1839</c:v>
                </c:pt>
                <c:pt idx="10">
                  <c:v>2076</c:v>
                </c:pt>
                <c:pt idx="11">
                  <c:v>2401</c:v>
                </c:pt>
                <c:pt idx="12">
                  <c:v>2507</c:v>
                </c:pt>
                <c:pt idx="13">
                  <c:v>1727</c:v>
                </c:pt>
                <c:pt idx="14">
                  <c:v>1396</c:v>
                </c:pt>
                <c:pt idx="15">
                  <c:v>1335</c:v>
                </c:pt>
                <c:pt idx="16">
                  <c:v>879</c:v>
                </c:pt>
                <c:pt idx="17">
                  <c:v>510</c:v>
                </c:pt>
                <c:pt idx="18">
                  <c:v>164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5F-4604-B234-2795BBB83CC1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214</c:v>
                </c:pt>
                <c:pt idx="6">
                  <c:v>907</c:v>
                </c:pt>
                <c:pt idx="7">
                  <c:v>1790</c:v>
                </c:pt>
                <c:pt idx="8">
                  <c:v>2545</c:v>
                </c:pt>
                <c:pt idx="9">
                  <c:v>3246</c:v>
                </c:pt>
                <c:pt idx="10">
                  <c:v>3605</c:v>
                </c:pt>
                <c:pt idx="11">
                  <c:v>3709</c:v>
                </c:pt>
                <c:pt idx="12">
                  <c:v>3487</c:v>
                </c:pt>
                <c:pt idx="13">
                  <c:v>3281</c:v>
                </c:pt>
                <c:pt idx="14">
                  <c:v>2969</c:v>
                </c:pt>
                <c:pt idx="15">
                  <c:v>2379</c:v>
                </c:pt>
                <c:pt idx="16">
                  <c:v>1707</c:v>
                </c:pt>
                <c:pt idx="17">
                  <c:v>1014</c:v>
                </c:pt>
                <c:pt idx="18">
                  <c:v>300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5F-4604-B234-2795BBB83CC1}"/>
            </c:ext>
          </c:extLst>
        </c:ser>
        <c:ser>
          <c:idx val="3"/>
          <c:order val="3"/>
          <c:tx>
            <c:v>18/8/2018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206</c:v>
                </c:pt>
                <c:pt idx="6">
                  <c:v>875</c:v>
                </c:pt>
                <c:pt idx="7">
                  <c:v>1744</c:v>
                </c:pt>
                <c:pt idx="8">
                  <c:v>2567</c:v>
                </c:pt>
                <c:pt idx="9">
                  <c:v>3174</c:v>
                </c:pt>
                <c:pt idx="10">
                  <c:v>3121</c:v>
                </c:pt>
                <c:pt idx="11">
                  <c:v>2988</c:v>
                </c:pt>
                <c:pt idx="12">
                  <c:v>2516</c:v>
                </c:pt>
                <c:pt idx="13">
                  <c:v>2290</c:v>
                </c:pt>
                <c:pt idx="14">
                  <c:v>2229</c:v>
                </c:pt>
                <c:pt idx="15">
                  <c:v>1613</c:v>
                </c:pt>
                <c:pt idx="16">
                  <c:v>1040</c:v>
                </c:pt>
                <c:pt idx="17">
                  <c:v>587</c:v>
                </c:pt>
                <c:pt idx="18">
                  <c:v>185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5F-4604-B234-2795BBB83CC1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216</c:v>
                </c:pt>
                <c:pt idx="6">
                  <c:v>979</c:v>
                </c:pt>
                <c:pt idx="7">
                  <c:v>1963</c:v>
                </c:pt>
                <c:pt idx="8">
                  <c:v>2950</c:v>
                </c:pt>
                <c:pt idx="9">
                  <c:v>3755</c:v>
                </c:pt>
                <c:pt idx="10">
                  <c:v>4312</c:v>
                </c:pt>
                <c:pt idx="11">
                  <c:v>4584</c:v>
                </c:pt>
                <c:pt idx="12">
                  <c:v>4612</c:v>
                </c:pt>
                <c:pt idx="13">
                  <c:v>4393</c:v>
                </c:pt>
                <c:pt idx="14">
                  <c:v>3860</c:v>
                </c:pt>
                <c:pt idx="15">
                  <c:v>3083</c:v>
                </c:pt>
                <c:pt idx="16">
                  <c:v>2152</c:v>
                </c:pt>
                <c:pt idx="17">
                  <c:v>1204</c:v>
                </c:pt>
                <c:pt idx="18">
                  <c:v>344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5F-4604-B234-2795BBB83CC1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193</c:v>
                </c:pt>
                <c:pt idx="6">
                  <c:v>907</c:v>
                </c:pt>
                <c:pt idx="7">
                  <c:v>1900</c:v>
                </c:pt>
                <c:pt idx="8">
                  <c:v>2883</c:v>
                </c:pt>
                <c:pt idx="9">
                  <c:v>3740</c:v>
                </c:pt>
                <c:pt idx="10">
                  <c:v>4328</c:v>
                </c:pt>
                <c:pt idx="11">
                  <c:v>4626</c:v>
                </c:pt>
                <c:pt idx="12">
                  <c:v>4611</c:v>
                </c:pt>
                <c:pt idx="13">
                  <c:v>4295</c:v>
                </c:pt>
                <c:pt idx="14">
                  <c:v>3718</c:v>
                </c:pt>
                <c:pt idx="15">
                  <c:v>2701</c:v>
                </c:pt>
                <c:pt idx="16">
                  <c:v>1585</c:v>
                </c:pt>
                <c:pt idx="17">
                  <c:v>803</c:v>
                </c:pt>
                <c:pt idx="18">
                  <c:v>227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5F-4604-B234-2795BBB83CC1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197</c:v>
                </c:pt>
                <c:pt idx="6">
                  <c:v>944</c:v>
                </c:pt>
                <c:pt idx="7">
                  <c:v>1934</c:v>
                </c:pt>
                <c:pt idx="8">
                  <c:v>2937</c:v>
                </c:pt>
                <c:pt idx="9">
                  <c:v>3781</c:v>
                </c:pt>
                <c:pt idx="10">
                  <c:v>4346</c:v>
                </c:pt>
                <c:pt idx="11">
                  <c:v>4670</c:v>
                </c:pt>
                <c:pt idx="12">
                  <c:v>4690</c:v>
                </c:pt>
                <c:pt idx="13">
                  <c:v>4438</c:v>
                </c:pt>
                <c:pt idx="14">
                  <c:v>3909</c:v>
                </c:pt>
                <c:pt idx="15">
                  <c:v>3149</c:v>
                </c:pt>
                <c:pt idx="16">
                  <c:v>2182</c:v>
                </c:pt>
                <c:pt idx="17">
                  <c:v>1180</c:v>
                </c:pt>
                <c:pt idx="18">
                  <c:v>326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5F-4604-B234-2795BBB83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76232"/>
        <c:axId val="421891520"/>
      </c:scatterChart>
      <c:valAx>
        <c:axId val="421876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91520"/>
        <c:crosses val="autoZero"/>
        <c:crossBetween val="midCat"/>
      </c:valAx>
      <c:valAx>
        <c:axId val="4218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6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2928.6279470960317</c:v>
                </c:pt>
                <c:pt idx="6">
                  <c:v>13763.033927544564</c:v>
                </c:pt>
                <c:pt idx="7">
                  <c:v>28831.052328924667</c:v>
                </c:pt>
                <c:pt idx="8">
                  <c:v>43747.328349626216</c:v>
                </c:pt>
                <c:pt idx="9">
                  <c:v>56751.650373778029</c:v>
                </c:pt>
                <c:pt idx="10">
                  <c:v>65674.102357676835</c:v>
                </c:pt>
                <c:pt idx="11">
                  <c:v>70196.025301897636</c:v>
                </c:pt>
                <c:pt idx="12">
                  <c:v>69968.411730879816</c:v>
                </c:pt>
                <c:pt idx="13">
                  <c:v>65173.352501437606</c:v>
                </c:pt>
                <c:pt idx="14">
                  <c:v>56417.817136285223</c:v>
                </c:pt>
                <c:pt idx="15">
                  <c:v>40985.617021276601</c:v>
                </c:pt>
                <c:pt idx="16">
                  <c:v>24051.167337550316</c:v>
                </c:pt>
                <c:pt idx="17">
                  <c:v>12184.913168487636</c:v>
                </c:pt>
                <c:pt idx="18">
                  <c:v>3444.5520414031048</c:v>
                </c:pt>
                <c:pt idx="19">
                  <c:v>30.348476135710175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76-4916-A108-AA6B6058B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6424"/>
        <c:axId val="421881720"/>
      </c:scatterChart>
      <c:valAx>
        <c:axId val="42188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1720"/>
        <c:crosses val="autoZero"/>
        <c:crossBetween val="midCat"/>
      </c:valAx>
      <c:valAx>
        <c:axId val="42188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6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1757.1767682576192</c:v>
                </c:pt>
                <c:pt idx="6">
                  <c:v>8257.8203565267395</c:v>
                </c:pt>
                <c:pt idx="7">
                  <c:v>17298.631397354799</c:v>
                </c:pt>
                <c:pt idx="8">
                  <c:v>26248.397009775734</c:v>
                </c:pt>
                <c:pt idx="9">
                  <c:v>34050.990224266825</c:v>
                </c:pt>
                <c:pt idx="10">
                  <c:v>39404.461414606092</c:v>
                </c:pt>
                <c:pt idx="11">
                  <c:v>42117.615181138586</c:v>
                </c:pt>
                <c:pt idx="12">
                  <c:v>41981.04703852789</c:v>
                </c:pt>
                <c:pt idx="13">
                  <c:v>39104.011500862565</c:v>
                </c:pt>
                <c:pt idx="14">
                  <c:v>33850.690281771138</c:v>
                </c:pt>
                <c:pt idx="15">
                  <c:v>24591.37021276596</c:v>
                </c:pt>
                <c:pt idx="16">
                  <c:v>14430.70040253019</c:v>
                </c:pt>
                <c:pt idx="17">
                  <c:v>7310.9479010925825</c:v>
                </c:pt>
                <c:pt idx="18">
                  <c:v>2066.731224841863</c:v>
                </c:pt>
                <c:pt idx="19">
                  <c:v>18.209085681426107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5-482B-9DFF-62950C123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2112"/>
        <c:axId val="421886816"/>
      </c:scatterChart>
      <c:valAx>
        <c:axId val="42188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6816"/>
        <c:crosses val="autoZero"/>
        <c:crossBetween val="midCat"/>
      </c:valAx>
      <c:valAx>
        <c:axId val="4218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1464.3139735480158</c:v>
                </c:pt>
                <c:pt idx="6">
                  <c:v>6881.516963772282</c:v>
                </c:pt>
                <c:pt idx="7">
                  <c:v>14415.526164462333</c:v>
                </c:pt>
                <c:pt idx="8">
                  <c:v>21873.664174813108</c:v>
                </c:pt>
                <c:pt idx="9">
                  <c:v>28375.825186889015</c:v>
                </c:pt>
                <c:pt idx="10">
                  <c:v>32837.051178838417</c:v>
                </c:pt>
                <c:pt idx="11">
                  <c:v>35098.012650948818</c:v>
                </c:pt>
                <c:pt idx="12">
                  <c:v>34984.205865439908</c:v>
                </c:pt>
                <c:pt idx="13">
                  <c:v>32586.676250718803</c:v>
                </c:pt>
                <c:pt idx="14">
                  <c:v>28208.908568142611</c:v>
                </c:pt>
                <c:pt idx="15">
                  <c:v>20492.808510638301</c:v>
                </c:pt>
                <c:pt idx="16">
                  <c:v>12025.583668775158</c:v>
                </c:pt>
                <c:pt idx="17">
                  <c:v>6092.4565842438178</c:v>
                </c:pt>
                <c:pt idx="18">
                  <c:v>1722.2760207015524</c:v>
                </c:pt>
                <c:pt idx="19">
                  <c:v>15.174238067855088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8-43E6-92C3-CDB09B6B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78584"/>
        <c:axId val="421883288"/>
      </c:scatterChart>
      <c:valAx>
        <c:axId val="42187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3288"/>
        <c:crosses val="autoZero"/>
        <c:crossBetween val="midCat"/>
      </c:valAx>
      <c:valAx>
        <c:axId val="42188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8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1171.4511788384129</c:v>
                </c:pt>
                <c:pt idx="6">
                  <c:v>5505.2135710178272</c:v>
                </c:pt>
                <c:pt idx="7">
                  <c:v>11532.420931569868</c:v>
                </c:pt>
                <c:pt idx="8">
                  <c:v>17498.931339850489</c:v>
                </c:pt>
                <c:pt idx="9">
                  <c:v>22700.660149511215</c:v>
                </c:pt>
                <c:pt idx="10">
                  <c:v>26269.640943070732</c:v>
                </c:pt>
                <c:pt idx="11">
                  <c:v>28078.410120759061</c:v>
                </c:pt>
                <c:pt idx="12">
                  <c:v>27987.36469235193</c:v>
                </c:pt>
                <c:pt idx="13">
                  <c:v>26069.341000575045</c:v>
                </c:pt>
                <c:pt idx="14">
                  <c:v>22567.126854514092</c:v>
                </c:pt>
                <c:pt idx="15">
                  <c:v>16394.246808510641</c:v>
                </c:pt>
                <c:pt idx="16">
                  <c:v>9620.4669350201293</c:v>
                </c:pt>
                <c:pt idx="17">
                  <c:v>4873.965267395055</c:v>
                </c:pt>
                <c:pt idx="18">
                  <c:v>1377.8208165612423</c:v>
                </c:pt>
                <c:pt idx="19">
                  <c:v>12.139390454284072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9-4433-9D9D-2480CCCF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7600"/>
        <c:axId val="421878976"/>
      </c:scatterChart>
      <c:valAx>
        <c:axId val="42188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78976"/>
        <c:crosses val="autoZero"/>
        <c:crossBetween val="midCat"/>
      </c:valAx>
      <c:valAx>
        <c:axId val="4218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878.58838412880959</c:v>
                </c:pt>
                <c:pt idx="6">
                  <c:v>4128.9101782633697</c:v>
                </c:pt>
                <c:pt idx="7">
                  <c:v>8649.3156986773993</c:v>
                </c:pt>
                <c:pt idx="8">
                  <c:v>13124.198504887867</c:v>
                </c:pt>
                <c:pt idx="9">
                  <c:v>17025.495112133412</c:v>
                </c:pt>
                <c:pt idx="10">
                  <c:v>19702.230707303046</c:v>
                </c:pt>
                <c:pt idx="11">
                  <c:v>21058.807590569293</c:v>
                </c:pt>
                <c:pt idx="12">
                  <c:v>20990.523519263945</c:v>
                </c:pt>
                <c:pt idx="13">
                  <c:v>19552.005750431283</c:v>
                </c:pt>
                <c:pt idx="14">
                  <c:v>16925.345140885569</c:v>
                </c:pt>
                <c:pt idx="15">
                  <c:v>12295.68510638298</c:v>
                </c:pt>
                <c:pt idx="16">
                  <c:v>7215.3502012650952</c:v>
                </c:pt>
                <c:pt idx="17">
                  <c:v>3655.4739505462912</c:v>
                </c:pt>
                <c:pt idx="18">
                  <c:v>1033.3656124209315</c:v>
                </c:pt>
                <c:pt idx="19">
                  <c:v>9.1045428407130533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5-4F7B-BFB7-C6BC42719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90736"/>
        <c:axId val="421891128"/>
      </c:scatterChart>
      <c:valAx>
        <c:axId val="42189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91128"/>
        <c:crosses val="autoZero"/>
        <c:crossBetween val="midCat"/>
      </c:valAx>
      <c:valAx>
        <c:axId val="42189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9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585.72558941920647</c:v>
                </c:pt>
                <c:pt idx="6">
                  <c:v>2752.6067855089136</c:v>
                </c:pt>
                <c:pt idx="7">
                  <c:v>5766.2104657849341</c:v>
                </c:pt>
                <c:pt idx="8">
                  <c:v>8749.4656699252446</c:v>
                </c:pt>
                <c:pt idx="9">
                  <c:v>11350.330074755608</c:v>
                </c:pt>
                <c:pt idx="10">
                  <c:v>13134.820471535366</c:v>
                </c:pt>
                <c:pt idx="11">
                  <c:v>14039.205060379531</c:v>
                </c:pt>
                <c:pt idx="12">
                  <c:v>13993.682346175965</c:v>
                </c:pt>
                <c:pt idx="13">
                  <c:v>13034.670500287522</c:v>
                </c:pt>
                <c:pt idx="14">
                  <c:v>11283.563427257046</c:v>
                </c:pt>
                <c:pt idx="15">
                  <c:v>8197.1234042553206</c:v>
                </c:pt>
                <c:pt idx="16">
                  <c:v>4810.2334675100647</c:v>
                </c:pt>
                <c:pt idx="17">
                  <c:v>2436.9826336975275</c:v>
                </c:pt>
                <c:pt idx="18">
                  <c:v>688.91040828062114</c:v>
                </c:pt>
                <c:pt idx="19">
                  <c:v>6.0696952271420361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E-4048-870A-040B3F78B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9168"/>
        <c:axId val="421888384"/>
      </c:scatterChart>
      <c:valAx>
        <c:axId val="42188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8384"/>
        <c:crosses val="autoZero"/>
        <c:crossBetween val="midCat"/>
      </c:valAx>
      <c:valAx>
        <c:axId val="4218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場合の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93285214348208"/>
          <c:y val="0.22407407407407406"/>
          <c:w val="0.79401159230096241"/>
          <c:h val="0.60087197433654127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Kansai!$B$43:$Y$43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292.86279470960324</c:v>
                </c:pt>
                <c:pt idx="6">
                  <c:v>1376.3033927544568</c:v>
                </c:pt>
                <c:pt idx="7">
                  <c:v>2883.105232892467</c:v>
                </c:pt>
                <c:pt idx="8">
                  <c:v>4374.7328349626223</c:v>
                </c:pt>
                <c:pt idx="9">
                  <c:v>5675.1650373778039</c:v>
                </c:pt>
                <c:pt idx="10">
                  <c:v>6567.4102357676829</c:v>
                </c:pt>
                <c:pt idx="11">
                  <c:v>7019.6025301897653</c:v>
                </c:pt>
                <c:pt idx="12">
                  <c:v>6996.8411730879825</c:v>
                </c:pt>
                <c:pt idx="13">
                  <c:v>6517.3352501437612</c:v>
                </c:pt>
                <c:pt idx="14">
                  <c:v>5641.781713628523</c:v>
                </c:pt>
                <c:pt idx="15">
                  <c:v>4098.5617021276603</c:v>
                </c:pt>
                <c:pt idx="16">
                  <c:v>2405.1167337550323</c:v>
                </c:pt>
                <c:pt idx="17">
                  <c:v>1218.4913168487637</c:v>
                </c:pt>
                <c:pt idx="18">
                  <c:v>344.45520414031057</c:v>
                </c:pt>
                <c:pt idx="19">
                  <c:v>3.0348476135710181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4-4EC9-B44C-1CBCB57D0B64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585.72558941920647</c:v>
                </c:pt>
                <c:pt idx="6">
                  <c:v>2752.6067855089136</c:v>
                </c:pt>
                <c:pt idx="7">
                  <c:v>5766.2104657849341</c:v>
                </c:pt>
                <c:pt idx="8">
                  <c:v>8749.4656699252446</c:v>
                </c:pt>
                <c:pt idx="9">
                  <c:v>11350.330074755608</c:v>
                </c:pt>
                <c:pt idx="10">
                  <c:v>13134.820471535366</c:v>
                </c:pt>
                <c:pt idx="11">
                  <c:v>14039.205060379531</c:v>
                </c:pt>
                <c:pt idx="12">
                  <c:v>13993.682346175965</c:v>
                </c:pt>
                <c:pt idx="13">
                  <c:v>13034.670500287522</c:v>
                </c:pt>
                <c:pt idx="14">
                  <c:v>11283.563427257046</c:v>
                </c:pt>
                <c:pt idx="15">
                  <c:v>8197.1234042553206</c:v>
                </c:pt>
                <c:pt idx="16">
                  <c:v>4810.2334675100647</c:v>
                </c:pt>
                <c:pt idx="17">
                  <c:v>2436.9826336975275</c:v>
                </c:pt>
                <c:pt idx="18">
                  <c:v>688.91040828062114</c:v>
                </c:pt>
                <c:pt idx="19">
                  <c:v>6.0696952271420361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74-4EC9-B44C-1CBCB57D0B64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Kansai!$B$37:$Y$37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878.58838412880959</c:v>
                </c:pt>
                <c:pt idx="6">
                  <c:v>4128.9101782633697</c:v>
                </c:pt>
                <c:pt idx="7">
                  <c:v>8649.3156986773993</c:v>
                </c:pt>
                <c:pt idx="8">
                  <c:v>13124.198504887867</c:v>
                </c:pt>
                <c:pt idx="9">
                  <c:v>17025.495112133412</c:v>
                </c:pt>
                <c:pt idx="10">
                  <c:v>19702.230707303046</c:v>
                </c:pt>
                <c:pt idx="11">
                  <c:v>21058.807590569293</c:v>
                </c:pt>
                <c:pt idx="12">
                  <c:v>20990.523519263945</c:v>
                </c:pt>
                <c:pt idx="13">
                  <c:v>19552.005750431283</c:v>
                </c:pt>
                <c:pt idx="14">
                  <c:v>16925.345140885569</c:v>
                </c:pt>
                <c:pt idx="15">
                  <c:v>12295.68510638298</c:v>
                </c:pt>
                <c:pt idx="16">
                  <c:v>7215.3502012650952</c:v>
                </c:pt>
                <c:pt idx="17">
                  <c:v>3655.4739505462912</c:v>
                </c:pt>
                <c:pt idx="18">
                  <c:v>1033.3656124209315</c:v>
                </c:pt>
                <c:pt idx="19">
                  <c:v>9.1045428407130533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74-4EC9-B44C-1CBCB57D0B64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1171.4511788384129</c:v>
                </c:pt>
                <c:pt idx="6">
                  <c:v>5505.2135710178272</c:v>
                </c:pt>
                <c:pt idx="7">
                  <c:v>11532.420931569868</c:v>
                </c:pt>
                <c:pt idx="8">
                  <c:v>17498.931339850489</c:v>
                </c:pt>
                <c:pt idx="9">
                  <c:v>22700.660149511215</c:v>
                </c:pt>
                <c:pt idx="10">
                  <c:v>26269.640943070732</c:v>
                </c:pt>
                <c:pt idx="11">
                  <c:v>28078.410120759061</c:v>
                </c:pt>
                <c:pt idx="12">
                  <c:v>27987.36469235193</c:v>
                </c:pt>
                <c:pt idx="13">
                  <c:v>26069.341000575045</c:v>
                </c:pt>
                <c:pt idx="14">
                  <c:v>22567.126854514092</c:v>
                </c:pt>
                <c:pt idx="15">
                  <c:v>16394.246808510641</c:v>
                </c:pt>
                <c:pt idx="16">
                  <c:v>9620.4669350201293</c:v>
                </c:pt>
                <c:pt idx="17">
                  <c:v>4873.965267395055</c:v>
                </c:pt>
                <c:pt idx="18">
                  <c:v>1377.8208165612423</c:v>
                </c:pt>
                <c:pt idx="19">
                  <c:v>12.139390454284072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74-4EC9-B44C-1CBCB57D0B64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1464.3139735480158</c:v>
                </c:pt>
                <c:pt idx="6">
                  <c:v>6881.516963772282</c:v>
                </c:pt>
                <c:pt idx="7">
                  <c:v>14415.526164462333</c:v>
                </c:pt>
                <c:pt idx="8">
                  <c:v>21873.664174813108</c:v>
                </c:pt>
                <c:pt idx="9">
                  <c:v>28375.825186889015</c:v>
                </c:pt>
                <c:pt idx="10">
                  <c:v>32837.051178838417</c:v>
                </c:pt>
                <c:pt idx="11">
                  <c:v>35098.012650948818</c:v>
                </c:pt>
                <c:pt idx="12">
                  <c:v>34984.205865439908</c:v>
                </c:pt>
                <c:pt idx="13">
                  <c:v>32586.676250718803</c:v>
                </c:pt>
                <c:pt idx="14">
                  <c:v>28208.908568142611</c:v>
                </c:pt>
                <c:pt idx="15">
                  <c:v>20492.808510638301</c:v>
                </c:pt>
                <c:pt idx="16">
                  <c:v>12025.583668775158</c:v>
                </c:pt>
                <c:pt idx="17">
                  <c:v>6092.4565842438178</c:v>
                </c:pt>
                <c:pt idx="18">
                  <c:v>1722.2760207015524</c:v>
                </c:pt>
                <c:pt idx="19">
                  <c:v>15.174238067855088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74-4EC9-B44C-1CBCB57D0B64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1757.1767682576192</c:v>
                </c:pt>
                <c:pt idx="6">
                  <c:v>8257.8203565267395</c:v>
                </c:pt>
                <c:pt idx="7">
                  <c:v>17298.631397354799</c:v>
                </c:pt>
                <c:pt idx="8">
                  <c:v>26248.397009775734</c:v>
                </c:pt>
                <c:pt idx="9">
                  <c:v>34050.990224266825</c:v>
                </c:pt>
                <c:pt idx="10">
                  <c:v>39404.461414606092</c:v>
                </c:pt>
                <c:pt idx="11">
                  <c:v>42117.615181138586</c:v>
                </c:pt>
                <c:pt idx="12">
                  <c:v>41981.04703852789</c:v>
                </c:pt>
                <c:pt idx="13">
                  <c:v>39104.011500862565</c:v>
                </c:pt>
                <c:pt idx="14">
                  <c:v>33850.690281771138</c:v>
                </c:pt>
                <c:pt idx="15">
                  <c:v>24591.37021276596</c:v>
                </c:pt>
                <c:pt idx="16">
                  <c:v>14430.70040253019</c:v>
                </c:pt>
                <c:pt idx="17">
                  <c:v>7310.9479010925825</c:v>
                </c:pt>
                <c:pt idx="18">
                  <c:v>2066.731224841863</c:v>
                </c:pt>
                <c:pt idx="19">
                  <c:v>18.209085681426107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74-4EC9-B44C-1CBCB57D0B64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Kansai!$B$25:$Y$25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2928.6279470960317</c:v>
                </c:pt>
                <c:pt idx="6">
                  <c:v>13763.033927544564</c:v>
                </c:pt>
                <c:pt idx="7">
                  <c:v>28831.052328924667</c:v>
                </c:pt>
                <c:pt idx="8">
                  <c:v>43747.328349626216</c:v>
                </c:pt>
                <c:pt idx="9">
                  <c:v>56751.650373778029</c:v>
                </c:pt>
                <c:pt idx="10">
                  <c:v>65674.102357676835</c:v>
                </c:pt>
                <c:pt idx="11">
                  <c:v>70196.025301897636</c:v>
                </c:pt>
                <c:pt idx="12">
                  <c:v>69968.411730879816</c:v>
                </c:pt>
                <c:pt idx="13">
                  <c:v>65173.352501437606</c:v>
                </c:pt>
                <c:pt idx="14">
                  <c:v>56417.817136285223</c:v>
                </c:pt>
                <c:pt idx="15">
                  <c:v>40985.617021276601</c:v>
                </c:pt>
                <c:pt idx="16">
                  <c:v>24051.167337550316</c:v>
                </c:pt>
                <c:pt idx="17">
                  <c:v>12184.913168487636</c:v>
                </c:pt>
                <c:pt idx="18">
                  <c:v>3444.5520414031048</c:v>
                </c:pt>
                <c:pt idx="19">
                  <c:v>30.348476135710175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74-4EC9-B44C-1CBCB57D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0608"/>
        <c:axId val="420089232"/>
      </c:scatterChart>
      <c:valAx>
        <c:axId val="42008060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50299409448818899"/>
              <c:y val="0.91203703703703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defRPr>
            </a:pPr>
            <a:endParaRPr lang="en-US"/>
          </a:p>
        </c:txPr>
        <c:crossAx val="420089232"/>
        <c:crosses val="autoZero"/>
        <c:crossBetween val="midCat"/>
        <c:majorUnit val="3"/>
      </c:valAx>
      <c:valAx>
        <c:axId val="4200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2631233595800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0080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66666666666663"/>
          <c:y val="0.25294947506561682"/>
          <c:w val="0.16698622047244094"/>
          <c:h val="0.42650845727617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24759405074366"/>
          <c:y val="0.17685185185185184"/>
          <c:w val="0.84650218722659665"/>
          <c:h val="0.69260061242344695"/>
        </c:manualLayout>
      </c:layout>
      <c:scatterChart>
        <c:scatterStyle val="lineMarker"/>
        <c:varyColors val="0"/>
        <c:ser>
          <c:idx val="0"/>
          <c:order val="0"/>
          <c:tx>
            <c:v>B4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Kansai!$B$109:$Y$109</c:f>
              <c:numCache>
                <c:formatCode>General</c:formatCode>
                <c:ptCount val="24"/>
                <c:pt idx="0">
                  <c:v>9276.0447855272178</c:v>
                </c:pt>
                <c:pt idx="1">
                  <c:v>8668.6445383103419</c:v>
                </c:pt>
                <c:pt idx="2">
                  <c:v>8611.5857272081503</c:v>
                </c:pt>
                <c:pt idx="3">
                  <c:v>8724.4762782060352</c:v>
                </c:pt>
                <c:pt idx="4">
                  <c:v>8780.3080181017267</c:v>
                </c:pt>
                <c:pt idx="5">
                  <c:v>8807.9171202479483</c:v>
                </c:pt>
                <c:pt idx="6">
                  <c:v>9368.6886616178726</c:v>
                </c:pt>
                <c:pt idx="7">
                  <c:v>10743.621948499709</c:v>
                </c:pt>
                <c:pt idx="8">
                  <c:v>12811.850467053335</c:v>
                </c:pt>
                <c:pt idx="9">
                  <c:v>14364.095543274239</c:v>
                </c:pt>
                <c:pt idx="10">
                  <c:v>15035.30349322905</c:v>
                </c:pt>
                <c:pt idx="11">
                  <c:v>15597.915641408721</c:v>
                </c:pt>
                <c:pt idx="12">
                  <c:v>15473.98144955235</c:v>
                </c:pt>
                <c:pt idx="13">
                  <c:v>16156.233040365647</c:v>
                </c:pt>
                <c:pt idx="14">
                  <c:v>16189.363962941114</c:v>
                </c:pt>
                <c:pt idx="15">
                  <c:v>15963.582860945346</c:v>
                </c:pt>
                <c:pt idx="16">
                  <c:v>15391.767678716933</c:v>
                </c:pt>
                <c:pt idx="17">
                  <c:v>14516.865908483333</c:v>
                </c:pt>
                <c:pt idx="18">
                  <c:v>13714.974875036407</c:v>
                </c:pt>
                <c:pt idx="19">
                  <c:v>13095.303915754545</c:v>
                </c:pt>
                <c:pt idx="20">
                  <c:v>12297.707631530364</c:v>
                </c:pt>
                <c:pt idx="21">
                  <c:v>11474.34285196971</c:v>
                </c:pt>
                <c:pt idx="22">
                  <c:v>10842.401180622859</c:v>
                </c:pt>
                <c:pt idx="23">
                  <c:v>10137.448772489332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F8-4636-A105-554B68D9708A}"/>
            </c:ext>
          </c:extLst>
        </c:ser>
        <c:ser>
          <c:idx val="1"/>
          <c:order val="1"/>
          <c:tx>
            <c:v>B11 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Kansai!$B$112:$Y$112</c:f>
              <c:numCache>
                <c:formatCode>General</c:formatCode>
                <c:ptCount val="24"/>
                <c:pt idx="0">
                  <c:v>7898.0991560923094</c:v>
                </c:pt>
                <c:pt idx="1">
                  <c:v>7380.9275068740153</c:v>
                </c:pt>
                <c:pt idx="2">
                  <c:v>7332.3447155838112</c:v>
                </c:pt>
                <c:pt idx="3">
                  <c:v>7428.4655069536766</c:v>
                </c:pt>
                <c:pt idx="4">
                  <c:v>7476.003507033337</c:v>
                </c:pt>
                <c:pt idx="5">
                  <c:v>7499.5113092705333</c:v>
                </c:pt>
                <c:pt idx="6">
                  <c:v>7976.98089248823</c:v>
                </c:pt>
                <c:pt idx="7">
                  <c:v>9147.6694439005496</c:v>
                </c:pt>
                <c:pt idx="8">
                  <c:v>10908.665029269105</c:v>
                </c:pt>
                <c:pt idx="9">
                  <c:v>12230.325910604746</c:v>
                </c:pt>
                <c:pt idx="10">
                  <c:v>12801.826702771223</c:v>
                </c:pt>
                <c:pt idx="11">
                  <c:v>13280.863472804735</c:v>
                </c:pt>
                <c:pt idx="12">
                  <c:v>13175.339560539991</c:v>
                </c:pt>
                <c:pt idx="13">
                  <c:v>13756.243473601347</c:v>
                </c:pt>
                <c:pt idx="14">
                  <c:v>13784.452836285982</c:v>
                </c:pt>
                <c:pt idx="15">
                  <c:v>13592.211253546251</c:v>
                </c:pt>
                <c:pt idx="16">
                  <c:v>13105.338549433676</c:v>
                </c:pt>
                <c:pt idx="17">
                  <c:v>12360.402416317225</c:v>
                </c:pt>
                <c:pt idx="18">
                  <c:v>11677.631360228022</c:v>
                </c:pt>
                <c:pt idx="19">
                  <c:v>11150.01179890431</c:v>
                </c:pt>
                <c:pt idx="20">
                  <c:v>10470.897512052004</c:v>
                </c:pt>
                <c:pt idx="21">
                  <c:v>9769.8426097783176</c:v>
                </c:pt>
                <c:pt idx="22">
                  <c:v>9231.7751363491825</c:v>
                </c:pt>
                <c:pt idx="23">
                  <c:v>8631.5425858927974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F8-4636-A105-554B68D9708A}"/>
            </c:ext>
          </c:extLst>
        </c:ser>
        <c:ser>
          <c:idx val="2"/>
          <c:order val="2"/>
          <c:tx>
            <c:v>需要(20/7/2018)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Kansai!$B$92:$Y$92</c:f>
              <c:numCache>
                <c:formatCode>General</c:formatCode>
                <c:ptCount val="24"/>
                <c:pt idx="0">
                  <c:v>15119</c:v>
                </c:pt>
                <c:pt idx="1">
                  <c:v>14129</c:v>
                </c:pt>
                <c:pt idx="2">
                  <c:v>14036</c:v>
                </c:pt>
                <c:pt idx="3">
                  <c:v>14220</c:v>
                </c:pt>
                <c:pt idx="4">
                  <c:v>14311</c:v>
                </c:pt>
                <c:pt idx="5">
                  <c:v>14356</c:v>
                </c:pt>
                <c:pt idx="6">
                  <c:v>15270</c:v>
                </c:pt>
                <c:pt idx="7">
                  <c:v>17511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25087</c:v>
                </c:pt>
                <c:pt idx="17">
                  <c:v>23661</c:v>
                </c:pt>
                <c:pt idx="18">
                  <c:v>22354</c:v>
                </c:pt>
                <c:pt idx="19">
                  <c:v>21344</c:v>
                </c:pt>
                <c:pt idx="20">
                  <c:v>20044</c:v>
                </c:pt>
                <c:pt idx="21">
                  <c:v>18702</c:v>
                </c:pt>
                <c:pt idx="22">
                  <c:v>17672</c:v>
                </c:pt>
                <c:pt idx="23">
                  <c:v>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F8-4636-A105-554B68D9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89560"/>
        <c:axId val="421890344"/>
      </c:scatterChart>
      <c:valAx>
        <c:axId val="42188956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90344"/>
        <c:crosses val="autoZero"/>
        <c:crossBetween val="midCat"/>
        <c:majorUnit val="3"/>
      </c:valAx>
      <c:valAx>
        <c:axId val="42189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発電量［</a:t>
                </a:r>
                <a:r>
                  <a:rPr lang="en-US" altLang="ja-JP"/>
                  <a:t>MWh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8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152755905511822"/>
          <c:y val="0.24872630504520268"/>
          <c:w val="0.15847244094488189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場合の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93285214348208"/>
          <c:y val="0.22407407407407406"/>
          <c:w val="0.79401159230096241"/>
          <c:h val="0.60087197433654127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Kansai!$B$43:$Y$43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292.86279470960324</c:v>
                </c:pt>
                <c:pt idx="6">
                  <c:v>1376.3033927544568</c:v>
                </c:pt>
                <c:pt idx="7">
                  <c:v>2883.105232892467</c:v>
                </c:pt>
                <c:pt idx="8">
                  <c:v>4374.7328349626223</c:v>
                </c:pt>
                <c:pt idx="9">
                  <c:v>5675.1650373778039</c:v>
                </c:pt>
                <c:pt idx="10">
                  <c:v>6567.4102357676829</c:v>
                </c:pt>
                <c:pt idx="11">
                  <c:v>7019.6025301897653</c:v>
                </c:pt>
                <c:pt idx="12">
                  <c:v>6996.8411730879825</c:v>
                </c:pt>
                <c:pt idx="13">
                  <c:v>6517.3352501437612</c:v>
                </c:pt>
                <c:pt idx="14">
                  <c:v>5641.781713628523</c:v>
                </c:pt>
                <c:pt idx="15">
                  <c:v>4098.5617021276603</c:v>
                </c:pt>
                <c:pt idx="16">
                  <c:v>2405.1167337550323</c:v>
                </c:pt>
                <c:pt idx="17">
                  <c:v>1218.4913168487637</c:v>
                </c:pt>
                <c:pt idx="18">
                  <c:v>344.45520414031057</c:v>
                </c:pt>
                <c:pt idx="19">
                  <c:v>3.0348476135710181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2-4E85-91FF-0CE5A43F242B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585.72558941920647</c:v>
                </c:pt>
                <c:pt idx="6">
                  <c:v>2752.6067855089136</c:v>
                </c:pt>
                <c:pt idx="7">
                  <c:v>5766.2104657849341</c:v>
                </c:pt>
                <c:pt idx="8">
                  <c:v>8749.4656699252446</c:v>
                </c:pt>
                <c:pt idx="9">
                  <c:v>11350.330074755608</c:v>
                </c:pt>
                <c:pt idx="10">
                  <c:v>13134.820471535366</c:v>
                </c:pt>
                <c:pt idx="11">
                  <c:v>14039.205060379531</c:v>
                </c:pt>
                <c:pt idx="12">
                  <c:v>13993.682346175965</c:v>
                </c:pt>
                <c:pt idx="13">
                  <c:v>13034.670500287522</c:v>
                </c:pt>
                <c:pt idx="14">
                  <c:v>11283.563427257046</c:v>
                </c:pt>
                <c:pt idx="15">
                  <c:v>8197.1234042553206</c:v>
                </c:pt>
                <c:pt idx="16">
                  <c:v>4810.2334675100647</c:v>
                </c:pt>
                <c:pt idx="17">
                  <c:v>2436.9826336975275</c:v>
                </c:pt>
                <c:pt idx="18">
                  <c:v>688.91040828062114</c:v>
                </c:pt>
                <c:pt idx="19">
                  <c:v>6.0696952271420361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2-4E85-91FF-0CE5A43F242B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Kansai!$B$37:$Y$37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878.58838412880959</c:v>
                </c:pt>
                <c:pt idx="6">
                  <c:v>4128.9101782633697</c:v>
                </c:pt>
                <c:pt idx="7">
                  <c:v>8649.3156986773993</c:v>
                </c:pt>
                <c:pt idx="8">
                  <c:v>13124.198504887867</c:v>
                </c:pt>
                <c:pt idx="9">
                  <c:v>17025.495112133412</c:v>
                </c:pt>
                <c:pt idx="10">
                  <c:v>19702.230707303046</c:v>
                </c:pt>
                <c:pt idx="11">
                  <c:v>21058.807590569293</c:v>
                </c:pt>
                <c:pt idx="12">
                  <c:v>20990.523519263945</c:v>
                </c:pt>
                <c:pt idx="13">
                  <c:v>19552.005750431283</c:v>
                </c:pt>
                <c:pt idx="14">
                  <c:v>16925.345140885569</c:v>
                </c:pt>
                <c:pt idx="15">
                  <c:v>12295.68510638298</c:v>
                </c:pt>
                <c:pt idx="16">
                  <c:v>7215.3502012650952</c:v>
                </c:pt>
                <c:pt idx="17">
                  <c:v>3655.4739505462912</c:v>
                </c:pt>
                <c:pt idx="18">
                  <c:v>1033.3656124209315</c:v>
                </c:pt>
                <c:pt idx="19">
                  <c:v>9.1045428407130533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2-4E85-91FF-0CE5A43F242B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1171.4511788384129</c:v>
                </c:pt>
                <c:pt idx="6">
                  <c:v>5505.2135710178272</c:v>
                </c:pt>
                <c:pt idx="7">
                  <c:v>11532.420931569868</c:v>
                </c:pt>
                <c:pt idx="8">
                  <c:v>17498.931339850489</c:v>
                </c:pt>
                <c:pt idx="9">
                  <c:v>22700.660149511215</c:v>
                </c:pt>
                <c:pt idx="10">
                  <c:v>26269.640943070732</c:v>
                </c:pt>
                <c:pt idx="11">
                  <c:v>28078.410120759061</c:v>
                </c:pt>
                <c:pt idx="12">
                  <c:v>27987.36469235193</c:v>
                </c:pt>
                <c:pt idx="13">
                  <c:v>26069.341000575045</c:v>
                </c:pt>
                <c:pt idx="14">
                  <c:v>22567.126854514092</c:v>
                </c:pt>
                <c:pt idx="15">
                  <c:v>16394.246808510641</c:v>
                </c:pt>
                <c:pt idx="16">
                  <c:v>9620.4669350201293</c:v>
                </c:pt>
                <c:pt idx="17">
                  <c:v>4873.965267395055</c:v>
                </c:pt>
                <c:pt idx="18">
                  <c:v>1377.8208165612423</c:v>
                </c:pt>
                <c:pt idx="19">
                  <c:v>12.139390454284072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2-4E85-91FF-0CE5A43F242B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1464.3139735480158</c:v>
                </c:pt>
                <c:pt idx="6">
                  <c:v>6881.516963772282</c:v>
                </c:pt>
                <c:pt idx="7">
                  <c:v>14415.526164462333</c:v>
                </c:pt>
                <c:pt idx="8">
                  <c:v>21873.664174813108</c:v>
                </c:pt>
                <c:pt idx="9">
                  <c:v>28375.825186889015</c:v>
                </c:pt>
                <c:pt idx="10">
                  <c:v>32837.051178838417</c:v>
                </c:pt>
                <c:pt idx="11">
                  <c:v>35098.012650948818</c:v>
                </c:pt>
                <c:pt idx="12">
                  <c:v>34984.205865439908</c:v>
                </c:pt>
                <c:pt idx="13">
                  <c:v>32586.676250718803</c:v>
                </c:pt>
                <c:pt idx="14">
                  <c:v>28208.908568142611</c:v>
                </c:pt>
                <c:pt idx="15">
                  <c:v>20492.808510638301</c:v>
                </c:pt>
                <c:pt idx="16">
                  <c:v>12025.583668775158</c:v>
                </c:pt>
                <c:pt idx="17">
                  <c:v>6092.4565842438178</c:v>
                </c:pt>
                <c:pt idx="18">
                  <c:v>1722.2760207015524</c:v>
                </c:pt>
                <c:pt idx="19">
                  <c:v>15.174238067855088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2-4E85-91FF-0CE5A43F242B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1757.1767682576192</c:v>
                </c:pt>
                <c:pt idx="6">
                  <c:v>8257.8203565267395</c:v>
                </c:pt>
                <c:pt idx="7">
                  <c:v>17298.631397354799</c:v>
                </c:pt>
                <c:pt idx="8">
                  <c:v>26248.397009775734</c:v>
                </c:pt>
                <c:pt idx="9">
                  <c:v>34050.990224266825</c:v>
                </c:pt>
                <c:pt idx="10">
                  <c:v>39404.461414606092</c:v>
                </c:pt>
                <c:pt idx="11">
                  <c:v>42117.615181138586</c:v>
                </c:pt>
                <c:pt idx="12">
                  <c:v>41981.04703852789</c:v>
                </c:pt>
                <c:pt idx="13">
                  <c:v>39104.011500862565</c:v>
                </c:pt>
                <c:pt idx="14">
                  <c:v>33850.690281771138</c:v>
                </c:pt>
                <c:pt idx="15">
                  <c:v>24591.37021276596</c:v>
                </c:pt>
                <c:pt idx="16">
                  <c:v>14430.70040253019</c:v>
                </c:pt>
                <c:pt idx="17">
                  <c:v>7310.9479010925825</c:v>
                </c:pt>
                <c:pt idx="18">
                  <c:v>2066.731224841863</c:v>
                </c:pt>
                <c:pt idx="19">
                  <c:v>18.209085681426107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12-4E85-91FF-0CE5A43F242B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Kansai!$B$25:$Y$25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2928.6279470960317</c:v>
                </c:pt>
                <c:pt idx="6">
                  <c:v>13763.033927544564</c:v>
                </c:pt>
                <c:pt idx="7">
                  <c:v>28831.052328924667</c:v>
                </c:pt>
                <c:pt idx="8">
                  <c:v>43747.328349626216</c:v>
                </c:pt>
                <c:pt idx="9">
                  <c:v>56751.650373778029</c:v>
                </c:pt>
                <c:pt idx="10">
                  <c:v>65674.102357676835</c:v>
                </c:pt>
                <c:pt idx="11">
                  <c:v>70196.025301897636</c:v>
                </c:pt>
                <c:pt idx="12">
                  <c:v>69968.411730879816</c:v>
                </c:pt>
                <c:pt idx="13">
                  <c:v>65173.352501437606</c:v>
                </c:pt>
                <c:pt idx="14">
                  <c:v>56417.817136285223</c:v>
                </c:pt>
                <c:pt idx="15">
                  <c:v>40985.617021276601</c:v>
                </c:pt>
                <c:pt idx="16">
                  <c:v>24051.167337550316</c:v>
                </c:pt>
                <c:pt idx="17">
                  <c:v>12184.913168487636</c:v>
                </c:pt>
                <c:pt idx="18">
                  <c:v>3444.5520414031048</c:v>
                </c:pt>
                <c:pt idx="19">
                  <c:v>30.348476135710175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12-4E85-91FF-0CE5A43F242B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Kansai!$B$109:$Y$109</c:f>
              <c:numCache>
                <c:formatCode>General</c:formatCode>
                <c:ptCount val="24"/>
                <c:pt idx="0">
                  <c:v>9276.0447855272178</c:v>
                </c:pt>
                <c:pt idx="1">
                  <c:v>8668.6445383103419</c:v>
                </c:pt>
                <c:pt idx="2">
                  <c:v>8611.5857272081503</c:v>
                </c:pt>
                <c:pt idx="3">
                  <c:v>8724.4762782060352</c:v>
                </c:pt>
                <c:pt idx="4">
                  <c:v>8780.3080181017267</c:v>
                </c:pt>
                <c:pt idx="5">
                  <c:v>8807.9171202479483</c:v>
                </c:pt>
                <c:pt idx="6">
                  <c:v>9368.6886616178726</c:v>
                </c:pt>
                <c:pt idx="7">
                  <c:v>10743.621948499709</c:v>
                </c:pt>
                <c:pt idx="8">
                  <c:v>12811.850467053335</c:v>
                </c:pt>
                <c:pt idx="9">
                  <c:v>14364.095543274239</c:v>
                </c:pt>
                <c:pt idx="10">
                  <c:v>15035.30349322905</c:v>
                </c:pt>
                <c:pt idx="11">
                  <c:v>15597.915641408721</c:v>
                </c:pt>
                <c:pt idx="12">
                  <c:v>15473.98144955235</c:v>
                </c:pt>
                <c:pt idx="13">
                  <c:v>16156.233040365647</c:v>
                </c:pt>
                <c:pt idx="14">
                  <c:v>16189.363962941114</c:v>
                </c:pt>
                <c:pt idx="15">
                  <c:v>15963.582860945346</c:v>
                </c:pt>
                <c:pt idx="16">
                  <c:v>15391.767678716933</c:v>
                </c:pt>
                <c:pt idx="17">
                  <c:v>14516.865908483333</c:v>
                </c:pt>
                <c:pt idx="18">
                  <c:v>13714.974875036407</c:v>
                </c:pt>
                <c:pt idx="19">
                  <c:v>13095.303915754545</c:v>
                </c:pt>
                <c:pt idx="20">
                  <c:v>12297.707631530364</c:v>
                </c:pt>
                <c:pt idx="21">
                  <c:v>11474.34285196971</c:v>
                </c:pt>
                <c:pt idx="22">
                  <c:v>10842.401180622859</c:v>
                </c:pt>
                <c:pt idx="23">
                  <c:v>10137.448772489332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2-4E85-91FF-0CE5A43F242B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Kansai!$B$112:$Y$112</c:f>
              <c:numCache>
                <c:formatCode>General</c:formatCode>
                <c:ptCount val="24"/>
                <c:pt idx="0">
                  <c:v>7898.0991560923094</c:v>
                </c:pt>
                <c:pt idx="1">
                  <c:v>7380.9275068740153</c:v>
                </c:pt>
                <c:pt idx="2">
                  <c:v>7332.3447155838112</c:v>
                </c:pt>
                <c:pt idx="3">
                  <c:v>7428.4655069536766</c:v>
                </c:pt>
                <c:pt idx="4">
                  <c:v>7476.003507033337</c:v>
                </c:pt>
                <c:pt idx="5">
                  <c:v>7499.5113092705333</c:v>
                </c:pt>
                <c:pt idx="6">
                  <c:v>7976.98089248823</c:v>
                </c:pt>
                <c:pt idx="7">
                  <c:v>9147.6694439005496</c:v>
                </c:pt>
                <c:pt idx="8">
                  <c:v>10908.665029269105</c:v>
                </c:pt>
                <c:pt idx="9">
                  <c:v>12230.325910604746</c:v>
                </c:pt>
                <c:pt idx="10">
                  <c:v>12801.826702771223</c:v>
                </c:pt>
                <c:pt idx="11">
                  <c:v>13280.863472804735</c:v>
                </c:pt>
                <c:pt idx="12">
                  <c:v>13175.339560539991</c:v>
                </c:pt>
                <c:pt idx="13">
                  <c:v>13756.243473601347</c:v>
                </c:pt>
                <c:pt idx="14">
                  <c:v>13784.452836285982</c:v>
                </c:pt>
                <c:pt idx="15">
                  <c:v>13592.211253546251</c:v>
                </c:pt>
                <c:pt idx="16">
                  <c:v>13105.338549433676</c:v>
                </c:pt>
                <c:pt idx="17">
                  <c:v>12360.402416317225</c:v>
                </c:pt>
                <c:pt idx="18">
                  <c:v>11677.631360228022</c:v>
                </c:pt>
                <c:pt idx="19">
                  <c:v>11150.01179890431</c:v>
                </c:pt>
                <c:pt idx="20">
                  <c:v>10470.897512052004</c:v>
                </c:pt>
                <c:pt idx="21">
                  <c:v>9769.8426097783176</c:v>
                </c:pt>
                <c:pt idx="22">
                  <c:v>9231.7751363491825</c:v>
                </c:pt>
                <c:pt idx="23">
                  <c:v>8631.5425858927974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2-4E85-91FF-0CE5A43F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62088"/>
        <c:axId val="422959344"/>
      </c:scatterChart>
      <c:valAx>
        <c:axId val="4229620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50299409448818899"/>
              <c:y val="0.91203703703703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defRPr>
            </a:pPr>
            <a:endParaRPr lang="en-US"/>
          </a:p>
        </c:txPr>
        <c:crossAx val="422959344"/>
        <c:crosses val="autoZero"/>
        <c:crossBetween val="midCat"/>
        <c:majorUnit val="3"/>
      </c:valAx>
      <c:valAx>
        <c:axId val="4229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2631233595800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2962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50827943491744"/>
          <c:y val="0.2390605861767279"/>
          <c:w val="0.12162108192259839"/>
          <c:h val="0.41146325459317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％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場合の</a:t>
            </a:r>
            <a:r>
              <a:rPr kumimoji="1" lang="en-US" altLang="ja-JP" sz="1400" b="0" i="0" baseline="0">
                <a:effectLst/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93285214348208"/>
          <c:y val="0.22407407407407406"/>
          <c:w val="0.79401159230096241"/>
          <c:h val="0.60087197433654127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Kansai!$B$43:$Y$43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292.86279470960324</c:v>
                </c:pt>
                <c:pt idx="6">
                  <c:v>1376.3033927544568</c:v>
                </c:pt>
                <c:pt idx="7">
                  <c:v>2883.105232892467</c:v>
                </c:pt>
                <c:pt idx="8">
                  <c:v>4374.7328349626223</c:v>
                </c:pt>
                <c:pt idx="9">
                  <c:v>5675.1650373778039</c:v>
                </c:pt>
                <c:pt idx="10">
                  <c:v>6567.4102357676829</c:v>
                </c:pt>
                <c:pt idx="11">
                  <c:v>7019.6025301897653</c:v>
                </c:pt>
                <c:pt idx="12">
                  <c:v>6996.8411730879825</c:v>
                </c:pt>
                <c:pt idx="13">
                  <c:v>6517.3352501437612</c:v>
                </c:pt>
                <c:pt idx="14">
                  <c:v>5641.781713628523</c:v>
                </c:pt>
                <c:pt idx="15">
                  <c:v>4098.5617021276603</c:v>
                </c:pt>
                <c:pt idx="16">
                  <c:v>2405.1167337550323</c:v>
                </c:pt>
                <c:pt idx="17">
                  <c:v>1218.4913168487637</c:v>
                </c:pt>
                <c:pt idx="18">
                  <c:v>344.45520414031057</c:v>
                </c:pt>
                <c:pt idx="19">
                  <c:v>3.0348476135710181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FB-BFA9-98AE701A5149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585.72558941920647</c:v>
                </c:pt>
                <c:pt idx="6">
                  <c:v>2752.6067855089136</c:v>
                </c:pt>
                <c:pt idx="7">
                  <c:v>5766.2104657849341</c:v>
                </c:pt>
                <c:pt idx="8">
                  <c:v>8749.4656699252446</c:v>
                </c:pt>
                <c:pt idx="9">
                  <c:v>11350.330074755608</c:v>
                </c:pt>
                <c:pt idx="10">
                  <c:v>13134.820471535366</c:v>
                </c:pt>
                <c:pt idx="11">
                  <c:v>14039.205060379531</c:v>
                </c:pt>
                <c:pt idx="12">
                  <c:v>13993.682346175965</c:v>
                </c:pt>
                <c:pt idx="13">
                  <c:v>13034.670500287522</c:v>
                </c:pt>
                <c:pt idx="14">
                  <c:v>11283.563427257046</c:v>
                </c:pt>
                <c:pt idx="15">
                  <c:v>8197.1234042553206</c:v>
                </c:pt>
                <c:pt idx="16">
                  <c:v>4810.2334675100647</c:v>
                </c:pt>
                <c:pt idx="17">
                  <c:v>2436.9826336975275</c:v>
                </c:pt>
                <c:pt idx="18">
                  <c:v>688.91040828062114</c:v>
                </c:pt>
                <c:pt idx="19">
                  <c:v>6.0696952271420361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66-4CFB-BFA9-98AE701A5149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Kansai!$B$37:$Y$37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878.58838412880959</c:v>
                </c:pt>
                <c:pt idx="6">
                  <c:v>4128.9101782633697</c:v>
                </c:pt>
                <c:pt idx="7">
                  <c:v>8649.3156986773993</c:v>
                </c:pt>
                <c:pt idx="8">
                  <c:v>13124.198504887867</c:v>
                </c:pt>
                <c:pt idx="9">
                  <c:v>17025.495112133412</c:v>
                </c:pt>
                <c:pt idx="10">
                  <c:v>19702.230707303046</c:v>
                </c:pt>
                <c:pt idx="11">
                  <c:v>21058.807590569293</c:v>
                </c:pt>
                <c:pt idx="12">
                  <c:v>20990.523519263945</c:v>
                </c:pt>
                <c:pt idx="13">
                  <c:v>19552.005750431283</c:v>
                </c:pt>
                <c:pt idx="14">
                  <c:v>16925.345140885569</c:v>
                </c:pt>
                <c:pt idx="15">
                  <c:v>12295.68510638298</c:v>
                </c:pt>
                <c:pt idx="16">
                  <c:v>7215.3502012650952</c:v>
                </c:pt>
                <c:pt idx="17">
                  <c:v>3655.4739505462912</c:v>
                </c:pt>
                <c:pt idx="18">
                  <c:v>1033.3656124209315</c:v>
                </c:pt>
                <c:pt idx="19">
                  <c:v>9.1045428407130533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66-4CFB-BFA9-98AE701A5149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1171.4511788384129</c:v>
                </c:pt>
                <c:pt idx="6">
                  <c:v>5505.2135710178272</c:v>
                </c:pt>
                <c:pt idx="7">
                  <c:v>11532.420931569868</c:v>
                </c:pt>
                <c:pt idx="8">
                  <c:v>17498.931339850489</c:v>
                </c:pt>
                <c:pt idx="9">
                  <c:v>22700.660149511215</c:v>
                </c:pt>
                <c:pt idx="10">
                  <c:v>26269.640943070732</c:v>
                </c:pt>
                <c:pt idx="11">
                  <c:v>28078.410120759061</c:v>
                </c:pt>
                <c:pt idx="12">
                  <c:v>27987.36469235193</c:v>
                </c:pt>
                <c:pt idx="13">
                  <c:v>26069.341000575045</c:v>
                </c:pt>
                <c:pt idx="14">
                  <c:v>22567.126854514092</c:v>
                </c:pt>
                <c:pt idx="15">
                  <c:v>16394.246808510641</c:v>
                </c:pt>
                <c:pt idx="16">
                  <c:v>9620.4669350201293</c:v>
                </c:pt>
                <c:pt idx="17">
                  <c:v>4873.965267395055</c:v>
                </c:pt>
                <c:pt idx="18">
                  <c:v>1377.8208165612423</c:v>
                </c:pt>
                <c:pt idx="19">
                  <c:v>12.139390454284072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66-4CFB-BFA9-98AE701A5149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1464.3139735480158</c:v>
                </c:pt>
                <c:pt idx="6">
                  <c:v>6881.516963772282</c:v>
                </c:pt>
                <c:pt idx="7">
                  <c:v>14415.526164462333</c:v>
                </c:pt>
                <c:pt idx="8">
                  <c:v>21873.664174813108</c:v>
                </c:pt>
                <c:pt idx="9">
                  <c:v>28375.825186889015</c:v>
                </c:pt>
                <c:pt idx="10">
                  <c:v>32837.051178838417</c:v>
                </c:pt>
                <c:pt idx="11">
                  <c:v>35098.012650948818</c:v>
                </c:pt>
                <c:pt idx="12">
                  <c:v>34984.205865439908</c:v>
                </c:pt>
                <c:pt idx="13">
                  <c:v>32586.676250718803</c:v>
                </c:pt>
                <c:pt idx="14">
                  <c:v>28208.908568142611</c:v>
                </c:pt>
                <c:pt idx="15">
                  <c:v>20492.808510638301</c:v>
                </c:pt>
                <c:pt idx="16">
                  <c:v>12025.583668775158</c:v>
                </c:pt>
                <c:pt idx="17">
                  <c:v>6092.4565842438178</c:v>
                </c:pt>
                <c:pt idx="18">
                  <c:v>1722.2760207015524</c:v>
                </c:pt>
                <c:pt idx="19">
                  <c:v>15.174238067855088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66-4CFB-BFA9-98AE701A5149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1757.1767682576192</c:v>
                </c:pt>
                <c:pt idx="6">
                  <c:v>8257.8203565267395</c:v>
                </c:pt>
                <c:pt idx="7">
                  <c:v>17298.631397354799</c:v>
                </c:pt>
                <c:pt idx="8">
                  <c:v>26248.397009775734</c:v>
                </c:pt>
                <c:pt idx="9">
                  <c:v>34050.990224266825</c:v>
                </c:pt>
                <c:pt idx="10">
                  <c:v>39404.461414606092</c:v>
                </c:pt>
                <c:pt idx="11">
                  <c:v>42117.615181138586</c:v>
                </c:pt>
                <c:pt idx="12">
                  <c:v>41981.04703852789</c:v>
                </c:pt>
                <c:pt idx="13">
                  <c:v>39104.011500862565</c:v>
                </c:pt>
                <c:pt idx="14">
                  <c:v>33850.690281771138</c:v>
                </c:pt>
                <c:pt idx="15">
                  <c:v>24591.37021276596</c:v>
                </c:pt>
                <c:pt idx="16">
                  <c:v>14430.70040253019</c:v>
                </c:pt>
                <c:pt idx="17">
                  <c:v>7310.9479010925825</c:v>
                </c:pt>
                <c:pt idx="18">
                  <c:v>2066.731224841863</c:v>
                </c:pt>
                <c:pt idx="19">
                  <c:v>18.209085681426107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66-4CFB-BFA9-98AE701A5149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Kansai!$B$109:$Y$109</c:f>
              <c:numCache>
                <c:formatCode>General</c:formatCode>
                <c:ptCount val="24"/>
                <c:pt idx="0">
                  <c:v>9276.0447855272178</c:v>
                </c:pt>
                <c:pt idx="1">
                  <c:v>8668.6445383103419</c:v>
                </c:pt>
                <c:pt idx="2">
                  <c:v>8611.5857272081503</c:v>
                </c:pt>
                <c:pt idx="3">
                  <c:v>8724.4762782060352</c:v>
                </c:pt>
                <c:pt idx="4">
                  <c:v>8780.3080181017267</c:v>
                </c:pt>
                <c:pt idx="5">
                  <c:v>8807.9171202479483</c:v>
                </c:pt>
                <c:pt idx="6">
                  <c:v>9368.6886616178726</c:v>
                </c:pt>
                <c:pt idx="7">
                  <c:v>10743.621948499709</c:v>
                </c:pt>
                <c:pt idx="8">
                  <c:v>12811.850467053335</c:v>
                </c:pt>
                <c:pt idx="9">
                  <c:v>14364.095543274239</c:v>
                </c:pt>
                <c:pt idx="10">
                  <c:v>15035.30349322905</c:v>
                </c:pt>
                <c:pt idx="11">
                  <c:v>15597.915641408721</c:v>
                </c:pt>
                <c:pt idx="12">
                  <c:v>15473.98144955235</c:v>
                </c:pt>
                <c:pt idx="13">
                  <c:v>16156.233040365647</c:v>
                </c:pt>
                <c:pt idx="14">
                  <c:v>16189.363962941114</c:v>
                </c:pt>
                <c:pt idx="15">
                  <c:v>15963.582860945346</c:v>
                </c:pt>
                <c:pt idx="16">
                  <c:v>15391.767678716933</c:v>
                </c:pt>
                <c:pt idx="17">
                  <c:v>14516.865908483333</c:v>
                </c:pt>
                <c:pt idx="18">
                  <c:v>13714.974875036407</c:v>
                </c:pt>
                <c:pt idx="19">
                  <c:v>13095.303915754545</c:v>
                </c:pt>
                <c:pt idx="20">
                  <c:v>12297.707631530364</c:v>
                </c:pt>
                <c:pt idx="21">
                  <c:v>11474.34285196971</c:v>
                </c:pt>
                <c:pt idx="22">
                  <c:v>10842.401180622859</c:v>
                </c:pt>
                <c:pt idx="23">
                  <c:v>10137.448772489332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66-4CFB-BFA9-98AE701A5149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Kansai!$B$112:$Y$112</c:f>
              <c:numCache>
                <c:formatCode>General</c:formatCode>
                <c:ptCount val="24"/>
                <c:pt idx="0">
                  <c:v>7898.0991560923094</c:v>
                </c:pt>
                <c:pt idx="1">
                  <c:v>7380.9275068740153</c:v>
                </c:pt>
                <c:pt idx="2">
                  <c:v>7332.3447155838112</c:v>
                </c:pt>
                <c:pt idx="3">
                  <c:v>7428.4655069536766</c:v>
                </c:pt>
                <c:pt idx="4">
                  <c:v>7476.003507033337</c:v>
                </c:pt>
                <c:pt idx="5">
                  <c:v>7499.5113092705333</c:v>
                </c:pt>
                <c:pt idx="6">
                  <c:v>7976.98089248823</c:v>
                </c:pt>
                <c:pt idx="7">
                  <c:v>9147.6694439005496</c:v>
                </c:pt>
                <c:pt idx="8">
                  <c:v>10908.665029269105</c:v>
                </c:pt>
                <c:pt idx="9">
                  <c:v>12230.325910604746</c:v>
                </c:pt>
                <c:pt idx="10">
                  <c:v>12801.826702771223</c:v>
                </c:pt>
                <c:pt idx="11">
                  <c:v>13280.863472804735</c:v>
                </c:pt>
                <c:pt idx="12">
                  <c:v>13175.339560539991</c:v>
                </c:pt>
                <c:pt idx="13">
                  <c:v>13756.243473601347</c:v>
                </c:pt>
                <c:pt idx="14">
                  <c:v>13784.452836285982</c:v>
                </c:pt>
                <c:pt idx="15">
                  <c:v>13592.211253546251</c:v>
                </c:pt>
                <c:pt idx="16">
                  <c:v>13105.338549433676</c:v>
                </c:pt>
                <c:pt idx="17">
                  <c:v>12360.402416317225</c:v>
                </c:pt>
                <c:pt idx="18">
                  <c:v>11677.631360228022</c:v>
                </c:pt>
                <c:pt idx="19">
                  <c:v>11150.01179890431</c:v>
                </c:pt>
                <c:pt idx="20">
                  <c:v>10470.897512052004</c:v>
                </c:pt>
                <c:pt idx="21">
                  <c:v>9769.8426097783176</c:v>
                </c:pt>
                <c:pt idx="22">
                  <c:v>9231.7751363491825</c:v>
                </c:pt>
                <c:pt idx="23">
                  <c:v>8631.5425858927974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6-4CFB-BFA9-98AE701A5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6208"/>
        <c:axId val="422949544"/>
      </c:scatterChart>
      <c:valAx>
        <c:axId val="42295620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50299409448818899"/>
              <c:y val="0.91203703703703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ＭＳ 明朝" panose="02020609040205080304" pitchFamily="17" charset="-128"/>
                <a:cs typeface="Times New Roman" panose="02020603050405020304" pitchFamily="18" charset="0"/>
              </a:defRPr>
            </a:pPr>
            <a:endParaRPr lang="en-US"/>
          </a:p>
        </c:txPr>
        <c:crossAx val="422949544"/>
        <c:crosses val="autoZero"/>
        <c:crossBetween val="midCat"/>
        <c:majorUnit val="3"/>
      </c:valAx>
      <c:valAx>
        <c:axId val="42294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2631233595800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295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449614543600625"/>
          <c:y val="0.18350503062117238"/>
          <c:w val="0.12162108192259839"/>
          <c:h val="0.41146325459317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585451927634099E-2"/>
          <c:y val="0.14861791644712558"/>
          <c:w val="0.88328282974833872"/>
          <c:h val="0.74290027733168429"/>
        </c:manualLayout>
      </c:layout>
      <c:scatterChart>
        <c:scatterStyle val="lineMarker"/>
        <c:varyColors val="0"/>
        <c:ser>
          <c:idx val="3"/>
          <c:order val="0"/>
          <c:tx>
            <c:v>PV(10%)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Kansai!$B$299:$Y$299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4443.5137835794667</c:v>
                </c:pt>
                <c:pt idx="6">
                  <c:v>5526.9543816243204</c:v>
                </c:pt>
                <c:pt idx="7">
                  <c:v>7033.7562217623308</c:v>
                </c:pt>
                <c:pt idx="8">
                  <c:v>8525.3838238324861</c:v>
                </c:pt>
                <c:pt idx="9">
                  <c:v>9825.8160262476667</c:v>
                </c:pt>
                <c:pt idx="10">
                  <c:v>10718.061224637546</c:v>
                </c:pt>
                <c:pt idx="11">
                  <c:v>11170.253519059628</c:v>
                </c:pt>
                <c:pt idx="12">
                  <c:v>11147.492161957845</c:v>
                </c:pt>
                <c:pt idx="13">
                  <c:v>10667.986239013626</c:v>
                </c:pt>
                <c:pt idx="14">
                  <c:v>9792.4327024983868</c:v>
                </c:pt>
                <c:pt idx="15">
                  <c:v>8249.2126909975232</c:v>
                </c:pt>
                <c:pt idx="16">
                  <c:v>6555.7677226248961</c:v>
                </c:pt>
                <c:pt idx="17">
                  <c:v>5369.1423057186275</c:v>
                </c:pt>
                <c:pt idx="18">
                  <c:v>4495.1061930101741</c:v>
                </c:pt>
                <c:pt idx="19">
                  <c:v>4153.6858364834352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C-4716-9B41-A045F9A66FF1}"/>
            </c:ext>
          </c:extLst>
        </c:ser>
        <c:ser>
          <c:idx val="2"/>
          <c:order val="1"/>
          <c:tx>
            <c:v>PV(20%)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Kansai!$B$294:$Y$294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4736.3765782890705</c:v>
                </c:pt>
                <c:pt idx="6">
                  <c:v>6903.257774378777</c:v>
                </c:pt>
                <c:pt idx="7">
                  <c:v>9916.8614546547979</c:v>
                </c:pt>
                <c:pt idx="8">
                  <c:v>12900.116658795108</c:v>
                </c:pt>
                <c:pt idx="9">
                  <c:v>15500.981063625472</c:v>
                </c:pt>
                <c:pt idx="10">
                  <c:v>17285.471460405228</c:v>
                </c:pt>
                <c:pt idx="11">
                  <c:v>18189.856049249393</c:v>
                </c:pt>
                <c:pt idx="12">
                  <c:v>18144.333335045827</c:v>
                </c:pt>
                <c:pt idx="13">
                  <c:v>17185.321489157388</c:v>
                </c:pt>
                <c:pt idx="14">
                  <c:v>15434.21441612691</c:v>
                </c:pt>
                <c:pt idx="15">
                  <c:v>12347.774393125184</c:v>
                </c:pt>
                <c:pt idx="16">
                  <c:v>8960.8844563799285</c:v>
                </c:pt>
                <c:pt idx="17">
                  <c:v>6587.6336225673913</c:v>
                </c:pt>
                <c:pt idx="18">
                  <c:v>4839.5613971504845</c:v>
                </c:pt>
                <c:pt idx="19">
                  <c:v>4156.7206840970057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EC-4716-9B41-A045F9A66FF1}"/>
            </c:ext>
          </c:extLst>
        </c:ser>
        <c:ser>
          <c:idx val="1"/>
          <c:order val="2"/>
          <c:tx>
            <c:v>PV(30%)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Kansai!$B$290:$Y$290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5029.2393729986734</c:v>
                </c:pt>
                <c:pt idx="6">
                  <c:v>8279.5611671332335</c:v>
                </c:pt>
                <c:pt idx="7">
                  <c:v>12799.966687547263</c:v>
                </c:pt>
                <c:pt idx="8">
                  <c:v>17274.849493757731</c:v>
                </c:pt>
                <c:pt idx="9">
                  <c:v>21176.146101003276</c:v>
                </c:pt>
                <c:pt idx="10">
                  <c:v>23852.88169617291</c:v>
                </c:pt>
                <c:pt idx="11">
                  <c:v>25209.458579439157</c:v>
                </c:pt>
                <c:pt idx="12">
                  <c:v>25141.174508133809</c:v>
                </c:pt>
                <c:pt idx="13">
                  <c:v>23702.656739301146</c:v>
                </c:pt>
                <c:pt idx="14">
                  <c:v>21075.996129755433</c:v>
                </c:pt>
                <c:pt idx="15">
                  <c:v>16446.336095252846</c:v>
                </c:pt>
                <c:pt idx="16">
                  <c:v>11366.001190134959</c:v>
                </c:pt>
                <c:pt idx="17">
                  <c:v>7806.124939416155</c:v>
                </c:pt>
                <c:pt idx="18">
                  <c:v>5184.0166012907957</c:v>
                </c:pt>
                <c:pt idx="19">
                  <c:v>4159.7555317105771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EC-4716-9B41-A045F9A66FF1}"/>
            </c:ext>
          </c:extLst>
        </c:ser>
        <c:ser>
          <c:idx val="0"/>
          <c:order val="3"/>
          <c:tx>
            <c:v>PV(40%)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Kansai!$B$285:$Y$285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5322.1021677082772</c:v>
                </c:pt>
                <c:pt idx="6">
                  <c:v>9655.8645598876901</c:v>
                </c:pt>
                <c:pt idx="7">
                  <c:v>15683.071920439732</c:v>
                </c:pt>
                <c:pt idx="8">
                  <c:v>21649.582328720353</c:v>
                </c:pt>
                <c:pt idx="9">
                  <c:v>26851.311138381079</c:v>
                </c:pt>
                <c:pt idx="10">
                  <c:v>30420.291931940596</c:v>
                </c:pt>
                <c:pt idx="11">
                  <c:v>32229.061109628925</c:v>
                </c:pt>
                <c:pt idx="12">
                  <c:v>32138.015681221794</c:v>
                </c:pt>
                <c:pt idx="13">
                  <c:v>30219.991989444909</c:v>
                </c:pt>
                <c:pt idx="14">
                  <c:v>26717.777843383956</c:v>
                </c:pt>
                <c:pt idx="15">
                  <c:v>20544.897797380505</c:v>
                </c:pt>
                <c:pt idx="16">
                  <c:v>13771.117923889993</c:v>
                </c:pt>
                <c:pt idx="17">
                  <c:v>9024.6162562649188</c:v>
                </c:pt>
                <c:pt idx="18">
                  <c:v>5528.4718054311061</c:v>
                </c:pt>
                <c:pt idx="19">
                  <c:v>4162.7903793241476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EC-4716-9B41-A045F9A66FF1}"/>
            </c:ext>
          </c:extLst>
        </c:ser>
        <c:ser>
          <c:idx val="4"/>
          <c:order val="4"/>
          <c:tx>
            <c:v>PV(50%)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Kansai!$B$281:$Y$281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5614.9649624178801</c:v>
                </c:pt>
                <c:pt idx="6">
                  <c:v>11032.167952642147</c:v>
                </c:pt>
                <c:pt idx="7">
                  <c:v>18566.177153332195</c:v>
                </c:pt>
                <c:pt idx="8">
                  <c:v>26024.315163682972</c:v>
                </c:pt>
                <c:pt idx="9">
                  <c:v>32526.476175758879</c:v>
                </c:pt>
                <c:pt idx="10">
                  <c:v>36987.702167708281</c:v>
                </c:pt>
                <c:pt idx="11">
                  <c:v>39248.663639818682</c:v>
                </c:pt>
                <c:pt idx="12">
                  <c:v>39134.856854309772</c:v>
                </c:pt>
                <c:pt idx="13">
                  <c:v>36737.327239588667</c:v>
                </c:pt>
                <c:pt idx="14">
                  <c:v>32359.559557012475</c:v>
                </c:pt>
                <c:pt idx="15">
                  <c:v>24643.459499508164</c:v>
                </c:pt>
                <c:pt idx="16">
                  <c:v>16176.234657645022</c:v>
                </c:pt>
                <c:pt idx="17">
                  <c:v>10243.107573113681</c:v>
                </c:pt>
                <c:pt idx="18">
                  <c:v>5872.9270095714164</c:v>
                </c:pt>
                <c:pt idx="19">
                  <c:v>4165.825226937719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EC-4716-9B41-A045F9A66FF1}"/>
            </c:ext>
          </c:extLst>
        </c:ser>
        <c:ser>
          <c:idx val="5"/>
          <c:order val="5"/>
          <c:tx>
            <c:v>原子力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Kansai!$B$267:$Y$267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4150.6509888698638</c:v>
                </c:pt>
                <c:pt idx="6">
                  <c:v>4150.6509888698638</c:v>
                </c:pt>
                <c:pt idx="7">
                  <c:v>4150.6509888698638</c:v>
                </c:pt>
                <c:pt idx="8">
                  <c:v>4150.6509888698638</c:v>
                </c:pt>
                <c:pt idx="9">
                  <c:v>4150.6509888698638</c:v>
                </c:pt>
                <c:pt idx="10">
                  <c:v>4150.6509888698638</c:v>
                </c:pt>
                <c:pt idx="11">
                  <c:v>4150.6509888698638</c:v>
                </c:pt>
                <c:pt idx="12">
                  <c:v>4150.6509888698638</c:v>
                </c:pt>
                <c:pt idx="13">
                  <c:v>4150.6509888698638</c:v>
                </c:pt>
                <c:pt idx="14">
                  <c:v>4150.6509888698638</c:v>
                </c:pt>
                <c:pt idx="15">
                  <c:v>4150.6509888698638</c:v>
                </c:pt>
                <c:pt idx="16">
                  <c:v>4150.6509888698638</c:v>
                </c:pt>
                <c:pt idx="17">
                  <c:v>4150.6509888698638</c:v>
                </c:pt>
                <c:pt idx="18">
                  <c:v>4150.6509888698638</c:v>
                </c:pt>
                <c:pt idx="19">
                  <c:v>4150.6509888698638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EC-4716-9B41-A045F9A66FF1}"/>
            </c:ext>
          </c:extLst>
        </c:ser>
        <c:ser>
          <c:idx val="6"/>
          <c:order val="6"/>
          <c:tx>
            <c:v>需要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Kansai!$B$268:$Y$268</c:f>
              <c:numCache>
                <c:formatCode>General</c:formatCode>
                <c:ptCount val="24"/>
                <c:pt idx="0">
                  <c:v>15119</c:v>
                </c:pt>
                <c:pt idx="1">
                  <c:v>14129</c:v>
                </c:pt>
                <c:pt idx="2">
                  <c:v>14036</c:v>
                </c:pt>
                <c:pt idx="3">
                  <c:v>14220</c:v>
                </c:pt>
                <c:pt idx="4">
                  <c:v>14311</c:v>
                </c:pt>
                <c:pt idx="5">
                  <c:v>14356</c:v>
                </c:pt>
                <c:pt idx="6">
                  <c:v>15270</c:v>
                </c:pt>
                <c:pt idx="7">
                  <c:v>17511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25087</c:v>
                </c:pt>
                <c:pt idx="17">
                  <c:v>23661</c:v>
                </c:pt>
                <c:pt idx="18">
                  <c:v>22354</c:v>
                </c:pt>
                <c:pt idx="19">
                  <c:v>21344</c:v>
                </c:pt>
                <c:pt idx="20">
                  <c:v>20044</c:v>
                </c:pt>
                <c:pt idx="21">
                  <c:v>18702</c:v>
                </c:pt>
                <c:pt idx="22">
                  <c:v>17672</c:v>
                </c:pt>
                <c:pt idx="23">
                  <c:v>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EC-4716-9B41-A045F9A6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2680"/>
        <c:axId val="422954248"/>
      </c:scatterChart>
      <c:valAx>
        <c:axId val="42295268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4248"/>
        <c:crosses val="autoZero"/>
        <c:crossBetween val="midCat"/>
        <c:majorUnit val="3"/>
      </c:valAx>
      <c:valAx>
        <c:axId val="42295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2386097489191124"/>
          <c:y val="0.58281994895077749"/>
          <c:w val="0.1459375"/>
          <c:h val="0.29741172839506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011111111111105E-2"/>
          <c:y val="0.14538364197530865"/>
          <c:w val="0.88268124999999997"/>
          <c:h val="0.73918549382716048"/>
        </c:manualLayout>
      </c:layout>
      <c:scatterChart>
        <c:scatterStyle val="lineMarker"/>
        <c:varyColors val="0"/>
        <c:ser>
          <c:idx val="5"/>
          <c:order val="0"/>
          <c:tx>
            <c:v>PV(10%)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Kansai!$B$258:$Y$258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292.86279470960324</c:v>
                </c:pt>
                <c:pt idx="6">
                  <c:v>1376.3033927544568</c:v>
                </c:pt>
                <c:pt idx="7">
                  <c:v>2883.105232892467</c:v>
                </c:pt>
                <c:pt idx="8">
                  <c:v>4374.7328349626223</c:v>
                </c:pt>
                <c:pt idx="9">
                  <c:v>5675.1650373778039</c:v>
                </c:pt>
                <c:pt idx="10">
                  <c:v>6567.4102357676829</c:v>
                </c:pt>
                <c:pt idx="11">
                  <c:v>7019.6025301897653</c:v>
                </c:pt>
                <c:pt idx="12">
                  <c:v>6996.8411730879825</c:v>
                </c:pt>
                <c:pt idx="13">
                  <c:v>6517.3352501437612</c:v>
                </c:pt>
                <c:pt idx="14">
                  <c:v>5641.781713628523</c:v>
                </c:pt>
                <c:pt idx="15">
                  <c:v>4098.5617021276603</c:v>
                </c:pt>
                <c:pt idx="16">
                  <c:v>2405.1167337550323</c:v>
                </c:pt>
                <c:pt idx="17">
                  <c:v>1218.4913168487637</c:v>
                </c:pt>
                <c:pt idx="18">
                  <c:v>344.45520414031057</c:v>
                </c:pt>
                <c:pt idx="19">
                  <c:v>3.0348476135710181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3A-40C4-A68A-5D4A56CEDB04}"/>
            </c:ext>
          </c:extLst>
        </c:ser>
        <c:ser>
          <c:idx val="4"/>
          <c:order val="1"/>
          <c:tx>
            <c:v>PV(20%)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Kansai!$B$253:$Y$253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585.72558941920647</c:v>
                </c:pt>
                <c:pt idx="6">
                  <c:v>2752.6067855089136</c:v>
                </c:pt>
                <c:pt idx="7">
                  <c:v>5766.2104657849341</c:v>
                </c:pt>
                <c:pt idx="8">
                  <c:v>8749.4656699252446</c:v>
                </c:pt>
                <c:pt idx="9">
                  <c:v>11350.330074755608</c:v>
                </c:pt>
                <c:pt idx="10">
                  <c:v>13134.820471535366</c:v>
                </c:pt>
                <c:pt idx="11">
                  <c:v>14039.205060379531</c:v>
                </c:pt>
                <c:pt idx="12">
                  <c:v>13993.682346175965</c:v>
                </c:pt>
                <c:pt idx="13">
                  <c:v>13034.670500287522</c:v>
                </c:pt>
                <c:pt idx="14">
                  <c:v>11283.563427257046</c:v>
                </c:pt>
                <c:pt idx="15">
                  <c:v>8197.1234042553206</c:v>
                </c:pt>
                <c:pt idx="16">
                  <c:v>4810.2334675100647</c:v>
                </c:pt>
                <c:pt idx="17">
                  <c:v>2436.9826336975275</c:v>
                </c:pt>
                <c:pt idx="18">
                  <c:v>688.91040828062114</c:v>
                </c:pt>
                <c:pt idx="19">
                  <c:v>6.0696952271420361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A-40C4-A68A-5D4A56CEDB04}"/>
            </c:ext>
          </c:extLst>
        </c:ser>
        <c:ser>
          <c:idx val="3"/>
          <c:order val="2"/>
          <c:tx>
            <c:v>PV(30%)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Kansai!$B$249:$Y$249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878.58838412880959</c:v>
                </c:pt>
                <c:pt idx="6">
                  <c:v>4128.9101782633697</c:v>
                </c:pt>
                <c:pt idx="7">
                  <c:v>8649.3156986773993</c:v>
                </c:pt>
                <c:pt idx="8">
                  <c:v>13124.198504887867</c:v>
                </c:pt>
                <c:pt idx="9">
                  <c:v>17025.495112133412</c:v>
                </c:pt>
                <c:pt idx="10">
                  <c:v>19702.230707303046</c:v>
                </c:pt>
                <c:pt idx="11">
                  <c:v>21058.807590569293</c:v>
                </c:pt>
                <c:pt idx="12">
                  <c:v>20990.523519263945</c:v>
                </c:pt>
                <c:pt idx="13">
                  <c:v>19552.005750431283</c:v>
                </c:pt>
                <c:pt idx="14">
                  <c:v>16925.345140885569</c:v>
                </c:pt>
                <c:pt idx="15">
                  <c:v>12295.68510638298</c:v>
                </c:pt>
                <c:pt idx="16">
                  <c:v>7215.3502012650952</c:v>
                </c:pt>
                <c:pt idx="17">
                  <c:v>3655.4739505462912</c:v>
                </c:pt>
                <c:pt idx="18">
                  <c:v>1033.3656124209315</c:v>
                </c:pt>
                <c:pt idx="19">
                  <c:v>9.1045428407130533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3A-40C4-A68A-5D4A56CEDB04}"/>
            </c:ext>
          </c:extLst>
        </c:ser>
        <c:ser>
          <c:idx val="2"/>
          <c:order val="3"/>
          <c:tx>
            <c:v>PV(40%)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Kansai!$B$244:$Y$244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1171.4511788384129</c:v>
                </c:pt>
                <c:pt idx="6">
                  <c:v>5505.2135710178272</c:v>
                </c:pt>
                <c:pt idx="7">
                  <c:v>11532.420931569868</c:v>
                </c:pt>
                <c:pt idx="8">
                  <c:v>17498.931339850489</c:v>
                </c:pt>
                <c:pt idx="9">
                  <c:v>22700.660149511215</c:v>
                </c:pt>
                <c:pt idx="10">
                  <c:v>26269.640943070732</c:v>
                </c:pt>
                <c:pt idx="11">
                  <c:v>28078.410120759061</c:v>
                </c:pt>
                <c:pt idx="12">
                  <c:v>27987.36469235193</c:v>
                </c:pt>
                <c:pt idx="13">
                  <c:v>26069.341000575045</c:v>
                </c:pt>
                <c:pt idx="14">
                  <c:v>22567.126854514092</c:v>
                </c:pt>
                <c:pt idx="15">
                  <c:v>16394.246808510641</c:v>
                </c:pt>
                <c:pt idx="16">
                  <c:v>9620.4669350201293</c:v>
                </c:pt>
                <c:pt idx="17">
                  <c:v>4873.965267395055</c:v>
                </c:pt>
                <c:pt idx="18">
                  <c:v>1377.8208165612423</c:v>
                </c:pt>
                <c:pt idx="19">
                  <c:v>12.139390454284072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A-40C4-A68A-5D4A56CEDB04}"/>
            </c:ext>
          </c:extLst>
        </c:ser>
        <c:ser>
          <c:idx val="1"/>
          <c:order val="4"/>
          <c:tx>
            <c:v>PV(50%)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Kansai!$B$240:$Y$240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1464.3139735480158</c:v>
                </c:pt>
                <c:pt idx="6">
                  <c:v>6881.516963772282</c:v>
                </c:pt>
                <c:pt idx="7">
                  <c:v>14415.526164462333</c:v>
                </c:pt>
                <c:pt idx="8">
                  <c:v>21873.664174813108</c:v>
                </c:pt>
                <c:pt idx="9">
                  <c:v>28375.825186889015</c:v>
                </c:pt>
                <c:pt idx="10">
                  <c:v>32837.051178838417</c:v>
                </c:pt>
                <c:pt idx="11">
                  <c:v>35098.012650948818</c:v>
                </c:pt>
                <c:pt idx="12">
                  <c:v>34984.205865439908</c:v>
                </c:pt>
                <c:pt idx="13">
                  <c:v>32586.676250718803</c:v>
                </c:pt>
                <c:pt idx="14">
                  <c:v>28208.908568142611</c:v>
                </c:pt>
                <c:pt idx="15">
                  <c:v>20492.808510638301</c:v>
                </c:pt>
                <c:pt idx="16">
                  <c:v>12025.583668775158</c:v>
                </c:pt>
                <c:pt idx="17">
                  <c:v>6092.4565842438178</c:v>
                </c:pt>
                <c:pt idx="18">
                  <c:v>1722.2760207015524</c:v>
                </c:pt>
                <c:pt idx="19">
                  <c:v>15.174238067855088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3A-40C4-A68A-5D4A56CEDB04}"/>
            </c:ext>
          </c:extLst>
        </c:ser>
        <c:ser>
          <c:idx val="0"/>
          <c:order val="5"/>
          <c:tx>
            <c:v>原子力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Kansai!$B$226:$Y$226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A-40C4-A68A-5D4A56CEDB04}"/>
            </c:ext>
          </c:extLst>
        </c:ser>
        <c:ser>
          <c:idx val="7"/>
          <c:order val="6"/>
          <c:tx>
            <c:v>需要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Kansai!$B$227:$Y$227</c:f>
              <c:numCache>
                <c:formatCode>General</c:formatCode>
                <c:ptCount val="24"/>
                <c:pt idx="0">
                  <c:v>15119</c:v>
                </c:pt>
                <c:pt idx="1">
                  <c:v>14129</c:v>
                </c:pt>
                <c:pt idx="2">
                  <c:v>14036</c:v>
                </c:pt>
                <c:pt idx="3">
                  <c:v>14220</c:v>
                </c:pt>
                <c:pt idx="4">
                  <c:v>14311</c:v>
                </c:pt>
                <c:pt idx="5">
                  <c:v>14356</c:v>
                </c:pt>
                <c:pt idx="6">
                  <c:v>15270</c:v>
                </c:pt>
                <c:pt idx="7">
                  <c:v>17511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25087</c:v>
                </c:pt>
                <c:pt idx="17">
                  <c:v>23661</c:v>
                </c:pt>
                <c:pt idx="18">
                  <c:v>22354</c:v>
                </c:pt>
                <c:pt idx="19">
                  <c:v>21344</c:v>
                </c:pt>
                <c:pt idx="20">
                  <c:v>20044</c:v>
                </c:pt>
                <c:pt idx="21">
                  <c:v>18702</c:v>
                </c:pt>
                <c:pt idx="22">
                  <c:v>17672</c:v>
                </c:pt>
                <c:pt idx="23">
                  <c:v>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3A-40C4-A68A-5D4A56CE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2288"/>
        <c:axId val="422953072"/>
      </c:scatterChart>
      <c:valAx>
        <c:axId val="4229522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3072"/>
        <c:crosses val="autoZero"/>
        <c:crossBetween val="midCat"/>
        <c:majorUnit val="3"/>
      </c:valAx>
      <c:valAx>
        <c:axId val="4229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394791666666646"/>
          <c:y val="0.52864876543209871"/>
          <c:w val="0.12585416666666666"/>
          <c:h val="0.369437654320987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91334602507713"/>
          <c:y val="0.14538364197530865"/>
          <c:w val="0.85377903236394648"/>
          <c:h val="0.72731196561486"/>
        </c:manualLayout>
      </c:layout>
      <c:scatterChart>
        <c:scatterStyle val="lineMarker"/>
        <c:varyColors val="0"/>
        <c:ser>
          <c:idx val="0"/>
          <c:order val="0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Kansai!$B$226:$Y$226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C0-4A50-8E57-D7F6B574B20B}"/>
            </c:ext>
          </c:extLst>
        </c:ser>
        <c:ser>
          <c:idx val="7"/>
          <c:order val="1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Kansai!$B$227:$Y$227</c:f>
              <c:numCache>
                <c:formatCode>General</c:formatCode>
                <c:ptCount val="24"/>
                <c:pt idx="0">
                  <c:v>15119</c:v>
                </c:pt>
                <c:pt idx="1">
                  <c:v>14129</c:v>
                </c:pt>
                <c:pt idx="2">
                  <c:v>14036</c:v>
                </c:pt>
                <c:pt idx="3">
                  <c:v>14220</c:v>
                </c:pt>
                <c:pt idx="4">
                  <c:v>14311</c:v>
                </c:pt>
                <c:pt idx="5">
                  <c:v>14356</c:v>
                </c:pt>
                <c:pt idx="6">
                  <c:v>15270</c:v>
                </c:pt>
                <c:pt idx="7">
                  <c:v>17511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25087</c:v>
                </c:pt>
                <c:pt idx="17">
                  <c:v>23661</c:v>
                </c:pt>
                <c:pt idx="18">
                  <c:v>22354</c:v>
                </c:pt>
                <c:pt idx="19">
                  <c:v>21344</c:v>
                </c:pt>
                <c:pt idx="20">
                  <c:v>20044</c:v>
                </c:pt>
                <c:pt idx="21">
                  <c:v>18702</c:v>
                </c:pt>
                <c:pt idx="22">
                  <c:v>17672</c:v>
                </c:pt>
                <c:pt idx="23">
                  <c:v>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C0-4A50-8E57-D7F6B574B20B}"/>
            </c:ext>
          </c:extLst>
        </c:ser>
        <c:ser>
          <c:idx val="1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Kansai!$B$235:$Y$235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1757.1767682576192</c:v>
                </c:pt>
                <c:pt idx="6">
                  <c:v>8257.8203565267395</c:v>
                </c:pt>
                <c:pt idx="7">
                  <c:v>17298.631397354799</c:v>
                </c:pt>
                <c:pt idx="8">
                  <c:v>26248.397009775734</c:v>
                </c:pt>
                <c:pt idx="9">
                  <c:v>34050.990224266825</c:v>
                </c:pt>
                <c:pt idx="10">
                  <c:v>39404.461414606092</c:v>
                </c:pt>
                <c:pt idx="11">
                  <c:v>42117.615181138586</c:v>
                </c:pt>
                <c:pt idx="12">
                  <c:v>41981.04703852789</c:v>
                </c:pt>
                <c:pt idx="13">
                  <c:v>39104.011500862565</c:v>
                </c:pt>
                <c:pt idx="14">
                  <c:v>33850.690281771138</c:v>
                </c:pt>
                <c:pt idx="15">
                  <c:v>24591.37021276596</c:v>
                </c:pt>
                <c:pt idx="16">
                  <c:v>14430.70040253019</c:v>
                </c:pt>
                <c:pt idx="17">
                  <c:v>7310.9479010925825</c:v>
                </c:pt>
                <c:pt idx="18">
                  <c:v>2066.731224841863</c:v>
                </c:pt>
                <c:pt idx="19">
                  <c:v>18.209085681426107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C0-4A50-8E57-D7F6B574B20B}"/>
            </c:ext>
          </c:extLst>
        </c:ser>
        <c:ser>
          <c:idx val="2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Kansai!$B$244:$Y$244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1171.4511788384129</c:v>
                </c:pt>
                <c:pt idx="6">
                  <c:v>5505.2135710178272</c:v>
                </c:pt>
                <c:pt idx="7">
                  <c:v>11532.420931569868</c:v>
                </c:pt>
                <c:pt idx="8">
                  <c:v>17498.931339850489</c:v>
                </c:pt>
                <c:pt idx="9">
                  <c:v>22700.660149511215</c:v>
                </c:pt>
                <c:pt idx="10">
                  <c:v>26269.640943070732</c:v>
                </c:pt>
                <c:pt idx="11">
                  <c:v>28078.410120759061</c:v>
                </c:pt>
                <c:pt idx="12">
                  <c:v>27987.36469235193</c:v>
                </c:pt>
                <c:pt idx="13">
                  <c:v>26069.341000575045</c:v>
                </c:pt>
                <c:pt idx="14">
                  <c:v>22567.126854514092</c:v>
                </c:pt>
                <c:pt idx="15">
                  <c:v>16394.246808510641</c:v>
                </c:pt>
                <c:pt idx="16">
                  <c:v>9620.4669350201293</c:v>
                </c:pt>
                <c:pt idx="17">
                  <c:v>4873.965267395055</c:v>
                </c:pt>
                <c:pt idx="18">
                  <c:v>1377.8208165612423</c:v>
                </c:pt>
                <c:pt idx="19">
                  <c:v>12.139390454284072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C0-4A50-8E57-D7F6B574B20B}"/>
            </c:ext>
          </c:extLst>
        </c:ser>
        <c:ser>
          <c:idx val="4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Kansai!$B$253:$Y$253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585.72558941920647</c:v>
                </c:pt>
                <c:pt idx="6">
                  <c:v>2752.6067855089136</c:v>
                </c:pt>
                <c:pt idx="7">
                  <c:v>5766.2104657849341</c:v>
                </c:pt>
                <c:pt idx="8">
                  <c:v>8749.4656699252446</c:v>
                </c:pt>
                <c:pt idx="9">
                  <c:v>11350.330074755608</c:v>
                </c:pt>
                <c:pt idx="10">
                  <c:v>13134.820471535366</c:v>
                </c:pt>
                <c:pt idx="11">
                  <c:v>14039.205060379531</c:v>
                </c:pt>
                <c:pt idx="12">
                  <c:v>13993.682346175965</c:v>
                </c:pt>
                <c:pt idx="13">
                  <c:v>13034.670500287522</c:v>
                </c:pt>
                <c:pt idx="14">
                  <c:v>11283.563427257046</c:v>
                </c:pt>
                <c:pt idx="15">
                  <c:v>8197.1234042553206</c:v>
                </c:pt>
                <c:pt idx="16">
                  <c:v>4810.2334675100647</c:v>
                </c:pt>
                <c:pt idx="17">
                  <c:v>2436.9826336975275</c:v>
                </c:pt>
                <c:pt idx="18">
                  <c:v>688.91040828062114</c:v>
                </c:pt>
                <c:pt idx="19">
                  <c:v>6.0696952271420361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C0-4A50-8E57-D7F6B574B20B}"/>
            </c:ext>
          </c:extLst>
        </c:ser>
        <c:ser>
          <c:idx val="3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Kansai!$B$237:$Y$237</c:f>
              <c:numCache>
                <c:formatCode>General</c:formatCode>
                <c:ptCount val="24"/>
                <c:pt idx="0">
                  <c:v>2480.238847384192</c:v>
                </c:pt>
                <c:pt idx="1">
                  <c:v>2480.238847384192</c:v>
                </c:pt>
                <c:pt idx="2">
                  <c:v>2480.238847384192</c:v>
                </c:pt>
                <c:pt idx="3">
                  <c:v>2480.238847384192</c:v>
                </c:pt>
                <c:pt idx="4">
                  <c:v>2480.238847384192</c:v>
                </c:pt>
                <c:pt idx="5">
                  <c:v>4237.4156156418112</c:v>
                </c:pt>
                <c:pt idx="6">
                  <c:v>16712.699114910931</c:v>
                </c:pt>
                <c:pt idx="7">
                  <c:v>19816.305298368992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24168.968154914382</c:v>
                </c:pt>
                <c:pt idx="17">
                  <c:v>9791.1867484767754</c:v>
                </c:pt>
                <c:pt idx="18">
                  <c:v>4546.970072226055</c:v>
                </c:pt>
                <c:pt idx="19">
                  <c:v>2498.4479330656181</c:v>
                </c:pt>
                <c:pt idx="20">
                  <c:v>2480.238847384192</c:v>
                </c:pt>
                <c:pt idx="21">
                  <c:v>2480.238847384192</c:v>
                </c:pt>
                <c:pt idx="22">
                  <c:v>2480.238847384192</c:v>
                </c:pt>
                <c:pt idx="23">
                  <c:v>2480.238847384192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C0-4A50-8E57-D7F6B574B20B}"/>
            </c:ext>
          </c:extLst>
        </c:ser>
        <c:ser>
          <c:idx val="5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Kansai!$B$246:$Y$246</c:f>
              <c:numCache>
                <c:formatCode>General</c:formatCode>
                <c:ptCount val="24"/>
                <c:pt idx="0">
                  <c:v>2480.238847384192</c:v>
                </c:pt>
                <c:pt idx="1">
                  <c:v>2480.238847384192</c:v>
                </c:pt>
                <c:pt idx="2">
                  <c:v>2480.238847384192</c:v>
                </c:pt>
                <c:pt idx="3">
                  <c:v>2480.238847384192</c:v>
                </c:pt>
                <c:pt idx="4">
                  <c:v>2480.238847384192</c:v>
                </c:pt>
                <c:pt idx="5">
                  <c:v>3651.690026222605</c:v>
                </c:pt>
                <c:pt idx="6">
                  <c:v>7985.4524184020192</c:v>
                </c:pt>
                <c:pt idx="7">
                  <c:v>19838.203531954059</c:v>
                </c:pt>
                <c:pt idx="8">
                  <c:v>23593.530725234683</c:v>
                </c:pt>
                <c:pt idx="9">
                  <c:v>26823.035371895407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29333.556924359236</c:v>
                </c:pt>
                <c:pt idx="14">
                  <c:v>28761.646559898283</c:v>
                </c:pt>
                <c:pt idx="15">
                  <c:v>26573.437770894834</c:v>
                </c:pt>
                <c:pt idx="16">
                  <c:v>12100.705782404322</c:v>
                </c:pt>
                <c:pt idx="17">
                  <c:v>7354.204114779247</c:v>
                </c:pt>
                <c:pt idx="18">
                  <c:v>3858.0596639454343</c:v>
                </c:pt>
                <c:pt idx="19">
                  <c:v>2492.3782378384763</c:v>
                </c:pt>
                <c:pt idx="20">
                  <c:v>2480.238847384192</c:v>
                </c:pt>
                <c:pt idx="21">
                  <c:v>2480.238847384192</c:v>
                </c:pt>
                <c:pt idx="22">
                  <c:v>2480.238847384192</c:v>
                </c:pt>
                <c:pt idx="23">
                  <c:v>2480.238847384192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C0-4A50-8E57-D7F6B574B20B}"/>
            </c:ext>
          </c:extLst>
        </c:ser>
        <c:ser>
          <c:idx val="6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Kansai!$B$255:$Y$255</c:f>
              <c:numCache>
                <c:formatCode>General</c:formatCode>
                <c:ptCount val="24"/>
                <c:pt idx="0">
                  <c:v>2480.238847384192</c:v>
                </c:pt>
                <c:pt idx="1">
                  <c:v>2480.238847384192</c:v>
                </c:pt>
                <c:pt idx="2">
                  <c:v>2480.238847384192</c:v>
                </c:pt>
                <c:pt idx="3">
                  <c:v>2480.238847384192</c:v>
                </c:pt>
                <c:pt idx="4">
                  <c:v>2480.238847384192</c:v>
                </c:pt>
                <c:pt idx="5">
                  <c:v>3065.9644368033987</c:v>
                </c:pt>
                <c:pt idx="6">
                  <c:v>5232.8456328931061</c:v>
                </c:pt>
                <c:pt idx="7">
                  <c:v>8246.449313169127</c:v>
                </c:pt>
                <c:pt idx="8">
                  <c:v>23490.265367309436</c:v>
                </c:pt>
                <c:pt idx="9">
                  <c:v>26500.017682139798</c:v>
                </c:pt>
                <c:pt idx="10">
                  <c:v>27649.930708919557</c:v>
                </c:pt>
                <c:pt idx="11">
                  <c:v>28325.00186776372</c:v>
                </c:pt>
                <c:pt idx="12">
                  <c:v>27783.045703560154</c:v>
                </c:pt>
                <c:pt idx="13">
                  <c:v>28798.778457671713</c:v>
                </c:pt>
                <c:pt idx="14">
                  <c:v>13763.802274641239</c:v>
                </c:pt>
                <c:pt idx="15">
                  <c:v>10677.362251639512</c:v>
                </c:pt>
                <c:pt idx="16">
                  <c:v>7290.4723148942567</c:v>
                </c:pt>
                <c:pt idx="17">
                  <c:v>4917.2214810817195</c:v>
                </c:pt>
                <c:pt idx="18">
                  <c:v>3169.1492556648132</c:v>
                </c:pt>
                <c:pt idx="19">
                  <c:v>2486.3085426113339</c:v>
                </c:pt>
                <c:pt idx="20">
                  <c:v>2480.238847384192</c:v>
                </c:pt>
                <c:pt idx="21">
                  <c:v>2480.238847384192</c:v>
                </c:pt>
                <c:pt idx="22">
                  <c:v>2480.238847384192</c:v>
                </c:pt>
                <c:pt idx="23">
                  <c:v>2480.238847384192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0-4A50-8E57-D7F6B574B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1112"/>
        <c:axId val="422946408"/>
      </c:scatterChart>
      <c:valAx>
        <c:axId val="422951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2946408"/>
        <c:crosses val="autoZero"/>
        <c:crossBetween val="midCat"/>
        <c:majorUnit val="3"/>
      </c:valAx>
      <c:valAx>
        <c:axId val="42294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layout>
            <c:manualLayout>
              <c:xMode val="edge"/>
              <c:yMode val="edge"/>
              <c:x val="1.5312370073743409E-3"/>
              <c:y val="0.408955855533546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2951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042084459384109"/>
          <c:y val="0.15303796929875599"/>
          <c:w val="0.19058530522832351"/>
          <c:h val="0.33660915536754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80671994865956"/>
          <c:y val="0.14861791644712558"/>
          <c:w val="0.85006147251524611"/>
          <c:h val="0.74290027733168429"/>
        </c:manualLayout>
      </c:layout>
      <c:scatterChart>
        <c:scatterStyle val="lineMarker"/>
        <c:varyColors val="0"/>
        <c:ser>
          <c:idx val="5"/>
          <c:order val="0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Kansai!$B$267:$Y$267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4150.6509888698638</c:v>
                </c:pt>
                <c:pt idx="6">
                  <c:v>4150.6509888698638</c:v>
                </c:pt>
                <c:pt idx="7">
                  <c:v>4150.6509888698638</c:v>
                </c:pt>
                <c:pt idx="8">
                  <c:v>4150.6509888698638</c:v>
                </c:pt>
                <c:pt idx="9">
                  <c:v>4150.6509888698638</c:v>
                </c:pt>
                <c:pt idx="10">
                  <c:v>4150.6509888698638</c:v>
                </c:pt>
                <c:pt idx="11">
                  <c:v>4150.6509888698638</c:v>
                </c:pt>
                <c:pt idx="12">
                  <c:v>4150.6509888698638</c:v>
                </c:pt>
                <c:pt idx="13">
                  <c:v>4150.6509888698638</c:v>
                </c:pt>
                <c:pt idx="14">
                  <c:v>4150.6509888698638</c:v>
                </c:pt>
                <c:pt idx="15">
                  <c:v>4150.6509888698638</c:v>
                </c:pt>
                <c:pt idx="16">
                  <c:v>4150.6509888698638</c:v>
                </c:pt>
                <c:pt idx="17">
                  <c:v>4150.6509888698638</c:v>
                </c:pt>
                <c:pt idx="18">
                  <c:v>4150.6509888698638</c:v>
                </c:pt>
                <c:pt idx="19">
                  <c:v>4150.6509888698638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27-420F-875B-B4F8AD872851}"/>
            </c:ext>
          </c:extLst>
        </c:ser>
        <c:ser>
          <c:idx val="6"/>
          <c:order val="1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Kansai!$B$268:$Y$268</c:f>
              <c:numCache>
                <c:formatCode>General</c:formatCode>
                <c:ptCount val="24"/>
                <c:pt idx="0">
                  <c:v>15119</c:v>
                </c:pt>
                <c:pt idx="1">
                  <c:v>14129</c:v>
                </c:pt>
                <c:pt idx="2">
                  <c:v>14036</c:v>
                </c:pt>
                <c:pt idx="3">
                  <c:v>14220</c:v>
                </c:pt>
                <c:pt idx="4">
                  <c:v>14311</c:v>
                </c:pt>
                <c:pt idx="5">
                  <c:v>14356</c:v>
                </c:pt>
                <c:pt idx="6">
                  <c:v>15270</c:v>
                </c:pt>
                <c:pt idx="7">
                  <c:v>17511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25087</c:v>
                </c:pt>
                <c:pt idx="17">
                  <c:v>23661</c:v>
                </c:pt>
                <c:pt idx="18">
                  <c:v>22354</c:v>
                </c:pt>
                <c:pt idx="19">
                  <c:v>21344</c:v>
                </c:pt>
                <c:pt idx="20">
                  <c:v>20044</c:v>
                </c:pt>
                <c:pt idx="21">
                  <c:v>18702</c:v>
                </c:pt>
                <c:pt idx="22">
                  <c:v>17672</c:v>
                </c:pt>
                <c:pt idx="23">
                  <c:v>16523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27-420F-875B-B4F8AD872851}"/>
            </c:ext>
          </c:extLst>
        </c:ser>
        <c:ser>
          <c:idx val="1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Kansai!$B$276:$Y$276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5907.827757127483</c:v>
                </c:pt>
                <c:pt idx="6">
                  <c:v>12408.471345396603</c:v>
                </c:pt>
                <c:pt idx="7">
                  <c:v>21449.282386224662</c:v>
                </c:pt>
                <c:pt idx="8">
                  <c:v>30399.047998645598</c:v>
                </c:pt>
                <c:pt idx="9">
                  <c:v>38201.641213136689</c:v>
                </c:pt>
                <c:pt idx="10">
                  <c:v>43555.112403475956</c:v>
                </c:pt>
                <c:pt idx="11">
                  <c:v>46268.26617000845</c:v>
                </c:pt>
                <c:pt idx="12">
                  <c:v>46131.698027397753</c:v>
                </c:pt>
                <c:pt idx="13">
                  <c:v>43254.662489732429</c:v>
                </c:pt>
                <c:pt idx="14">
                  <c:v>38001.341270641002</c:v>
                </c:pt>
                <c:pt idx="15">
                  <c:v>28742.021201635824</c:v>
                </c:pt>
                <c:pt idx="16">
                  <c:v>18581.351391400054</c:v>
                </c:pt>
                <c:pt idx="17">
                  <c:v>11461.598889962446</c:v>
                </c:pt>
                <c:pt idx="18">
                  <c:v>6217.3822137117268</c:v>
                </c:pt>
                <c:pt idx="19">
                  <c:v>4168.8600745512895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27-420F-875B-B4F8AD872851}"/>
            </c:ext>
          </c:extLst>
        </c:ser>
        <c:ser>
          <c:idx val="0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Kansai!$B$285:$Y$285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5322.1021677082772</c:v>
                </c:pt>
                <c:pt idx="6">
                  <c:v>9655.8645598876901</c:v>
                </c:pt>
                <c:pt idx="7">
                  <c:v>15683.071920439732</c:v>
                </c:pt>
                <c:pt idx="8">
                  <c:v>21649.582328720353</c:v>
                </c:pt>
                <c:pt idx="9">
                  <c:v>26851.311138381079</c:v>
                </c:pt>
                <c:pt idx="10">
                  <c:v>30420.291931940596</c:v>
                </c:pt>
                <c:pt idx="11">
                  <c:v>32229.061109628925</c:v>
                </c:pt>
                <c:pt idx="12">
                  <c:v>32138.015681221794</c:v>
                </c:pt>
                <c:pt idx="13">
                  <c:v>30219.991989444909</c:v>
                </c:pt>
                <c:pt idx="14">
                  <c:v>26717.777843383956</c:v>
                </c:pt>
                <c:pt idx="15">
                  <c:v>20544.897797380505</c:v>
                </c:pt>
                <c:pt idx="16">
                  <c:v>13771.117923889993</c:v>
                </c:pt>
                <c:pt idx="17">
                  <c:v>9024.6162562649188</c:v>
                </c:pt>
                <c:pt idx="18">
                  <c:v>5528.4718054311061</c:v>
                </c:pt>
                <c:pt idx="19">
                  <c:v>4162.7903793241476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27-420F-875B-B4F8AD872851}"/>
            </c:ext>
          </c:extLst>
        </c:ser>
        <c:ser>
          <c:idx val="2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Kansai!$B$137:$Y$137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Kansai!$B$294:$Y$294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4736.3765782890705</c:v>
                </c:pt>
                <c:pt idx="6">
                  <c:v>6903.257774378777</c:v>
                </c:pt>
                <c:pt idx="7">
                  <c:v>9916.8614546547979</c:v>
                </c:pt>
                <c:pt idx="8">
                  <c:v>12900.116658795108</c:v>
                </c:pt>
                <c:pt idx="9">
                  <c:v>15500.981063625472</c:v>
                </c:pt>
                <c:pt idx="10">
                  <c:v>17285.471460405228</c:v>
                </c:pt>
                <c:pt idx="11">
                  <c:v>18189.856049249393</c:v>
                </c:pt>
                <c:pt idx="12">
                  <c:v>18144.333335045827</c:v>
                </c:pt>
                <c:pt idx="13">
                  <c:v>17185.321489157388</c:v>
                </c:pt>
                <c:pt idx="14">
                  <c:v>15434.21441612691</c:v>
                </c:pt>
                <c:pt idx="15">
                  <c:v>12347.774393125184</c:v>
                </c:pt>
                <c:pt idx="16">
                  <c:v>8960.8844563799285</c:v>
                </c:pt>
                <c:pt idx="17">
                  <c:v>6587.6336225673913</c:v>
                </c:pt>
                <c:pt idx="18">
                  <c:v>4839.5613971504845</c:v>
                </c:pt>
                <c:pt idx="19">
                  <c:v>4156.7206840970057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27-420F-875B-B4F8AD872851}"/>
            </c:ext>
          </c:extLst>
        </c:ser>
        <c:ser>
          <c:idx val="3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Kansai!$B$278:$Y$278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5907.827757127483</c:v>
                </c:pt>
                <c:pt idx="6">
                  <c:v>12408.471345396603</c:v>
                </c:pt>
                <c:pt idx="7">
                  <c:v>17511</c:v>
                </c:pt>
                <c:pt idx="8">
                  <c:v>20882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26387</c:v>
                </c:pt>
                <c:pt idx="15">
                  <c:v>26019</c:v>
                </c:pt>
                <c:pt idx="16">
                  <c:v>25087</c:v>
                </c:pt>
                <c:pt idx="17">
                  <c:v>11461.598889962446</c:v>
                </c:pt>
                <c:pt idx="18">
                  <c:v>6217.3822137117268</c:v>
                </c:pt>
                <c:pt idx="19">
                  <c:v>4168.8600745512895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27-420F-875B-B4F8AD872851}"/>
            </c:ext>
          </c:extLst>
        </c:ser>
        <c:ser>
          <c:idx val="4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Kansai!$B$287:$Y$287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5322.1021677082772</c:v>
                </c:pt>
                <c:pt idx="6">
                  <c:v>9655.8645598876901</c:v>
                </c:pt>
                <c:pt idx="7">
                  <c:v>19882</c:v>
                </c:pt>
                <c:pt idx="8">
                  <c:v>23387</c:v>
                </c:pt>
                <c:pt idx="9">
                  <c:v>26177</c:v>
                </c:pt>
                <c:pt idx="10">
                  <c:v>27068</c:v>
                </c:pt>
                <c:pt idx="11">
                  <c:v>27857</c:v>
                </c:pt>
                <c:pt idx="12">
                  <c:v>27247</c:v>
                </c:pt>
                <c:pt idx="13">
                  <c:v>28264</c:v>
                </c:pt>
                <c:pt idx="14">
                  <c:v>28287</c:v>
                </c:pt>
                <c:pt idx="15">
                  <c:v>20544.897797380505</c:v>
                </c:pt>
                <c:pt idx="16">
                  <c:v>13771.117923889993</c:v>
                </c:pt>
                <c:pt idx="17">
                  <c:v>9024.6162562649188</c:v>
                </c:pt>
                <c:pt idx="18">
                  <c:v>5528.4718054311061</c:v>
                </c:pt>
                <c:pt idx="19">
                  <c:v>4162.7903793241476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27-420F-875B-B4F8AD872851}"/>
            </c:ext>
          </c:extLst>
        </c:ser>
        <c:ser>
          <c:idx val="7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Kansai!$B$296:$Y$296</c:f>
              <c:numCache>
                <c:formatCode>General</c:formatCode>
                <c:ptCount val="24"/>
                <c:pt idx="0">
                  <c:v>4150.6509888698638</c:v>
                </c:pt>
                <c:pt idx="1">
                  <c:v>4150.6509888698638</c:v>
                </c:pt>
                <c:pt idx="2">
                  <c:v>4150.6509888698638</c:v>
                </c:pt>
                <c:pt idx="3">
                  <c:v>4150.6509888698638</c:v>
                </c:pt>
                <c:pt idx="4">
                  <c:v>4150.6509888698638</c:v>
                </c:pt>
                <c:pt idx="5">
                  <c:v>4736.3765782890705</c:v>
                </c:pt>
                <c:pt idx="6">
                  <c:v>6903.257774378777</c:v>
                </c:pt>
                <c:pt idx="7">
                  <c:v>9916.8614546547979</c:v>
                </c:pt>
                <c:pt idx="8">
                  <c:v>12900.116658795108</c:v>
                </c:pt>
                <c:pt idx="9">
                  <c:v>23412</c:v>
                </c:pt>
                <c:pt idx="10">
                  <c:v>24506</c:v>
                </c:pt>
                <c:pt idx="11">
                  <c:v>25423</c:v>
                </c:pt>
                <c:pt idx="12">
                  <c:v>25221</c:v>
                </c:pt>
                <c:pt idx="13">
                  <c:v>26333</c:v>
                </c:pt>
                <c:pt idx="14">
                  <c:v>15434.21441612691</c:v>
                </c:pt>
                <c:pt idx="15">
                  <c:v>12347.774393125184</c:v>
                </c:pt>
                <c:pt idx="16">
                  <c:v>8960.8844563799285</c:v>
                </c:pt>
                <c:pt idx="17">
                  <c:v>6587.6336225673913</c:v>
                </c:pt>
                <c:pt idx="18">
                  <c:v>4839.5613971504845</c:v>
                </c:pt>
                <c:pt idx="19">
                  <c:v>4156.7206840970057</c:v>
                </c:pt>
                <c:pt idx="20">
                  <c:v>4150.6509888698638</c:v>
                </c:pt>
                <c:pt idx="21">
                  <c:v>4150.6509888698638</c:v>
                </c:pt>
                <c:pt idx="22">
                  <c:v>4150.6509888698638</c:v>
                </c:pt>
                <c:pt idx="23">
                  <c:v>4150.6509888698638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7-420F-875B-B4F8AD872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47976"/>
        <c:axId val="422958560"/>
      </c:scatterChart>
      <c:valAx>
        <c:axId val="42294797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2958560"/>
        <c:crosses val="autoZero"/>
        <c:crossBetween val="midCat"/>
        <c:majorUnit val="3"/>
      </c:valAx>
      <c:valAx>
        <c:axId val="4229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出力［</a:t>
                </a:r>
                <a:r>
                  <a:rPr lang="en-US" altLang="ja-JP"/>
                  <a:t>MW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2947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940292817624435"/>
          <c:y val="0.14272771756352726"/>
          <c:w val="0.1961451356312319"/>
          <c:h val="0.362017076212140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11/11/2018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80</c:v>
                </c:pt>
                <c:pt idx="6">
                  <c:v>450</c:v>
                </c:pt>
                <c:pt idx="7">
                  <c:v>992</c:v>
                </c:pt>
                <c:pt idx="8">
                  <c:v>1654</c:v>
                </c:pt>
                <c:pt idx="9">
                  <c:v>2183</c:v>
                </c:pt>
                <c:pt idx="10">
                  <c:v>2354</c:v>
                </c:pt>
                <c:pt idx="11">
                  <c:v>2527</c:v>
                </c:pt>
                <c:pt idx="12">
                  <c:v>2744</c:v>
                </c:pt>
                <c:pt idx="13">
                  <c:v>2796</c:v>
                </c:pt>
                <c:pt idx="14">
                  <c:v>2349</c:v>
                </c:pt>
                <c:pt idx="15">
                  <c:v>1750</c:v>
                </c:pt>
                <c:pt idx="16">
                  <c:v>1116</c:v>
                </c:pt>
                <c:pt idx="17">
                  <c:v>537</c:v>
                </c:pt>
                <c:pt idx="18">
                  <c:v>165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B9-41FE-BD54-AB79C6CDCEE2}"/>
            </c:ext>
          </c:extLst>
        </c:ser>
        <c:ser>
          <c:idx val="1"/>
          <c:order val="1"/>
          <c:tx>
            <c:v>12/11/2018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66</c:v>
                </c:pt>
                <c:pt idx="6">
                  <c:v>341</c:v>
                </c:pt>
                <c:pt idx="7">
                  <c:v>823</c:v>
                </c:pt>
                <c:pt idx="8">
                  <c:v>1490</c:v>
                </c:pt>
                <c:pt idx="9">
                  <c:v>2222</c:v>
                </c:pt>
                <c:pt idx="10">
                  <c:v>2719</c:v>
                </c:pt>
                <c:pt idx="11">
                  <c:v>2852</c:v>
                </c:pt>
                <c:pt idx="12">
                  <c:v>2392</c:v>
                </c:pt>
                <c:pt idx="13">
                  <c:v>1490</c:v>
                </c:pt>
                <c:pt idx="14">
                  <c:v>1186</c:v>
                </c:pt>
                <c:pt idx="15">
                  <c:v>853</c:v>
                </c:pt>
                <c:pt idx="16">
                  <c:v>547</c:v>
                </c:pt>
                <c:pt idx="17">
                  <c:v>314</c:v>
                </c:pt>
                <c:pt idx="18">
                  <c:v>125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B9-41FE-BD54-AB79C6CDCEE2}"/>
            </c:ext>
          </c:extLst>
        </c:ser>
        <c:ser>
          <c:idx val="2"/>
          <c:order val="2"/>
          <c:tx>
            <c:v>13/11/2018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82</c:v>
                </c:pt>
                <c:pt idx="6">
                  <c:v>486</c:v>
                </c:pt>
                <c:pt idx="7">
                  <c:v>973</c:v>
                </c:pt>
                <c:pt idx="8">
                  <c:v>1530</c:v>
                </c:pt>
                <c:pt idx="9">
                  <c:v>2076</c:v>
                </c:pt>
                <c:pt idx="10">
                  <c:v>2616</c:v>
                </c:pt>
                <c:pt idx="11">
                  <c:v>3146</c:v>
                </c:pt>
                <c:pt idx="12">
                  <c:v>3135</c:v>
                </c:pt>
                <c:pt idx="13">
                  <c:v>2594</c:v>
                </c:pt>
                <c:pt idx="14">
                  <c:v>2244</c:v>
                </c:pt>
                <c:pt idx="15">
                  <c:v>1755</c:v>
                </c:pt>
                <c:pt idx="16">
                  <c:v>938</c:v>
                </c:pt>
                <c:pt idx="17">
                  <c:v>429</c:v>
                </c:pt>
                <c:pt idx="18">
                  <c:v>132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B9-41FE-BD54-AB79C6CDCEE2}"/>
            </c:ext>
          </c:extLst>
        </c:ser>
        <c:ser>
          <c:idx val="3"/>
          <c:order val="3"/>
          <c:tx>
            <c:v>14/11/2018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</c:v>
                </c:pt>
                <c:pt idx="6">
                  <c:v>458</c:v>
                </c:pt>
                <c:pt idx="7">
                  <c:v>987</c:v>
                </c:pt>
                <c:pt idx="8">
                  <c:v>1526</c:v>
                </c:pt>
                <c:pt idx="9">
                  <c:v>2074</c:v>
                </c:pt>
                <c:pt idx="10">
                  <c:v>2335</c:v>
                </c:pt>
                <c:pt idx="11">
                  <c:v>2121</c:v>
                </c:pt>
                <c:pt idx="12">
                  <c:v>1831</c:v>
                </c:pt>
                <c:pt idx="13">
                  <c:v>1585</c:v>
                </c:pt>
                <c:pt idx="14">
                  <c:v>1269</c:v>
                </c:pt>
                <c:pt idx="15">
                  <c:v>1091</c:v>
                </c:pt>
                <c:pt idx="16">
                  <c:v>944</c:v>
                </c:pt>
                <c:pt idx="17">
                  <c:v>513</c:v>
                </c:pt>
                <c:pt idx="18">
                  <c:v>170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B9-41FE-BD54-AB79C6CDCEE2}"/>
            </c:ext>
          </c:extLst>
        </c:ser>
        <c:ser>
          <c:idx val="4"/>
          <c:order val="4"/>
          <c:tx>
            <c:v>15/11/2018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81</c:v>
                </c:pt>
                <c:pt idx="6">
                  <c:v>580</c:v>
                </c:pt>
                <c:pt idx="7">
                  <c:v>1395</c:v>
                </c:pt>
                <c:pt idx="8">
                  <c:v>2165</c:v>
                </c:pt>
                <c:pt idx="9">
                  <c:v>2950</c:v>
                </c:pt>
                <c:pt idx="10">
                  <c:v>3562</c:v>
                </c:pt>
                <c:pt idx="11">
                  <c:v>3943</c:v>
                </c:pt>
                <c:pt idx="12">
                  <c:v>3970</c:v>
                </c:pt>
                <c:pt idx="13">
                  <c:v>3822</c:v>
                </c:pt>
                <c:pt idx="14">
                  <c:v>3504</c:v>
                </c:pt>
                <c:pt idx="15">
                  <c:v>2806</c:v>
                </c:pt>
                <c:pt idx="16">
                  <c:v>1928</c:v>
                </c:pt>
                <c:pt idx="17">
                  <c:v>1027</c:v>
                </c:pt>
                <c:pt idx="18">
                  <c:v>272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B9-41FE-BD54-AB79C6CDCEE2}"/>
            </c:ext>
          </c:extLst>
        </c:ser>
        <c:ser>
          <c:idx val="5"/>
          <c:order val="5"/>
          <c:tx>
            <c:v>16/11/2018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95</c:v>
                </c:pt>
                <c:pt idx="6">
                  <c:v>729</c:v>
                </c:pt>
                <c:pt idx="7">
                  <c:v>1768</c:v>
                </c:pt>
                <c:pt idx="8">
                  <c:v>2821</c:v>
                </c:pt>
                <c:pt idx="9">
                  <c:v>3645</c:v>
                </c:pt>
                <c:pt idx="10">
                  <c:v>4193</c:v>
                </c:pt>
                <c:pt idx="11">
                  <c:v>4471</c:v>
                </c:pt>
                <c:pt idx="12">
                  <c:v>4509</c:v>
                </c:pt>
                <c:pt idx="13">
                  <c:v>4311</c:v>
                </c:pt>
                <c:pt idx="14">
                  <c:v>3839</c:v>
                </c:pt>
                <c:pt idx="15">
                  <c:v>3121</c:v>
                </c:pt>
                <c:pt idx="16">
                  <c:v>2184</c:v>
                </c:pt>
                <c:pt idx="17">
                  <c:v>1116</c:v>
                </c:pt>
                <c:pt idx="18">
                  <c:v>282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B9-41FE-BD54-AB79C6CDCEE2}"/>
            </c:ext>
          </c:extLst>
        </c:ser>
        <c:ser>
          <c:idx val="6"/>
          <c:order val="6"/>
          <c:tx>
            <c:v>17/11/2018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Chugoku!$B$2:$Y$2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78</c:v>
                </c:pt>
                <c:pt idx="6">
                  <c:v>642</c:v>
                </c:pt>
                <c:pt idx="7">
                  <c:v>1553</c:v>
                </c:pt>
                <c:pt idx="8">
                  <c:v>2616</c:v>
                </c:pt>
                <c:pt idx="9">
                  <c:v>3499</c:v>
                </c:pt>
                <c:pt idx="10">
                  <c:v>4104</c:v>
                </c:pt>
                <c:pt idx="11">
                  <c:v>4428</c:v>
                </c:pt>
                <c:pt idx="12">
                  <c:v>4461</c:v>
                </c:pt>
                <c:pt idx="13">
                  <c:v>4248</c:v>
                </c:pt>
                <c:pt idx="14">
                  <c:v>3751</c:v>
                </c:pt>
                <c:pt idx="15">
                  <c:v>2996</c:v>
                </c:pt>
                <c:pt idx="16">
                  <c:v>2093</c:v>
                </c:pt>
                <c:pt idx="17">
                  <c:v>1042</c:v>
                </c:pt>
                <c:pt idx="18">
                  <c:v>254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B9-41FE-BD54-AB79C6CDC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48760"/>
        <c:axId val="422949152"/>
      </c:scatterChart>
      <c:valAx>
        <c:axId val="422948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49152"/>
        <c:crosses val="autoZero"/>
        <c:crossBetween val="midCat"/>
      </c:valAx>
      <c:valAx>
        <c:axId val="422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48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1736.1899369034131</c:v>
                </c:pt>
                <c:pt idx="6">
                  <c:v>13322.973305290401</c:v>
                </c:pt>
                <c:pt idx="7">
                  <c:v>32311.408509949841</c:v>
                </c:pt>
                <c:pt idx="8">
                  <c:v>51555.703284258198</c:v>
                </c:pt>
                <c:pt idx="9">
                  <c:v>66614.86652645201</c:v>
                </c:pt>
                <c:pt idx="10">
                  <c:v>76629.941109852749</c:v>
                </c:pt>
                <c:pt idx="11">
                  <c:v>81710.581135738525</c:v>
                </c:pt>
                <c:pt idx="12">
                  <c:v>82405.057110499896</c:v>
                </c:pt>
                <c:pt idx="13">
                  <c:v>78786.471768322255</c:v>
                </c:pt>
                <c:pt idx="14">
                  <c:v>70160.349134444245</c:v>
                </c:pt>
                <c:pt idx="15">
                  <c:v>57038.408348163714</c:v>
                </c:pt>
                <c:pt idx="16">
                  <c:v>39914.092865232145</c:v>
                </c:pt>
                <c:pt idx="17">
                  <c:v>20395.662837728512</c:v>
                </c:pt>
                <c:pt idx="18">
                  <c:v>5153.7427600711844</c:v>
                </c:pt>
                <c:pt idx="19">
                  <c:v>36.55136709270343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4C-43D1-AAA7-74F907205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0328"/>
        <c:axId val="422950720"/>
      </c:scatterChart>
      <c:valAx>
        <c:axId val="42295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0720"/>
        <c:crosses val="autoZero"/>
        <c:crossBetween val="midCat"/>
      </c:valAx>
      <c:valAx>
        <c:axId val="4229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1041.7139621420479</c:v>
                </c:pt>
                <c:pt idx="6">
                  <c:v>7993.7839831742403</c:v>
                </c:pt>
                <c:pt idx="7">
                  <c:v>19386.8451059699</c:v>
                </c:pt>
                <c:pt idx="8">
                  <c:v>30933.421970554915</c:v>
                </c:pt>
                <c:pt idx="9">
                  <c:v>39968.919915871207</c:v>
                </c:pt>
                <c:pt idx="10">
                  <c:v>45977.964665911648</c:v>
                </c:pt>
                <c:pt idx="11">
                  <c:v>49026.348681443116</c:v>
                </c:pt>
                <c:pt idx="12">
                  <c:v>49443.034266299932</c:v>
                </c:pt>
                <c:pt idx="13">
                  <c:v>47271.883060993343</c:v>
                </c:pt>
                <c:pt idx="14">
                  <c:v>42096.209480666541</c:v>
                </c:pt>
                <c:pt idx="15">
                  <c:v>34223.045008898225</c:v>
                </c:pt>
                <c:pt idx="16">
                  <c:v>23948.455719139285</c:v>
                </c:pt>
                <c:pt idx="17">
                  <c:v>12237.397702637109</c:v>
                </c:pt>
                <c:pt idx="18">
                  <c:v>3092.2456560427099</c:v>
                </c:pt>
                <c:pt idx="19">
                  <c:v>21.930820255622056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5A-4F00-881B-8309B70B7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8168"/>
        <c:axId val="422951504"/>
      </c:scatterChart>
      <c:valAx>
        <c:axId val="422958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1504"/>
        <c:crosses val="autoZero"/>
        <c:crossBetween val="midCat"/>
      </c:valAx>
      <c:valAx>
        <c:axId val="4229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8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868.09496845170656</c:v>
                </c:pt>
                <c:pt idx="6">
                  <c:v>6661.4866526452006</c:v>
                </c:pt>
                <c:pt idx="7">
                  <c:v>16155.70425497492</c:v>
                </c:pt>
                <c:pt idx="8">
                  <c:v>25777.851642129099</c:v>
                </c:pt>
                <c:pt idx="9">
                  <c:v>33307.433263226005</c:v>
                </c:pt>
                <c:pt idx="10">
                  <c:v>38314.970554926374</c:v>
                </c:pt>
                <c:pt idx="11">
                  <c:v>40855.290567869262</c:v>
                </c:pt>
                <c:pt idx="12">
                  <c:v>41202.528555249948</c:v>
                </c:pt>
                <c:pt idx="13">
                  <c:v>39393.235884161128</c:v>
                </c:pt>
                <c:pt idx="14">
                  <c:v>35080.174567222122</c:v>
                </c:pt>
                <c:pt idx="15">
                  <c:v>28519.204174081857</c:v>
                </c:pt>
                <c:pt idx="16">
                  <c:v>19957.046432616073</c:v>
                </c:pt>
                <c:pt idx="17">
                  <c:v>10197.831418864256</c:v>
                </c:pt>
                <c:pt idx="18">
                  <c:v>2576.8713800355922</c:v>
                </c:pt>
                <c:pt idx="19">
                  <c:v>18.275683546351715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2-4368-9383-96F55A027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54640"/>
        <c:axId val="422955032"/>
      </c:scatterChart>
      <c:valAx>
        <c:axId val="42295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5032"/>
        <c:crosses val="autoZero"/>
        <c:crossBetween val="midCat"/>
      </c:valAx>
      <c:valAx>
        <c:axId val="42295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5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694.47597476136536</c:v>
                </c:pt>
                <c:pt idx="6">
                  <c:v>5329.1893221161608</c:v>
                </c:pt>
                <c:pt idx="7">
                  <c:v>12924.563403979937</c:v>
                </c:pt>
                <c:pt idx="8">
                  <c:v>20622.281313703283</c:v>
                </c:pt>
                <c:pt idx="9">
                  <c:v>26645.94661058081</c:v>
                </c:pt>
                <c:pt idx="10">
                  <c:v>30651.976443941105</c:v>
                </c:pt>
                <c:pt idx="11">
                  <c:v>32684.232454295416</c:v>
                </c:pt>
                <c:pt idx="12">
                  <c:v>32962.022844199957</c:v>
                </c:pt>
                <c:pt idx="13">
                  <c:v>31514.588707328901</c:v>
                </c:pt>
                <c:pt idx="14">
                  <c:v>28064.1396537777</c:v>
                </c:pt>
                <c:pt idx="15">
                  <c:v>22815.363339265485</c:v>
                </c:pt>
                <c:pt idx="16">
                  <c:v>15965.637146092862</c:v>
                </c:pt>
                <c:pt idx="17">
                  <c:v>8158.2651350914066</c:v>
                </c:pt>
                <c:pt idx="18">
                  <c:v>2061.497104028474</c:v>
                </c:pt>
                <c:pt idx="19">
                  <c:v>14.620546837081374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3-4DB2-A958-7E4F6D86E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48368"/>
        <c:axId val="422946800"/>
      </c:scatterChart>
      <c:valAx>
        <c:axId val="42294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46800"/>
        <c:crosses val="autoZero"/>
        <c:crossBetween val="midCat"/>
      </c:valAx>
      <c:valAx>
        <c:axId val="4229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4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520.85698107102394</c:v>
                </c:pt>
                <c:pt idx="6">
                  <c:v>3996.8919915871202</c:v>
                </c:pt>
                <c:pt idx="7">
                  <c:v>9693.42255298495</c:v>
                </c:pt>
                <c:pt idx="8">
                  <c:v>15466.710985277457</c:v>
                </c:pt>
                <c:pt idx="9">
                  <c:v>19984.459957935604</c:v>
                </c:pt>
                <c:pt idx="10">
                  <c:v>22988.982332955824</c:v>
                </c:pt>
                <c:pt idx="11">
                  <c:v>24513.174340721558</c:v>
                </c:pt>
                <c:pt idx="12">
                  <c:v>24721.517133149966</c:v>
                </c:pt>
                <c:pt idx="13">
                  <c:v>23635.941530496671</c:v>
                </c:pt>
                <c:pt idx="14">
                  <c:v>21048.10474033327</c:v>
                </c:pt>
                <c:pt idx="15">
                  <c:v>17111.522504449113</c:v>
                </c:pt>
                <c:pt idx="16">
                  <c:v>11974.227859569643</c:v>
                </c:pt>
                <c:pt idx="17">
                  <c:v>6118.6988513185543</c:v>
                </c:pt>
                <c:pt idx="18">
                  <c:v>1546.122828021355</c:v>
                </c:pt>
                <c:pt idx="19">
                  <c:v>10.965410127811028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F-431D-9E54-11D2E88E1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47584"/>
        <c:axId val="422960128"/>
      </c:scatterChart>
      <c:valAx>
        <c:axId val="42294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60128"/>
        <c:crosses val="autoZero"/>
        <c:crossBetween val="midCat"/>
      </c:valAx>
      <c:valAx>
        <c:axId val="4229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4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347.23798738068268</c:v>
                </c:pt>
                <c:pt idx="6">
                  <c:v>2664.5946610580804</c:v>
                </c:pt>
                <c:pt idx="7">
                  <c:v>6462.2817019899685</c:v>
                </c:pt>
                <c:pt idx="8">
                  <c:v>10311.140656851641</c:v>
                </c:pt>
                <c:pt idx="9">
                  <c:v>13322.973305290405</c:v>
                </c:pt>
                <c:pt idx="10">
                  <c:v>15325.988221970552</c:v>
                </c:pt>
                <c:pt idx="11">
                  <c:v>16342.116227147708</c:v>
                </c:pt>
                <c:pt idx="12">
                  <c:v>16481.011422099979</c:v>
                </c:pt>
                <c:pt idx="13">
                  <c:v>15757.294353664451</c:v>
                </c:pt>
                <c:pt idx="14">
                  <c:v>14032.06982688885</c:v>
                </c:pt>
                <c:pt idx="15">
                  <c:v>11407.681669632742</c:v>
                </c:pt>
                <c:pt idx="16">
                  <c:v>7982.8185730464311</c:v>
                </c:pt>
                <c:pt idx="17">
                  <c:v>4079.1325675457033</c:v>
                </c:pt>
                <c:pt idx="18">
                  <c:v>1030.748552014237</c:v>
                </c:pt>
                <c:pt idx="19">
                  <c:v>7.310273418540687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E7-4CBA-8B5C-5A9BD18F8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60912"/>
        <c:axId val="422961696"/>
      </c:scatterChart>
      <c:valAx>
        <c:axId val="42296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61696"/>
        <c:crosses val="autoZero"/>
        <c:crossBetween val="midCat"/>
      </c:valAx>
      <c:valAx>
        <c:axId val="4229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6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173.61899369034134</c:v>
                </c:pt>
                <c:pt idx="6">
                  <c:v>1332.2973305290402</c:v>
                </c:pt>
                <c:pt idx="7">
                  <c:v>3231.1408509949842</c:v>
                </c:pt>
                <c:pt idx="8">
                  <c:v>5155.5703284258207</c:v>
                </c:pt>
                <c:pt idx="9">
                  <c:v>6661.4866526452024</c:v>
                </c:pt>
                <c:pt idx="10">
                  <c:v>7662.9941109852762</c:v>
                </c:pt>
                <c:pt idx="11">
                  <c:v>8171.0581135738539</c:v>
                </c:pt>
                <c:pt idx="12">
                  <c:v>8240.5057110499893</c:v>
                </c:pt>
                <c:pt idx="13">
                  <c:v>7878.6471768322253</c:v>
                </c:pt>
                <c:pt idx="14">
                  <c:v>7016.034913444425</c:v>
                </c:pt>
                <c:pt idx="15">
                  <c:v>5703.8408348163712</c:v>
                </c:pt>
                <c:pt idx="16">
                  <c:v>3991.4092865232155</c:v>
                </c:pt>
                <c:pt idx="17">
                  <c:v>2039.5662837728516</c:v>
                </c:pt>
                <c:pt idx="18">
                  <c:v>515.37427600711851</c:v>
                </c:pt>
                <c:pt idx="19">
                  <c:v>3.6551367092703435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A-4F7A-8F33-635F1FFAD766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347.23798738068268</c:v>
                </c:pt>
                <c:pt idx="6">
                  <c:v>2664.5946610580804</c:v>
                </c:pt>
                <c:pt idx="7">
                  <c:v>6462.2817019899685</c:v>
                </c:pt>
                <c:pt idx="8">
                  <c:v>10311.140656851641</c:v>
                </c:pt>
                <c:pt idx="9">
                  <c:v>13322.973305290405</c:v>
                </c:pt>
                <c:pt idx="10">
                  <c:v>15325.988221970552</c:v>
                </c:pt>
                <c:pt idx="11">
                  <c:v>16342.116227147708</c:v>
                </c:pt>
                <c:pt idx="12">
                  <c:v>16481.011422099979</c:v>
                </c:pt>
                <c:pt idx="13">
                  <c:v>15757.294353664451</c:v>
                </c:pt>
                <c:pt idx="14">
                  <c:v>14032.06982688885</c:v>
                </c:pt>
                <c:pt idx="15">
                  <c:v>11407.681669632742</c:v>
                </c:pt>
                <c:pt idx="16">
                  <c:v>7982.8185730464311</c:v>
                </c:pt>
                <c:pt idx="17">
                  <c:v>4079.1325675457033</c:v>
                </c:pt>
                <c:pt idx="18">
                  <c:v>1030.748552014237</c:v>
                </c:pt>
                <c:pt idx="19">
                  <c:v>7.310273418540687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A-4F7A-8F33-635F1FFAD766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Chugoku!$B$37:$Y$37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520.85698107102394</c:v>
                </c:pt>
                <c:pt idx="6">
                  <c:v>3996.8919915871202</c:v>
                </c:pt>
                <c:pt idx="7">
                  <c:v>9693.42255298495</c:v>
                </c:pt>
                <c:pt idx="8">
                  <c:v>15466.710985277457</c:v>
                </c:pt>
                <c:pt idx="9">
                  <c:v>19984.459957935604</c:v>
                </c:pt>
                <c:pt idx="10">
                  <c:v>22988.982332955824</c:v>
                </c:pt>
                <c:pt idx="11">
                  <c:v>24513.174340721558</c:v>
                </c:pt>
                <c:pt idx="12">
                  <c:v>24721.517133149966</c:v>
                </c:pt>
                <c:pt idx="13">
                  <c:v>23635.941530496671</c:v>
                </c:pt>
                <c:pt idx="14">
                  <c:v>21048.10474033327</c:v>
                </c:pt>
                <c:pt idx="15">
                  <c:v>17111.522504449113</c:v>
                </c:pt>
                <c:pt idx="16">
                  <c:v>11974.227859569643</c:v>
                </c:pt>
                <c:pt idx="17">
                  <c:v>6118.6988513185543</c:v>
                </c:pt>
                <c:pt idx="18">
                  <c:v>1546.122828021355</c:v>
                </c:pt>
                <c:pt idx="19">
                  <c:v>10.965410127811028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A-4F7A-8F33-635F1FFAD766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694.47597476136536</c:v>
                </c:pt>
                <c:pt idx="6">
                  <c:v>5329.1893221161608</c:v>
                </c:pt>
                <c:pt idx="7">
                  <c:v>12924.563403979937</c:v>
                </c:pt>
                <c:pt idx="8">
                  <c:v>20622.281313703283</c:v>
                </c:pt>
                <c:pt idx="9">
                  <c:v>26645.94661058081</c:v>
                </c:pt>
                <c:pt idx="10">
                  <c:v>30651.976443941105</c:v>
                </c:pt>
                <c:pt idx="11">
                  <c:v>32684.232454295416</c:v>
                </c:pt>
                <c:pt idx="12">
                  <c:v>32962.022844199957</c:v>
                </c:pt>
                <c:pt idx="13">
                  <c:v>31514.588707328901</c:v>
                </c:pt>
                <c:pt idx="14">
                  <c:v>28064.1396537777</c:v>
                </c:pt>
                <c:pt idx="15">
                  <c:v>22815.363339265485</c:v>
                </c:pt>
                <c:pt idx="16">
                  <c:v>15965.637146092862</c:v>
                </c:pt>
                <c:pt idx="17">
                  <c:v>8158.2651350914066</c:v>
                </c:pt>
                <c:pt idx="18">
                  <c:v>2061.497104028474</c:v>
                </c:pt>
                <c:pt idx="19">
                  <c:v>14.620546837081374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A-4F7A-8F33-635F1FFAD766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868.09496845170656</c:v>
                </c:pt>
                <c:pt idx="6">
                  <c:v>6661.4866526452006</c:v>
                </c:pt>
                <c:pt idx="7">
                  <c:v>16155.70425497492</c:v>
                </c:pt>
                <c:pt idx="8">
                  <c:v>25777.851642129099</c:v>
                </c:pt>
                <c:pt idx="9">
                  <c:v>33307.433263226005</c:v>
                </c:pt>
                <c:pt idx="10">
                  <c:v>38314.970554926374</c:v>
                </c:pt>
                <c:pt idx="11">
                  <c:v>40855.290567869262</c:v>
                </c:pt>
                <c:pt idx="12">
                  <c:v>41202.528555249948</c:v>
                </c:pt>
                <c:pt idx="13">
                  <c:v>39393.235884161128</c:v>
                </c:pt>
                <c:pt idx="14">
                  <c:v>35080.174567222122</c:v>
                </c:pt>
                <c:pt idx="15">
                  <c:v>28519.204174081857</c:v>
                </c:pt>
                <c:pt idx="16">
                  <c:v>19957.046432616073</c:v>
                </c:pt>
                <c:pt idx="17">
                  <c:v>10197.831418864256</c:v>
                </c:pt>
                <c:pt idx="18">
                  <c:v>2576.8713800355922</c:v>
                </c:pt>
                <c:pt idx="19">
                  <c:v>18.275683546351715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CA-4F7A-8F33-635F1FFAD766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1041.7139621420479</c:v>
                </c:pt>
                <c:pt idx="6">
                  <c:v>7993.7839831742403</c:v>
                </c:pt>
                <c:pt idx="7">
                  <c:v>19386.8451059699</c:v>
                </c:pt>
                <c:pt idx="8">
                  <c:v>30933.421970554915</c:v>
                </c:pt>
                <c:pt idx="9">
                  <c:v>39968.919915871207</c:v>
                </c:pt>
                <c:pt idx="10">
                  <c:v>45977.964665911648</c:v>
                </c:pt>
                <c:pt idx="11">
                  <c:v>49026.348681443116</c:v>
                </c:pt>
                <c:pt idx="12">
                  <c:v>49443.034266299932</c:v>
                </c:pt>
                <c:pt idx="13">
                  <c:v>47271.883060993343</c:v>
                </c:pt>
                <c:pt idx="14">
                  <c:v>42096.209480666541</c:v>
                </c:pt>
                <c:pt idx="15">
                  <c:v>34223.045008898225</c:v>
                </c:pt>
                <c:pt idx="16">
                  <c:v>23948.455719139285</c:v>
                </c:pt>
                <c:pt idx="17">
                  <c:v>12237.397702637109</c:v>
                </c:pt>
                <c:pt idx="18">
                  <c:v>3092.2456560427099</c:v>
                </c:pt>
                <c:pt idx="19">
                  <c:v>21.930820255622056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A-4F7A-8F33-635F1FFAD766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Chugoku!$B$25:$Y$25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1736.1899369034131</c:v>
                </c:pt>
                <c:pt idx="6">
                  <c:v>13322.973305290401</c:v>
                </c:pt>
                <c:pt idx="7">
                  <c:v>32311.408509949841</c:v>
                </c:pt>
                <c:pt idx="8">
                  <c:v>51555.703284258198</c:v>
                </c:pt>
                <c:pt idx="9">
                  <c:v>66614.86652645201</c:v>
                </c:pt>
                <c:pt idx="10">
                  <c:v>76629.941109852749</c:v>
                </c:pt>
                <c:pt idx="11">
                  <c:v>81710.581135738525</c:v>
                </c:pt>
                <c:pt idx="12">
                  <c:v>82405.057110499896</c:v>
                </c:pt>
                <c:pt idx="13">
                  <c:v>78786.471768322255</c:v>
                </c:pt>
                <c:pt idx="14">
                  <c:v>70160.349134444245</c:v>
                </c:pt>
                <c:pt idx="15">
                  <c:v>57038.408348163714</c:v>
                </c:pt>
                <c:pt idx="16">
                  <c:v>39914.092865232145</c:v>
                </c:pt>
                <c:pt idx="17">
                  <c:v>20395.662837728512</c:v>
                </c:pt>
                <c:pt idx="18">
                  <c:v>5153.7427600711844</c:v>
                </c:pt>
                <c:pt idx="19">
                  <c:v>36.55136709270343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A-4F7A-8F33-635F1FFAD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44168"/>
        <c:axId val="415944560"/>
      </c:scatterChart>
      <c:valAx>
        <c:axId val="41594416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4560"/>
        <c:crosses val="autoZero"/>
        <c:crossBetween val="midCat"/>
        <c:majorUnit val="3"/>
      </c:valAx>
      <c:valAx>
        <c:axId val="4159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4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04513337464133"/>
          <c:y val="0.25829906229701843"/>
          <c:w val="0.1380827601408639"/>
          <c:h val="0.41469763367742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layout>
        <c:manualLayout>
          <c:xMode val="edge"/>
          <c:yMode val="edge"/>
          <c:x val="0.396847112860892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685185185185184"/>
          <c:w val="0.86759951881014885"/>
          <c:h val="0.7157487605715952"/>
        </c:manualLayout>
      </c:layout>
      <c:scatterChart>
        <c:scatterStyle val="lineMarker"/>
        <c:varyColors val="0"/>
        <c:ser>
          <c:idx val="0"/>
          <c:order val="0"/>
          <c:tx>
            <c:v>B4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Chugoku!$B$112:$Y$112</c:f>
              <c:numCache>
                <c:formatCode>General</c:formatCode>
                <c:ptCount val="24"/>
                <c:pt idx="0">
                  <c:v>4003.7670395633418</c:v>
                </c:pt>
                <c:pt idx="1">
                  <c:v>3918.0529893532985</c:v>
                </c:pt>
                <c:pt idx="2">
                  <c:v>4090.8978509338817</c:v>
                </c:pt>
                <c:pt idx="3">
                  <c:v>4365.0411354899707</c:v>
                </c:pt>
                <c:pt idx="4">
                  <c:v>4435.1708129345507</c:v>
                </c:pt>
                <c:pt idx="5">
                  <c:v>4380.6255082554326</c:v>
                </c:pt>
                <c:pt idx="6">
                  <c:v>4204.9471243538565</c:v>
                </c:pt>
                <c:pt idx="7">
                  <c:v>4170.2364759216898</c:v>
                </c:pt>
                <c:pt idx="8">
                  <c:v>4221.2398776995669</c:v>
                </c:pt>
                <c:pt idx="9">
                  <c:v>4336.7059122800383</c:v>
                </c:pt>
                <c:pt idx="10">
                  <c:v>4290.6611745639002</c:v>
                </c:pt>
                <c:pt idx="11">
                  <c:v>4327.4969647368107</c:v>
                </c:pt>
                <c:pt idx="12">
                  <c:v>4201.4052214526146</c:v>
                </c:pt>
                <c:pt idx="13">
                  <c:v>4197.154937971125</c:v>
                </c:pt>
                <c:pt idx="14">
                  <c:v>4197.154937971125</c:v>
                </c:pt>
                <c:pt idx="15">
                  <c:v>4176.611901143925</c:v>
                </c:pt>
                <c:pt idx="16">
                  <c:v>4190.0711321686422</c:v>
                </c:pt>
                <c:pt idx="17">
                  <c:v>4340.2478151812802</c:v>
                </c:pt>
                <c:pt idx="18">
                  <c:v>4474.8401254284554</c:v>
                </c:pt>
                <c:pt idx="19">
                  <c:v>4361.4992325887288</c:v>
                </c:pt>
                <c:pt idx="20">
                  <c:v>4182.2789457859108</c:v>
                </c:pt>
                <c:pt idx="21">
                  <c:v>4047.686635538736</c:v>
                </c:pt>
                <c:pt idx="22">
                  <c:v>3844.3814090074761</c:v>
                </c:pt>
                <c:pt idx="23">
                  <c:v>3697.0382483158314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36-4B71-BCA7-52970A7FCC52}"/>
            </c:ext>
          </c:extLst>
        </c:ser>
        <c:ser>
          <c:idx val="1"/>
          <c:order val="1"/>
          <c:tx>
            <c:v>B11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Chugoku!$B$115:$Y$115</c:f>
              <c:numCache>
                <c:formatCode>General</c:formatCode>
                <c:ptCount val="24"/>
                <c:pt idx="0">
                  <c:v>4780.9930165376163</c:v>
                </c:pt>
                <c:pt idx="1">
                  <c:v>4678.6398397858384</c:v>
                </c:pt>
                <c:pt idx="2">
                  <c:v>4885.0379813348791</c:v>
                </c:pt>
                <c:pt idx="3">
                  <c:v>5212.3989681360217</c:v>
                </c:pt>
                <c:pt idx="4">
                  <c:v>5296.1424763874766</c:v>
                </c:pt>
                <c:pt idx="5">
                  <c:v>5231.0086366363448</c:v>
                </c:pt>
                <c:pt idx="6">
                  <c:v>5021.2269189963363</c:v>
                </c:pt>
                <c:pt idx="7">
                  <c:v>4979.7781118819794</c:v>
                </c:pt>
                <c:pt idx="8">
                  <c:v>5040.6824815194013</c:v>
                </c:pt>
                <c:pt idx="9">
                  <c:v>5178.5632072263434</c:v>
                </c:pt>
                <c:pt idx="10">
                  <c:v>5123.5800957481151</c:v>
                </c:pt>
                <c:pt idx="11">
                  <c:v>5167.566584930697</c:v>
                </c:pt>
                <c:pt idx="12">
                  <c:v>5016.9974488826265</c:v>
                </c:pt>
                <c:pt idx="13">
                  <c:v>5011.9220847461747</c:v>
                </c:pt>
                <c:pt idx="14">
                  <c:v>5011.9220847461747</c:v>
                </c:pt>
                <c:pt idx="15">
                  <c:v>4987.3911580866579</c:v>
                </c:pt>
                <c:pt idx="16">
                  <c:v>5003.4631445187551</c:v>
                </c:pt>
                <c:pt idx="17">
                  <c:v>5182.7926773400523</c:v>
                </c:pt>
                <c:pt idx="18">
                  <c:v>5343.5125416610272</c:v>
                </c:pt>
                <c:pt idx="19">
                  <c:v>5208.1694980223119</c:v>
                </c:pt>
                <c:pt idx="20">
                  <c:v>4994.1583102685936</c:v>
                </c:pt>
                <c:pt idx="21">
                  <c:v>4833.4384459476196</c:v>
                </c:pt>
                <c:pt idx="22">
                  <c:v>4590.6668614206737</c:v>
                </c:pt>
                <c:pt idx="23">
                  <c:v>4414.7209046903436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6-4B71-BCA7-52970A7F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4336"/>
        <c:axId val="420077080"/>
      </c:scatterChart>
      <c:valAx>
        <c:axId val="42007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7080"/>
        <c:crosses val="autoZero"/>
        <c:crossBetween val="midCat"/>
      </c:valAx>
      <c:valAx>
        <c:axId val="42007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7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95822397200345"/>
          <c:y val="0.24409667541557306"/>
          <c:w val="0.1222639982502187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5870516185476"/>
          <c:y val="0.26111111111111113"/>
          <c:w val="0.79230796150481186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173.61899369034134</c:v>
                </c:pt>
                <c:pt idx="6">
                  <c:v>1332.2973305290402</c:v>
                </c:pt>
                <c:pt idx="7">
                  <c:v>3231.1408509949842</c:v>
                </c:pt>
                <c:pt idx="8">
                  <c:v>5155.5703284258207</c:v>
                </c:pt>
                <c:pt idx="9">
                  <c:v>6661.4866526452024</c:v>
                </c:pt>
                <c:pt idx="10">
                  <c:v>7662.9941109852762</c:v>
                </c:pt>
                <c:pt idx="11">
                  <c:v>8171.0581135738539</c:v>
                </c:pt>
                <c:pt idx="12">
                  <c:v>8240.5057110499893</c:v>
                </c:pt>
                <c:pt idx="13">
                  <c:v>7878.6471768322253</c:v>
                </c:pt>
                <c:pt idx="14">
                  <c:v>7016.034913444425</c:v>
                </c:pt>
                <c:pt idx="15">
                  <c:v>5703.8408348163712</c:v>
                </c:pt>
                <c:pt idx="16">
                  <c:v>3991.4092865232155</c:v>
                </c:pt>
                <c:pt idx="17">
                  <c:v>2039.5662837728516</c:v>
                </c:pt>
                <c:pt idx="18">
                  <c:v>515.37427600711851</c:v>
                </c:pt>
                <c:pt idx="19">
                  <c:v>3.6551367092703435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5B-4AFF-8E39-4478B0E29112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347.23798738068268</c:v>
                </c:pt>
                <c:pt idx="6">
                  <c:v>2664.5946610580804</c:v>
                </c:pt>
                <c:pt idx="7">
                  <c:v>6462.2817019899685</c:v>
                </c:pt>
                <c:pt idx="8">
                  <c:v>10311.140656851641</c:v>
                </c:pt>
                <c:pt idx="9">
                  <c:v>13322.973305290405</c:v>
                </c:pt>
                <c:pt idx="10">
                  <c:v>15325.988221970552</c:v>
                </c:pt>
                <c:pt idx="11">
                  <c:v>16342.116227147708</c:v>
                </c:pt>
                <c:pt idx="12">
                  <c:v>16481.011422099979</c:v>
                </c:pt>
                <c:pt idx="13">
                  <c:v>15757.294353664451</c:v>
                </c:pt>
                <c:pt idx="14">
                  <c:v>14032.06982688885</c:v>
                </c:pt>
                <c:pt idx="15">
                  <c:v>11407.681669632742</c:v>
                </c:pt>
                <c:pt idx="16">
                  <c:v>7982.8185730464311</c:v>
                </c:pt>
                <c:pt idx="17">
                  <c:v>4079.1325675457033</c:v>
                </c:pt>
                <c:pt idx="18">
                  <c:v>1030.748552014237</c:v>
                </c:pt>
                <c:pt idx="19">
                  <c:v>7.310273418540687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5B-4AFF-8E39-4478B0E29112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Chugoku!$B$37:$Y$37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520.85698107102394</c:v>
                </c:pt>
                <c:pt idx="6">
                  <c:v>3996.8919915871202</c:v>
                </c:pt>
                <c:pt idx="7">
                  <c:v>9693.42255298495</c:v>
                </c:pt>
                <c:pt idx="8">
                  <c:v>15466.710985277457</c:v>
                </c:pt>
                <c:pt idx="9">
                  <c:v>19984.459957935604</c:v>
                </c:pt>
                <c:pt idx="10">
                  <c:v>22988.982332955824</c:v>
                </c:pt>
                <c:pt idx="11">
                  <c:v>24513.174340721558</c:v>
                </c:pt>
                <c:pt idx="12">
                  <c:v>24721.517133149966</c:v>
                </c:pt>
                <c:pt idx="13">
                  <c:v>23635.941530496671</c:v>
                </c:pt>
                <c:pt idx="14">
                  <c:v>21048.10474033327</c:v>
                </c:pt>
                <c:pt idx="15">
                  <c:v>17111.522504449113</c:v>
                </c:pt>
                <c:pt idx="16">
                  <c:v>11974.227859569643</c:v>
                </c:pt>
                <c:pt idx="17">
                  <c:v>6118.6988513185543</c:v>
                </c:pt>
                <c:pt idx="18">
                  <c:v>1546.122828021355</c:v>
                </c:pt>
                <c:pt idx="19">
                  <c:v>10.965410127811028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5B-4AFF-8E39-4478B0E29112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694.47597476136536</c:v>
                </c:pt>
                <c:pt idx="6">
                  <c:v>5329.1893221161608</c:v>
                </c:pt>
                <c:pt idx="7">
                  <c:v>12924.563403979937</c:v>
                </c:pt>
                <c:pt idx="8">
                  <c:v>20622.281313703283</c:v>
                </c:pt>
                <c:pt idx="9">
                  <c:v>26645.94661058081</c:v>
                </c:pt>
                <c:pt idx="10">
                  <c:v>30651.976443941105</c:v>
                </c:pt>
                <c:pt idx="11">
                  <c:v>32684.232454295416</c:v>
                </c:pt>
                <c:pt idx="12">
                  <c:v>32962.022844199957</c:v>
                </c:pt>
                <c:pt idx="13">
                  <c:v>31514.588707328901</c:v>
                </c:pt>
                <c:pt idx="14">
                  <c:v>28064.1396537777</c:v>
                </c:pt>
                <c:pt idx="15">
                  <c:v>22815.363339265485</c:v>
                </c:pt>
                <c:pt idx="16">
                  <c:v>15965.637146092862</c:v>
                </c:pt>
                <c:pt idx="17">
                  <c:v>8158.2651350914066</c:v>
                </c:pt>
                <c:pt idx="18">
                  <c:v>2061.497104028474</c:v>
                </c:pt>
                <c:pt idx="19">
                  <c:v>14.620546837081374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5B-4AFF-8E39-4478B0E29112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868.09496845170656</c:v>
                </c:pt>
                <c:pt idx="6">
                  <c:v>6661.4866526452006</c:v>
                </c:pt>
                <c:pt idx="7">
                  <c:v>16155.70425497492</c:v>
                </c:pt>
                <c:pt idx="8">
                  <c:v>25777.851642129099</c:v>
                </c:pt>
                <c:pt idx="9">
                  <c:v>33307.433263226005</c:v>
                </c:pt>
                <c:pt idx="10">
                  <c:v>38314.970554926374</c:v>
                </c:pt>
                <c:pt idx="11">
                  <c:v>40855.290567869262</c:v>
                </c:pt>
                <c:pt idx="12">
                  <c:v>41202.528555249948</c:v>
                </c:pt>
                <c:pt idx="13">
                  <c:v>39393.235884161128</c:v>
                </c:pt>
                <c:pt idx="14">
                  <c:v>35080.174567222122</c:v>
                </c:pt>
                <c:pt idx="15">
                  <c:v>28519.204174081857</c:v>
                </c:pt>
                <c:pt idx="16">
                  <c:v>19957.046432616073</c:v>
                </c:pt>
                <c:pt idx="17">
                  <c:v>10197.831418864256</c:v>
                </c:pt>
                <c:pt idx="18">
                  <c:v>2576.8713800355922</c:v>
                </c:pt>
                <c:pt idx="19">
                  <c:v>18.275683546351715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5B-4AFF-8E39-4478B0E29112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1041.7139621420479</c:v>
                </c:pt>
                <c:pt idx="6">
                  <c:v>7993.7839831742403</c:v>
                </c:pt>
                <c:pt idx="7">
                  <c:v>19386.8451059699</c:v>
                </c:pt>
                <c:pt idx="8">
                  <c:v>30933.421970554915</c:v>
                </c:pt>
                <c:pt idx="9">
                  <c:v>39968.919915871207</c:v>
                </c:pt>
                <c:pt idx="10">
                  <c:v>45977.964665911648</c:v>
                </c:pt>
                <c:pt idx="11">
                  <c:v>49026.348681443116</c:v>
                </c:pt>
                <c:pt idx="12">
                  <c:v>49443.034266299932</c:v>
                </c:pt>
                <c:pt idx="13">
                  <c:v>47271.883060993343</c:v>
                </c:pt>
                <c:pt idx="14">
                  <c:v>42096.209480666541</c:v>
                </c:pt>
                <c:pt idx="15">
                  <c:v>34223.045008898225</c:v>
                </c:pt>
                <c:pt idx="16">
                  <c:v>23948.455719139285</c:v>
                </c:pt>
                <c:pt idx="17">
                  <c:v>12237.397702637109</c:v>
                </c:pt>
                <c:pt idx="18">
                  <c:v>3092.2456560427099</c:v>
                </c:pt>
                <c:pt idx="19">
                  <c:v>21.930820255622056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5B-4AFF-8E39-4478B0E29112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Chugoku!$B$25:$Y$25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1736.1899369034131</c:v>
                </c:pt>
                <c:pt idx="6">
                  <c:v>13322.973305290401</c:v>
                </c:pt>
                <c:pt idx="7">
                  <c:v>32311.408509949841</c:v>
                </c:pt>
                <c:pt idx="8">
                  <c:v>51555.703284258198</c:v>
                </c:pt>
                <c:pt idx="9">
                  <c:v>66614.86652645201</c:v>
                </c:pt>
                <c:pt idx="10">
                  <c:v>76629.941109852749</c:v>
                </c:pt>
                <c:pt idx="11">
                  <c:v>81710.581135738525</c:v>
                </c:pt>
                <c:pt idx="12">
                  <c:v>82405.057110499896</c:v>
                </c:pt>
                <c:pt idx="13">
                  <c:v>78786.471768322255</c:v>
                </c:pt>
                <c:pt idx="14">
                  <c:v>70160.349134444245</c:v>
                </c:pt>
                <c:pt idx="15">
                  <c:v>57038.408348163714</c:v>
                </c:pt>
                <c:pt idx="16">
                  <c:v>39914.092865232145</c:v>
                </c:pt>
                <c:pt idx="17">
                  <c:v>20395.662837728512</c:v>
                </c:pt>
                <c:pt idx="18">
                  <c:v>5153.7427600711844</c:v>
                </c:pt>
                <c:pt idx="19">
                  <c:v>36.55136709270343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5B-4AFF-8E39-4478B0E29112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Chugoku!$B$89:$Y$89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Chugoku!$B$112:$Y$112</c:f>
              <c:numCache>
                <c:formatCode>General</c:formatCode>
                <c:ptCount val="24"/>
                <c:pt idx="0">
                  <c:v>4003.7670395633418</c:v>
                </c:pt>
                <c:pt idx="1">
                  <c:v>3918.0529893532985</c:v>
                </c:pt>
                <c:pt idx="2">
                  <c:v>4090.8978509338817</c:v>
                </c:pt>
                <c:pt idx="3">
                  <c:v>4365.0411354899707</c:v>
                </c:pt>
                <c:pt idx="4">
                  <c:v>4435.1708129345507</c:v>
                </c:pt>
                <c:pt idx="5">
                  <c:v>4380.6255082554326</c:v>
                </c:pt>
                <c:pt idx="6">
                  <c:v>4204.9471243538565</c:v>
                </c:pt>
                <c:pt idx="7">
                  <c:v>4170.2364759216898</c:v>
                </c:pt>
                <c:pt idx="8">
                  <c:v>4221.2398776995669</c:v>
                </c:pt>
                <c:pt idx="9">
                  <c:v>4336.7059122800383</c:v>
                </c:pt>
                <c:pt idx="10">
                  <c:v>4290.6611745639002</c:v>
                </c:pt>
                <c:pt idx="11">
                  <c:v>4327.4969647368107</c:v>
                </c:pt>
                <c:pt idx="12">
                  <c:v>4201.4052214526146</c:v>
                </c:pt>
                <c:pt idx="13">
                  <c:v>4197.154937971125</c:v>
                </c:pt>
                <c:pt idx="14">
                  <c:v>4197.154937971125</c:v>
                </c:pt>
                <c:pt idx="15">
                  <c:v>4176.611901143925</c:v>
                </c:pt>
                <c:pt idx="16">
                  <c:v>4190.0711321686422</c:v>
                </c:pt>
                <c:pt idx="17">
                  <c:v>4340.2478151812802</c:v>
                </c:pt>
                <c:pt idx="18">
                  <c:v>4474.8401254284554</c:v>
                </c:pt>
                <c:pt idx="19">
                  <c:v>4361.4992325887288</c:v>
                </c:pt>
                <c:pt idx="20">
                  <c:v>4182.2789457859108</c:v>
                </c:pt>
                <c:pt idx="21">
                  <c:v>4047.686635538736</c:v>
                </c:pt>
                <c:pt idx="22">
                  <c:v>3844.3814090074761</c:v>
                </c:pt>
                <c:pt idx="23">
                  <c:v>3697.0382483158314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B-4AFF-8E39-4478B0E29112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Chugoku!$B$89:$Y$89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Chugoku!$B$115:$Y$115</c:f>
              <c:numCache>
                <c:formatCode>General</c:formatCode>
                <c:ptCount val="24"/>
                <c:pt idx="0">
                  <c:v>4780.9930165376163</c:v>
                </c:pt>
                <c:pt idx="1">
                  <c:v>4678.6398397858384</c:v>
                </c:pt>
                <c:pt idx="2">
                  <c:v>4885.0379813348791</c:v>
                </c:pt>
                <c:pt idx="3">
                  <c:v>5212.3989681360217</c:v>
                </c:pt>
                <c:pt idx="4">
                  <c:v>5296.1424763874766</c:v>
                </c:pt>
                <c:pt idx="5">
                  <c:v>5231.0086366363448</c:v>
                </c:pt>
                <c:pt idx="6">
                  <c:v>5021.2269189963363</c:v>
                </c:pt>
                <c:pt idx="7">
                  <c:v>4979.7781118819794</c:v>
                </c:pt>
                <c:pt idx="8">
                  <c:v>5040.6824815194013</c:v>
                </c:pt>
                <c:pt idx="9">
                  <c:v>5178.5632072263434</c:v>
                </c:pt>
                <c:pt idx="10">
                  <c:v>5123.5800957481151</c:v>
                </c:pt>
                <c:pt idx="11">
                  <c:v>5167.566584930697</c:v>
                </c:pt>
                <c:pt idx="12">
                  <c:v>5016.9974488826265</c:v>
                </c:pt>
                <c:pt idx="13">
                  <c:v>5011.9220847461747</c:v>
                </c:pt>
                <c:pt idx="14">
                  <c:v>5011.9220847461747</c:v>
                </c:pt>
                <c:pt idx="15">
                  <c:v>4987.3911580866579</c:v>
                </c:pt>
                <c:pt idx="16">
                  <c:v>5003.4631445187551</c:v>
                </c:pt>
                <c:pt idx="17">
                  <c:v>5182.7926773400523</c:v>
                </c:pt>
                <c:pt idx="18">
                  <c:v>5343.5125416610272</c:v>
                </c:pt>
                <c:pt idx="19">
                  <c:v>5208.1694980223119</c:v>
                </c:pt>
                <c:pt idx="20">
                  <c:v>4994.1583102685936</c:v>
                </c:pt>
                <c:pt idx="21">
                  <c:v>4833.4384459476196</c:v>
                </c:pt>
                <c:pt idx="22">
                  <c:v>4590.6668614206737</c:v>
                </c:pt>
                <c:pt idx="23">
                  <c:v>4414.7209046903436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B-4AFF-8E39-4478B0E29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7296"/>
        <c:axId val="425290632"/>
      </c:scatterChart>
      <c:valAx>
        <c:axId val="42529729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0632"/>
        <c:crosses val="autoZero"/>
        <c:crossBetween val="midCat"/>
        <c:majorUnit val="3"/>
      </c:valAx>
      <c:valAx>
        <c:axId val="4252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48950131233611"/>
          <c:y val="0.25829906678331876"/>
          <c:w val="0.13920844269466318"/>
          <c:h val="0.480907699037620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6920384951881"/>
          <c:y val="0.26111111111111113"/>
          <c:w val="0.78398840769903766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173.61899369034134</c:v>
                </c:pt>
                <c:pt idx="6">
                  <c:v>1332.2973305290402</c:v>
                </c:pt>
                <c:pt idx="7">
                  <c:v>3231.1408509949842</c:v>
                </c:pt>
                <c:pt idx="8">
                  <c:v>5155.5703284258207</c:v>
                </c:pt>
                <c:pt idx="9">
                  <c:v>6661.4866526452024</c:v>
                </c:pt>
                <c:pt idx="10">
                  <c:v>7662.9941109852762</c:v>
                </c:pt>
                <c:pt idx="11">
                  <c:v>8171.0581135738539</c:v>
                </c:pt>
                <c:pt idx="12">
                  <c:v>8240.5057110499893</c:v>
                </c:pt>
                <c:pt idx="13">
                  <c:v>7878.6471768322253</c:v>
                </c:pt>
                <c:pt idx="14">
                  <c:v>7016.034913444425</c:v>
                </c:pt>
                <c:pt idx="15">
                  <c:v>5703.8408348163712</c:v>
                </c:pt>
                <c:pt idx="16">
                  <c:v>3991.4092865232155</c:v>
                </c:pt>
                <c:pt idx="17">
                  <c:v>2039.5662837728516</c:v>
                </c:pt>
                <c:pt idx="18">
                  <c:v>515.37427600711851</c:v>
                </c:pt>
                <c:pt idx="19">
                  <c:v>3.6551367092703435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10-4CAB-8BCD-72CE24664762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347.23798738068268</c:v>
                </c:pt>
                <c:pt idx="6">
                  <c:v>2664.5946610580804</c:v>
                </c:pt>
                <c:pt idx="7">
                  <c:v>6462.2817019899685</c:v>
                </c:pt>
                <c:pt idx="8">
                  <c:v>10311.140656851641</c:v>
                </c:pt>
                <c:pt idx="9">
                  <c:v>13322.973305290405</c:v>
                </c:pt>
                <c:pt idx="10">
                  <c:v>15325.988221970552</c:v>
                </c:pt>
                <c:pt idx="11">
                  <c:v>16342.116227147708</c:v>
                </c:pt>
                <c:pt idx="12">
                  <c:v>16481.011422099979</c:v>
                </c:pt>
                <c:pt idx="13">
                  <c:v>15757.294353664451</c:v>
                </c:pt>
                <c:pt idx="14">
                  <c:v>14032.06982688885</c:v>
                </c:pt>
                <c:pt idx="15">
                  <c:v>11407.681669632742</c:v>
                </c:pt>
                <c:pt idx="16">
                  <c:v>7982.8185730464311</c:v>
                </c:pt>
                <c:pt idx="17">
                  <c:v>4079.1325675457033</c:v>
                </c:pt>
                <c:pt idx="18">
                  <c:v>1030.748552014237</c:v>
                </c:pt>
                <c:pt idx="19">
                  <c:v>7.310273418540687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10-4CAB-8BCD-72CE24664762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Chugoku!$B$37:$Y$37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520.85698107102394</c:v>
                </c:pt>
                <c:pt idx="6">
                  <c:v>3996.8919915871202</c:v>
                </c:pt>
                <c:pt idx="7">
                  <c:v>9693.42255298495</c:v>
                </c:pt>
                <c:pt idx="8">
                  <c:v>15466.710985277457</c:v>
                </c:pt>
                <c:pt idx="9">
                  <c:v>19984.459957935604</c:v>
                </c:pt>
                <c:pt idx="10">
                  <c:v>22988.982332955824</c:v>
                </c:pt>
                <c:pt idx="11">
                  <c:v>24513.174340721558</c:v>
                </c:pt>
                <c:pt idx="12">
                  <c:v>24721.517133149966</c:v>
                </c:pt>
                <c:pt idx="13">
                  <c:v>23635.941530496671</c:v>
                </c:pt>
                <c:pt idx="14">
                  <c:v>21048.10474033327</c:v>
                </c:pt>
                <c:pt idx="15">
                  <c:v>17111.522504449113</c:v>
                </c:pt>
                <c:pt idx="16">
                  <c:v>11974.227859569643</c:v>
                </c:pt>
                <c:pt idx="17">
                  <c:v>6118.6988513185543</c:v>
                </c:pt>
                <c:pt idx="18">
                  <c:v>1546.122828021355</c:v>
                </c:pt>
                <c:pt idx="19">
                  <c:v>10.965410127811028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10-4CAB-8BCD-72CE24664762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694.47597476136536</c:v>
                </c:pt>
                <c:pt idx="6">
                  <c:v>5329.1893221161608</c:v>
                </c:pt>
                <c:pt idx="7">
                  <c:v>12924.563403979937</c:v>
                </c:pt>
                <c:pt idx="8">
                  <c:v>20622.281313703283</c:v>
                </c:pt>
                <c:pt idx="9">
                  <c:v>26645.94661058081</c:v>
                </c:pt>
                <c:pt idx="10">
                  <c:v>30651.976443941105</c:v>
                </c:pt>
                <c:pt idx="11">
                  <c:v>32684.232454295416</c:v>
                </c:pt>
                <c:pt idx="12">
                  <c:v>32962.022844199957</c:v>
                </c:pt>
                <c:pt idx="13">
                  <c:v>31514.588707328901</c:v>
                </c:pt>
                <c:pt idx="14">
                  <c:v>28064.1396537777</c:v>
                </c:pt>
                <c:pt idx="15">
                  <c:v>22815.363339265485</c:v>
                </c:pt>
                <c:pt idx="16">
                  <c:v>15965.637146092862</c:v>
                </c:pt>
                <c:pt idx="17">
                  <c:v>8158.2651350914066</c:v>
                </c:pt>
                <c:pt idx="18">
                  <c:v>2061.497104028474</c:v>
                </c:pt>
                <c:pt idx="19">
                  <c:v>14.620546837081374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10-4CAB-8BCD-72CE24664762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868.09496845170656</c:v>
                </c:pt>
                <c:pt idx="6">
                  <c:v>6661.4866526452006</c:v>
                </c:pt>
                <c:pt idx="7">
                  <c:v>16155.70425497492</c:v>
                </c:pt>
                <c:pt idx="8">
                  <c:v>25777.851642129099</c:v>
                </c:pt>
                <c:pt idx="9">
                  <c:v>33307.433263226005</c:v>
                </c:pt>
                <c:pt idx="10">
                  <c:v>38314.970554926374</c:v>
                </c:pt>
                <c:pt idx="11">
                  <c:v>40855.290567869262</c:v>
                </c:pt>
                <c:pt idx="12">
                  <c:v>41202.528555249948</c:v>
                </c:pt>
                <c:pt idx="13">
                  <c:v>39393.235884161128</c:v>
                </c:pt>
                <c:pt idx="14">
                  <c:v>35080.174567222122</c:v>
                </c:pt>
                <c:pt idx="15">
                  <c:v>28519.204174081857</c:v>
                </c:pt>
                <c:pt idx="16">
                  <c:v>19957.046432616073</c:v>
                </c:pt>
                <c:pt idx="17">
                  <c:v>10197.831418864256</c:v>
                </c:pt>
                <c:pt idx="18">
                  <c:v>2576.8713800355922</c:v>
                </c:pt>
                <c:pt idx="19">
                  <c:v>18.275683546351715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10-4CAB-8BCD-72CE24664762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1041.7139621420479</c:v>
                </c:pt>
                <c:pt idx="6">
                  <c:v>7993.7839831742403</c:v>
                </c:pt>
                <c:pt idx="7">
                  <c:v>19386.8451059699</c:v>
                </c:pt>
                <c:pt idx="8">
                  <c:v>30933.421970554915</c:v>
                </c:pt>
                <c:pt idx="9">
                  <c:v>39968.919915871207</c:v>
                </c:pt>
                <c:pt idx="10">
                  <c:v>45977.964665911648</c:v>
                </c:pt>
                <c:pt idx="11">
                  <c:v>49026.348681443116</c:v>
                </c:pt>
                <c:pt idx="12">
                  <c:v>49443.034266299932</c:v>
                </c:pt>
                <c:pt idx="13">
                  <c:v>47271.883060993343</c:v>
                </c:pt>
                <c:pt idx="14">
                  <c:v>42096.209480666541</c:v>
                </c:pt>
                <c:pt idx="15">
                  <c:v>34223.045008898225</c:v>
                </c:pt>
                <c:pt idx="16">
                  <c:v>23948.455719139285</c:v>
                </c:pt>
                <c:pt idx="17">
                  <c:v>12237.397702637109</c:v>
                </c:pt>
                <c:pt idx="18">
                  <c:v>3092.2456560427099</c:v>
                </c:pt>
                <c:pt idx="19">
                  <c:v>21.930820255622056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10-4CAB-8BCD-72CE24664762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Chugoku!$B$89:$Y$89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Chugoku!$B$112:$Y$112</c:f>
              <c:numCache>
                <c:formatCode>General</c:formatCode>
                <c:ptCount val="24"/>
                <c:pt idx="0">
                  <c:v>4003.7670395633418</c:v>
                </c:pt>
                <c:pt idx="1">
                  <c:v>3918.0529893532985</c:v>
                </c:pt>
                <c:pt idx="2">
                  <c:v>4090.8978509338817</c:v>
                </c:pt>
                <c:pt idx="3">
                  <c:v>4365.0411354899707</c:v>
                </c:pt>
                <c:pt idx="4">
                  <c:v>4435.1708129345507</c:v>
                </c:pt>
                <c:pt idx="5">
                  <c:v>4380.6255082554326</c:v>
                </c:pt>
                <c:pt idx="6">
                  <c:v>4204.9471243538565</c:v>
                </c:pt>
                <c:pt idx="7">
                  <c:v>4170.2364759216898</c:v>
                </c:pt>
                <c:pt idx="8">
                  <c:v>4221.2398776995669</c:v>
                </c:pt>
                <c:pt idx="9">
                  <c:v>4336.7059122800383</c:v>
                </c:pt>
                <c:pt idx="10">
                  <c:v>4290.6611745639002</c:v>
                </c:pt>
                <c:pt idx="11">
                  <c:v>4327.4969647368107</c:v>
                </c:pt>
                <c:pt idx="12">
                  <c:v>4201.4052214526146</c:v>
                </c:pt>
                <c:pt idx="13">
                  <c:v>4197.154937971125</c:v>
                </c:pt>
                <c:pt idx="14">
                  <c:v>4197.154937971125</c:v>
                </c:pt>
                <c:pt idx="15">
                  <c:v>4176.611901143925</c:v>
                </c:pt>
                <c:pt idx="16">
                  <c:v>4190.0711321686422</c:v>
                </c:pt>
                <c:pt idx="17">
                  <c:v>4340.2478151812802</c:v>
                </c:pt>
                <c:pt idx="18">
                  <c:v>4474.8401254284554</c:v>
                </c:pt>
                <c:pt idx="19">
                  <c:v>4361.4992325887288</c:v>
                </c:pt>
                <c:pt idx="20">
                  <c:v>4182.2789457859108</c:v>
                </c:pt>
                <c:pt idx="21">
                  <c:v>4047.686635538736</c:v>
                </c:pt>
                <c:pt idx="22">
                  <c:v>3844.3814090074761</c:v>
                </c:pt>
                <c:pt idx="23">
                  <c:v>3697.0382483158314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10-4CAB-8BCD-72CE24664762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Chugoku!$B$89:$Y$89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Chugoku!$B$115:$Y$115</c:f>
              <c:numCache>
                <c:formatCode>General</c:formatCode>
                <c:ptCount val="24"/>
                <c:pt idx="0">
                  <c:v>4780.9930165376163</c:v>
                </c:pt>
                <c:pt idx="1">
                  <c:v>4678.6398397858384</c:v>
                </c:pt>
                <c:pt idx="2">
                  <c:v>4885.0379813348791</c:v>
                </c:pt>
                <c:pt idx="3">
                  <c:v>5212.3989681360217</c:v>
                </c:pt>
                <c:pt idx="4">
                  <c:v>5296.1424763874766</c:v>
                </c:pt>
                <c:pt idx="5">
                  <c:v>5231.0086366363448</c:v>
                </c:pt>
                <c:pt idx="6">
                  <c:v>5021.2269189963363</c:v>
                </c:pt>
                <c:pt idx="7">
                  <c:v>4979.7781118819794</c:v>
                </c:pt>
                <c:pt idx="8">
                  <c:v>5040.6824815194013</c:v>
                </c:pt>
                <c:pt idx="9">
                  <c:v>5178.5632072263434</c:v>
                </c:pt>
                <c:pt idx="10">
                  <c:v>5123.5800957481151</c:v>
                </c:pt>
                <c:pt idx="11">
                  <c:v>5167.566584930697</c:v>
                </c:pt>
                <c:pt idx="12">
                  <c:v>5016.9974488826265</c:v>
                </c:pt>
                <c:pt idx="13">
                  <c:v>5011.9220847461747</c:v>
                </c:pt>
                <c:pt idx="14">
                  <c:v>5011.9220847461747</c:v>
                </c:pt>
                <c:pt idx="15">
                  <c:v>4987.3911580866579</c:v>
                </c:pt>
                <c:pt idx="16">
                  <c:v>5003.4631445187551</c:v>
                </c:pt>
                <c:pt idx="17">
                  <c:v>5182.7926773400523</c:v>
                </c:pt>
                <c:pt idx="18">
                  <c:v>5343.5125416610272</c:v>
                </c:pt>
                <c:pt idx="19">
                  <c:v>5208.1694980223119</c:v>
                </c:pt>
                <c:pt idx="20">
                  <c:v>4994.1583102685936</c:v>
                </c:pt>
                <c:pt idx="21">
                  <c:v>4833.4384459476196</c:v>
                </c:pt>
                <c:pt idx="22">
                  <c:v>4590.6668614206737</c:v>
                </c:pt>
                <c:pt idx="23">
                  <c:v>4414.7209046903436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0-4CAB-8BCD-72CE24664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88280"/>
        <c:axId val="425288672"/>
      </c:scatterChart>
      <c:valAx>
        <c:axId val="42528828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8672"/>
        <c:crosses val="autoZero"/>
        <c:crossBetween val="midCat"/>
        <c:majorUnit val="3"/>
      </c:valAx>
      <c:valAx>
        <c:axId val="4252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04505686789162"/>
          <c:y val="0.25829906678331876"/>
          <c:w val="0.13920844269466318"/>
          <c:h val="0.45312992125984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7171296296296296"/>
          <c:w val="0.8660857392825896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Chugoku!$B$137:$Y$137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Chugoku!$B$241:$Y$241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868.09496845170656</c:v>
                </c:pt>
                <c:pt idx="6">
                  <c:v>6661.4866526452006</c:v>
                </c:pt>
                <c:pt idx="7">
                  <c:v>16155.70425497492</c:v>
                </c:pt>
                <c:pt idx="8">
                  <c:v>25777.851642129099</c:v>
                </c:pt>
                <c:pt idx="9">
                  <c:v>33307.433263226005</c:v>
                </c:pt>
                <c:pt idx="10">
                  <c:v>38314.970554926374</c:v>
                </c:pt>
                <c:pt idx="11">
                  <c:v>40855.290567869262</c:v>
                </c:pt>
                <c:pt idx="12">
                  <c:v>41202.528555249948</c:v>
                </c:pt>
                <c:pt idx="13">
                  <c:v>39393.235884161128</c:v>
                </c:pt>
                <c:pt idx="14">
                  <c:v>35080.174567222122</c:v>
                </c:pt>
                <c:pt idx="15">
                  <c:v>28519.204174081857</c:v>
                </c:pt>
                <c:pt idx="16">
                  <c:v>19957.046432616073</c:v>
                </c:pt>
                <c:pt idx="17">
                  <c:v>10197.831418864256</c:v>
                </c:pt>
                <c:pt idx="18">
                  <c:v>2576.8713800355922</c:v>
                </c:pt>
                <c:pt idx="19">
                  <c:v>18.275683546351715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1-40CB-841B-D5E6A0DA9AD0}"/>
            </c:ext>
          </c:extLst>
        </c:ser>
        <c:ser>
          <c:idx val="1"/>
          <c:order val="1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Chugoku!$B$245:$Y$245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694.47597476136536</c:v>
                </c:pt>
                <c:pt idx="6">
                  <c:v>5329.1893221161608</c:v>
                </c:pt>
                <c:pt idx="7">
                  <c:v>12924.563403979937</c:v>
                </c:pt>
                <c:pt idx="8">
                  <c:v>20622.281313703283</c:v>
                </c:pt>
                <c:pt idx="9">
                  <c:v>26645.94661058081</c:v>
                </c:pt>
                <c:pt idx="10">
                  <c:v>30651.976443941105</c:v>
                </c:pt>
                <c:pt idx="11">
                  <c:v>32684.232454295416</c:v>
                </c:pt>
                <c:pt idx="12">
                  <c:v>32962.022844199957</c:v>
                </c:pt>
                <c:pt idx="13">
                  <c:v>31514.588707328901</c:v>
                </c:pt>
                <c:pt idx="14">
                  <c:v>28064.1396537777</c:v>
                </c:pt>
                <c:pt idx="15">
                  <c:v>22815.363339265485</c:v>
                </c:pt>
                <c:pt idx="16">
                  <c:v>15965.637146092862</c:v>
                </c:pt>
                <c:pt idx="17">
                  <c:v>8158.2651350914066</c:v>
                </c:pt>
                <c:pt idx="18">
                  <c:v>2061.497104028474</c:v>
                </c:pt>
                <c:pt idx="19">
                  <c:v>14.620546837081374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E1-40CB-841B-D5E6A0DA9AD0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Chugoku!$B$250:$Y$250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520.85698107102394</c:v>
                </c:pt>
                <c:pt idx="6">
                  <c:v>3996.8919915871202</c:v>
                </c:pt>
                <c:pt idx="7">
                  <c:v>9693.42255298495</c:v>
                </c:pt>
                <c:pt idx="8">
                  <c:v>15466.710985277457</c:v>
                </c:pt>
                <c:pt idx="9">
                  <c:v>19984.459957935604</c:v>
                </c:pt>
                <c:pt idx="10">
                  <c:v>22988.982332955824</c:v>
                </c:pt>
                <c:pt idx="11">
                  <c:v>24513.174340721558</c:v>
                </c:pt>
                <c:pt idx="12">
                  <c:v>24721.517133149966</c:v>
                </c:pt>
                <c:pt idx="13">
                  <c:v>23635.941530496671</c:v>
                </c:pt>
                <c:pt idx="14">
                  <c:v>21048.10474033327</c:v>
                </c:pt>
                <c:pt idx="15">
                  <c:v>17111.522504449113</c:v>
                </c:pt>
                <c:pt idx="16">
                  <c:v>11974.227859569643</c:v>
                </c:pt>
                <c:pt idx="17">
                  <c:v>6118.6988513185543</c:v>
                </c:pt>
                <c:pt idx="18">
                  <c:v>1546.122828021355</c:v>
                </c:pt>
                <c:pt idx="19">
                  <c:v>10.965410127811028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E1-40CB-841B-D5E6A0DA9AD0}"/>
            </c:ext>
          </c:extLst>
        </c:ser>
        <c:ser>
          <c:idx val="3"/>
          <c:order val="3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Chugoku!$B$254:$Y$254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347.23798738068268</c:v>
                </c:pt>
                <c:pt idx="6">
                  <c:v>2664.5946610580804</c:v>
                </c:pt>
                <c:pt idx="7">
                  <c:v>6462.2817019899685</c:v>
                </c:pt>
                <c:pt idx="8">
                  <c:v>10311.140656851641</c:v>
                </c:pt>
                <c:pt idx="9">
                  <c:v>13322.973305290405</c:v>
                </c:pt>
                <c:pt idx="10">
                  <c:v>15325.988221970552</c:v>
                </c:pt>
                <c:pt idx="11">
                  <c:v>16342.116227147708</c:v>
                </c:pt>
                <c:pt idx="12">
                  <c:v>16481.011422099979</c:v>
                </c:pt>
                <c:pt idx="13">
                  <c:v>15757.294353664451</c:v>
                </c:pt>
                <c:pt idx="14">
                  <c:v>14032.06982688885</c:v>
                </c:pt>
                <c:pt idx="15">
                  <c:v>11407.681669632742</c:v>
                </c:pt>
                <c:pt idx="16">
                  <c:v>7982.8185730464311</c:v>
                </c:pt>
                <c:pt idx="17">
                  <c:v>4079.1325675457033</c:v>
                </c:pt>
                <c:pt idx="18">
                  <c:v>1030.748552014237</c:v>
                </c:pt>
                <c:pt idx="19">
                  <c:v>7.310273418540687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E1-40CB-841B-D5E6A0DA9AD0}"/>
            </c:ext>
          </c:extLst>
        </c:ser>
        <c:ser>
          <c:idx val="4"/>
          <c:order val="4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Chugoku!$B$259:$Y$259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173.61899369034134</c:v>
                </c:pt>
                <c:pt idx="6">
                  <c:v>1332.2973305290402</c:v>
                </c:pt>
                <c:pt idx="7">
                  <c:v>3231.1408509949842</c:v>
                </c:pt>
                <c:pt idx="8">
                  <c:v>5155.5703284258207</c:v>
                </c:pt>
                <c:pt idx="9">
                  <c:v>6661.4866526452024</c:v>
                </c:pt>
                <c:pt idx="10">
                  <c:v>7662.9941109852762</c:v>
                </c:pt>
                <c:pt idx="11">
                  <c:v>8171.0581135738539</c:v>
                </c:pt>
                <c:pt idx="12">
                  <c:v>8240.5057110499893</c:v>
                </c:pt>
                <c:pt idx="13">
                  <c:v>7878.6471768322253</c:v>
                </c:pt>
                <c:pt idx="14">
                  <c:v>7016.034913444425</c:v>
                </c:pt>
                <c:pt idx="15">
                  <c:v>5703.8408348163712</c:v>
                </c:pt>
                <c:pt idx="16">
                  <c:v>3991.4092865232155</c:v>
                </c:pt>
                <c:pt idx="17">
                  <c:v>2039.5662837728516</c:v>
                </c:pt>
                <c:pt idx="18">
                  <c:v>515.37427600711851</c:v>
                </c:pt>
                <c:pt idx="19">
                  <c:v>3.6551367092703435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E1-40CB-841B-D5E6A0DA9AD0}"/>
            </c:ext>
          </c:extLst>
        </c:ser>
        <c:ser>
          <c:idx val="5"/>
          <c:order val="5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Chugoku!$B$228:$Y$228</c:f>
              <c:numCache>
                <c:formatCode>General</c:formatCode>
                <c:ptCount val="24"/>
                <c:pt idx="0">
                  <c:v>5652</c:v>
                </c:pt>
                <c:pt idx="1">
                  <c:v>5531</c:v>
                </c:pt>
                <c:pt idx="2">
                  <c:v>5775</c:v>
                </c:pt>
                <c:pt idx="3">
                  <c:v>6162</c:v>
                </c:pt>
                <c:pt idx="4">
                  <c:v>6261</c:v>
                </c:pt>
                <c:pt idx="5">
                  <c:v>6184</c:v>
                </c:pt>
                <c:pt idx="6">
                  <c:v>5936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5915</c:v>
                </c:pt>
                <c:pt idx="17">
                  <c:v>6127</c:v>
                </c:pt>
                <c:pt idx="18">
                  <c:v>6317</c:v>
                </c:pt>
                <c:pt idx="19">
                  <c:v>6157</c:v>
                </c:pt>
                <c:pt idx="20">
                  <c:v>5904</c:v>
                </c:pt>
                <c:pt idx="21">
                  <c:v>5714</c:v>
                </c:pt>
                <c:pt idx="22">
                  <c:v>5427</c:v>
                </c:pt>
                <c:pt idx="23">
                  <c:v>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E1-40CB-841B-D5E6A0DA9AD0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Chugoku!$B$227:$Y$227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E1-40CB-841B-D5E6A0DA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89456"/>
        <c:axId val="425296904"/>
      </c:scatterChart>
      <c:valAx>
        <c:axId val="4252894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6904"/>
        <c:crosses val="autoZero"/>
        <c:crossBetween val="midCat"/>
        <c:majorUnit val="3"/>
      </c:valAx>
      <c:valAx>
        <c:axId val="42529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97200349956253"/>
          <c:y val="0.20825021872265967"/>
          <c:w val="0.16880577427821522"/>
          <c:h val="0.37558253135024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7171296296296296"/>
          <c:w val="0.8660857392825896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Chugoku!$B$137:$Y$137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Chugoku!$B$283:$Y$283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2978.0599627439442</c:v>
                </c:pt>
                <c:pt idx="6">
                  <c:v>8771.4516469374394</c:v>
                </c:pt>
                <c:pt idx="7">
                  <c:v>18265.669249267157</c:v>
                </c:pt>
                <c:pt idx="8">
                  <c:v>27887.816636421336</c:v>
                </c:pt>
                <c:pt idx="9">
                  <c:v>35417.398257518245</c:v>
                </c:pt>
                <c:pt idx="10">
                  <c:v>40424.935549218615</c:v>
                </c:pt>
                <c:pt idx="11">
                  <c:v>42965.255562161503</c:v>
                </c:pt>
                <c:pt idx="12">
                  <c:v>43312.493549542189</c:v>
                </c:pt>
                <c:pt idx="13">
                  <c:v>41503.200878453368</c:v>
                </c:pt>
                <c:pt idx="14">
                  <c:v>37190.139561514363</c:v>
                </c:pt>
                <c:pt idx="15">
                  <c:v>30629.169168374094</c:v>
                </c:pt>
                <c:pt idx="16">
                  <c:v>22067.01142690831</c:v>
                </c:pt>
                <c:pt idx="17">
                  <c:v>12307.796413156495</c:v>
                </c:pt>
                <c:pt idx="18">
                  <c:v>4686.8363743278296</c:v>
                </c:pt>
                <c:pt idx="19">
                  <c:v>2128.2406778385894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31-47D5-B25B-85AE125ED695}"/>
            </c:ext>
          </c:extLst>
        </c:ser>
        <c:ser>
          <c:idx val="1"/>
          <c:order val="1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Chugoku!$B$287:$Y$287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2804.4409690536031</c:v>
                </c:pt>
                <c:pt idx="6">
                  <c:v>7439.1543164083987</c:v>
                </c:pt>
                <c:pt idx="7">
                  <c:v>15034.528398272174</c:v>
                </c:pt>
                <c:pt idx="8">
                  <c:v>22732.24630799552</c:v>
                </c:pt>
                <c:pt idx="9">
                  <c:v>28755.911604873047</c:v>
                </c:pt>
                <c:pt idx="10">
                  <c:v>32761.941438233342</c:v>
                </c:pt>
                <c:pt idx="11">
                  <c:v>34794.197448587656</c:v>
                </c:pt>
                <c:pt idx="12">
                  <c:v>35071.987838492198</c:v>
                </c:pt>
                <c:pt idx="13">
                  <c:v>33624.553701621138</c:v>
                </c:pt>
                <c:pt idx="14">
                  <c:v>30174.104648069937</c:v>
                </c:pt>
                <c:pt idx="15">
                  <c:v>24925.328333557722</c:v>
                </c:pt>
                <c:pt idx="16">
                  <c:v>18075.602140385101</c:v>
                </c:pt>
                <c:pt idx="17">
                  <c:v>10268.230129383644</c:v>
                </c:pt>
                <c:pt idx="18">
                  <c:v>4171.4620983207114</c:v>
                </c:pt>
                <c:pt idx="19">
                  <c:v>2124.5855411293192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31-47D5-B25B-85AE125ED695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Chugoku!$B$292:$Y$292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2630.821975363262</c:v>
                </c:pt>
                <c:pt idx="6">
                  <c:v>6106.856985879358</c:v>
                </c:pt>
                <c:pt idx="7">
                  <c:v>11803.387547277187</c:v>
                </c:pt>
                <c:pt idx="8">
                  <c:v>17576.675979569696</c:v>
                </c:pt>
                <c:pt idx="9">
                  <c:v>22094.424952227841</c:v>
                </c:pt>
                <c:pt idx="10">
                  <c:v>25098.947327248061</c:v>
                </c:pt>
                <c:pt idx="11">
                  <c:v>26623.139335013795</c:v>
                </c:pt>
                <c:pt idx="12">
                  <c:v>26831.482127442203</c:v>
                </c:pt>
                <c:pt idx="13">
                  <c:v>25745.906524788908</c:v>
                </c:pt>
                <c:pt idx="14">
                  <c:v>23158.069734625507</c:v>
                </c:pt>
                <c:pt idx="15">
                  <c:v>19221.48749874135</c:v>
                </c:pt>
                <c:pt idx="16">
                  <c:v>14084.192853861881</c:v>
                </c:pt>
                <c:pt idx="17">
                  <c:v>8228.6638456107921</c:v>
                </c:pt>
                <c:pt idx="18">
                  <c:v>3656.0878223135928</c:v>
                </c:pt>
                <c:pt idx="19">
                  <c:v>2120.9304044200489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31-47D5-B25B-85AE125ED695}"/>
            </c:ext>
          </c:extLst>
        </c:ser>
        <c:ser>
          <c:idx val="3"/>
          <c:order val="3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Chugoku!$B$296:$Y$296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2457.2029816729205</c:v>
                </c:pt>
                <c:pt idx="6">
                  <c:v>4774.5596553503183</c:v>
                </c:pt>
                <c:pt idx="7">
                  <c:v>8572.2466962822073</c:v>
                </c:pt>
                <c:pt idx="8">
                  <c:v>12421.10565114388</c:v>
                </c:pt>
                <c:pt idx="9">
                  <c:v>15432.938299582642</c:v>
                </c:pt>
                <c:pt idx="10">
                  <c:v>17435.953216262791</c:v>
                </c:pt>
                <c:pt idx="11">
                  <c:v>18452.081221439945</c:v>
                </c:pt>
                <c:pt idx="12">
                  <c:v>18590.976416392215</c:v>
                </c:pt>
                <c:pt idx="13">
                  <c:v>17867.259347956689</c:v>
                </c:pt>
                <c:pt idx="14">
                  <c:v>16142.034821181089</c:v>
                </c:pt>
                <c:pt idx="15">
                  <c:v>13517.646663924981</c:v>
                </c:pt>
                <c:pt idx="16">
                  <c:v>10092.783567338669</c:v>
                </c:pt>
                <c:pt idx="17">
                  <c:v>6189.0975618379416</c:v>
                </c:pt>
                <c:pt idx="18">
                  <c:v>3140.7135463064751</c:v>
                </c:pt>
                <c:pt idx="19">
                  <c:v>2117.2752677107787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31-47D5-B25B-85AE125ED695}"/>
            </c:ext>
          </c:extLst>
        </c:ser>
        <c:ser>
          <c:idx val="4"/>
          <c:order val="4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Chugoku!$B$301:$Y$301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2283.5839879825794</c:v>
                </c:pt>
                <c:pt idx="6">
                  <c:v>3442.2623248212781</c:v>
                </c:pt>
                <c:pt idx="7">
                  <c:v>5341.1058452872221</c:v>
                </c:pt>
                <c:pt idx="8">
                  <c:v>7265.5353227180585</c:v>
                </c:pt>
                <c:pt idx="9">
                  <c:v>8771.4516469374394</c:v>
                </c:pt>
                <c:pt idx="10">
                  <c:v>9772.959105277514</c:v>
                </c:pt>
                <c:pt idx="11">
                  <c:v>10281.023107866091</c:v>
                </c:pt>
                <c:pt idx="12">
                  <c:v>10350.470705342228</c:v>
                </c:pt>
                <c:pt idx="13">
                  <c:v>9988.6121711244632</c:v>
                </c:pt>
                <c:pt idx="14">
                  <c:v>9125.9999077366629</c:v>
                </c:pt>
                <c:pt idx="15">
                  <c:v>7813.805829108609</c:v>
                </c:pt>
                <c:pt idx="16">
                  <c:v>6101.3742808154529</c:v>
                </c:pt>
                <c:pt idx="17">
                  <c:v>4149.5312780650893</c:v>
                </c:pt>
                <c:pt idx="18">
                  <c:v>2625.3392702993565</c:v>
                </c:pt>
                <c:pt idx="19">
                  <c:v>2113.6201310015081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31-47D5-B25B-85AE125ED695}"/>
            </c:ext>
          </c:extLst>
        </c:ser>
        <c:ser>
          <c:idx val="5"/>
          <c:order val="5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Chugoku!$B$270:$Y$270</c:f>
              <c:numCache>
                <c:formatCode>General</c:formatCode>
                <c:ptCount val="24"/>
                <c:pt idx="0">
                  <c:v>5652</c:v>
                </c:pt>
                <c:pt idx="1">
                  <c:v>5531</c:v>
                </c:pt>
                <c:pt idx="2">
                  <c:v>5775</c:v>
                </c:pt>
                <c:pt idx="3">
                  <c:v>6162</c:v>
                </c:pt>
                <c:pt idx="4">
                  <c:v>6261</c:v>
                </c:pt>
                <c:pt idx="5">
                  <c:v>6184</c:v>
                </c:pt>
                <c:pt idx="6">
                  <c:v>5936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5915</c:v>
                </c:pt>
                <c:pt idx="17">
                  <c:v>6127</c:v>
                </c:pt>
                <c:pt idx="18">
                  <c:v>6317</c:v>
                </c:pt>
                <c:pt idx="19">
                  <c:v>6157</c:v>
                </c:pt>
                <c:pt idx="20">
                  <c:v>5904</c:v>
                </c:pt>
                <c:pt idx="21">
                  <c:v>5714</c:v>
                </c:pt>
                <c:pt idx="22">
                  <c:v>5427</c:v>
                </c:pt>
                <c:pt idx="23">
                  <c:v>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31-47D5-B25B-85AE125ED695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Chugoku!$B$269:$Y$269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2109.9649942922379</c:v>
                </c:pt>
                <c:pt idx="6">
                  <c:v>2109.9649942922379</c:v>
                </c:pt>
                <c:pt idx="7">
                  <c:v>2109.9649942922379</c:v>
                </c:pt>
                <c:pt idx="8">
                  <c:v>2109.9649942922379</c:v>
                </c:pt>
                <c:pt idx="9">
                  <c:v>2109.9649942922379</c:v>
                </c:pt>
                <c:pt idx="10">
                  <c:v>2109.9649942922379</c:v>
                </c:pt>
                <c:pt idx="11">
                  <c:v>2109.9649942922379</c:v>
                </c:pt>
                <c:pt idx="12">
                  <c:v>2109.9649942922379</c:v>
                </c:pt>
                <c:pt idx="13">
                  <c:v>2109.9649942922379</c:v>
                </c:pt>
                <c:pt idx="14">
                  <c:v>2109.9649942922379</c:v>
                </c:pt>
                <c:pt idx="15">
                  <c:v>2109.9649942922379</c:v>
                </c:pt>
                <c:pt idx="16">
                  <c:v>2109.9649942922379</c:v>
                </c:pt>
                <c:pt idx="17">
                  <c:v>2109.9649942922379</c:v>
                </c:pt>
                <c:pt idx="18">
                  <c:v>2109.9649942922379</c:v>
                </c:pt>
                <c:pt idx="19">
                  <c:v>2109.9649942922379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31-47D5-B25B-85AE125ED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1024"/>
        <c:axId val="425291416"/>
      </c:scatterChart>
      <c:valAx>
        <c:axId val="4252910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1416"/>
        <c:crosses val="autoZero"/>
        <c:crossBetween val="midCat"/>
        <c:majorUnit val="3"/>
      </c:valAx>
      <c:valAx>
        <c:axId val="42529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1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497812773403"/>
          <c:y val="0.20825021872265967"/>
          <c:w val="0.16880577427821522"/>
          <c:h val="0.32928623505395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solidFill>
                  <a:schemeClr val="tx1"/>
                </a:solidFill>
              </a:rPr>
              <a:t>B4</a:t>
            </a:r>
            <a:endParaRPr lang="ja-JP" alt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6040385980014"/>
          <c:y val="0.12006310763055737"/>
          <c:w val="0.81010634295469652"/>
          <c:h val="0.73408278389350989"/>
        </c:manualLayout>
      </c:layout>
      <c:scatterChart>
        <c:scatterStyle val="lineMarker"/>
        <c:varyColors val="0"/>
        <c:ser>
          <c:idx val="5"/>
          <c:order val="0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Chugoku!$B$228:$Y$228</c:f>
              <c:numCache>
                <c:formatCode>General</c:formatCode>
                <c:ptCount val="24"/>
                <c:pt idx="0">
                  <c:v>5652</c:v>
                </c:pt>
                <c:pt idx="1">
                  <c:v>5531</c:v>
                </c:pt>
                <c:pt idx="2">
                  <c:v>5775</c:v>
                </c:pt>
                <c:pt idx="3">
                  <c:v>6162</c:v>
                </c:pt>
                <c:pt idx="4">
                  <c:v>6261</c:v>
                </c:pt>
                <c:pt idx="5">
                  <c:v>6184</c:v>
                </c:pt>
                <c:pt idx="6">
                  <c:v>5936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5915</c:v>
                </c:pt>
                <c:pt idx="17">
                  <c:v>6127</c:v>
                </c:pt>
                <c:pt idx="18">
                  <c:v>6317</c:v>
                </c:pt>
                <c:pt idx="19">
                  <c:v>6157</c:v>
                </c:pt>
                <c:pt idx="20">
                  <c:v>5904</c:v>
                </c:pt>
                <c:pt idx="21">
                  <c:v>5714</c:v>
                </c:pt>
                <c:pt idx="22">
                  <c:v>5427</c:v>
                </c:pt>
                <c:pt idx="23">
                  <c:v>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9D-49ED-ABFD-90BD2D9D8587}"/>
            </c:ext>
          </c:extLst>
        </c:ser>
        <c:ser>
          <c:idx val="6"/>
          <c:order val="1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Chugoku!$B$227:$Y$227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9D-49ED-ABFD-90BD2D9D8587}"/>
            </c:ext>
          </c:extLst>
        </c:ser>
        <c:ser>
          <c:idx val="0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Chugoku!$B$236:$Y$236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1041.7139621420479</c:v>
                </c:pt>
                <c:pt idx="6">
                  <c:v>7993.7839831742403</c:v>
                </c:pt>
                <c:pt idx="7">
                  <c:v>19386.8451059699</c:v>
                </c:pt>
                <c:pt idx="8">
                  <c:v>30933.421970554915</c:v>
                </c:pt>
                <c:pt idx="9">
                  <c:v>39968.919915871207</c:v>
                </c:pt>
                <c:pt idx="10">
                  <c:v>45977.964665911648</c:v>
                </c:pt>
                <c:pt idx="11">
                  <c:v>49026.348681443116</c:v>
                </c:pt>
                <c:pt idx="12">
                  <c:v>49443.034266299932</c:v>
                </c:pt>
                <c:pt idx="13">
                  <c:v>47271.883060993343</c:v>
                </c:pt>
                <c:pt idx="14">
                  <c:v>42096.209480666541</c:v>
                </c:pt>
                <c:pt idx="15">
                  <c:v>34223.045008898225</c:v>
                </c:pt>
                <c:pt idx="16">
                  <c:v>23948.455719139285</c:v>
                </c:pt>
                <c:pt idx="17">
                  <c:v>12237.397702637109</c:v>
                </c:pt>
                <c:pt idx="18">
                  <c:v>3092.2456560427099</c:v>
                </c:pt>
                <c:pt idx="19">
                  <c:v>21.930820255622056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9D-49ED-ABFD-90BD2D9D8587}"/>
            </c:ext>
          </c:extLst>
        </c:ser>
        <c:ser>
          <c:idx val="1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Chugoku!$B$245:$Y$245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694.47597476136536</c:v>
                </c:pt>
                <c:pt idx="6">
                  <c:v>5329.1893221161608</c:v>
                </c:pt>
                <c:pt idx="7">
                  <c:v>12924.563403979937</c:v>
                </c:pt>
                <c:pt idx="8">
                  <c:v>20622.281313703283</c:v>
                </c:pt>
                <c:pt idx="9">
                  <c:v>26645.94661058081</c:v>
                </c:pt>
                <c:pt idx="10">
                  <c:v>30651.976443941105</c:v>
                </c:pt>
                <c:pt idx="11">
                  <c:v>32684.232454295416</c:v>
                </c:pt>
                <c:pt idx="12">
                  <c:v>32962.022844199957</c:v>
                </c:pt>
                <c:pt idx="13">
                  <c:v>31514.588707328901</c:v>
                </c:pt>
                <c:pt idx="14">
                  <c:v>28064.1396537777</c:v>
                </c:pt>
                <c:pt idx="15">
                  <c:v>22815.363339265485</c:v>
                </c:pt>
                <c:pt idx="16">
                  <c:v>15965.637146092862</c:v>
                </c:pt>
                <c:pt idx="17">
                  <c:v>8158.2651350914066</c:v>
                </c:pt>
                <c:pt idx="18">
                  <c:v>2061.497104028474</c:v>
                </c:pt>
                <c:pt idx="19">
                  <c:v>14.620546837081374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9D-49ED-ABFD-90BD2D9D8587}"/>
            </c:ext>
          </c:extLst>
        </c:ser>
        <c:ser>
          <c:idx val="3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Chugoku!$B$254:$Y$254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347.23798738068268</c:v>
                </c:pt>
                <c:pt idx="6">
                  <c:v>2664.5946610580804</c:v>
                </c:pt>
                <c:pt idx="7">
                  <c:v>6462.2817019899685</c:v>
                </c:pt>
                <c:pt idx="8">
                  <c:v>10311.140656851641</c:v>
                </c:pt>
                <c:pt idx="9">
                  <c:v>13322.973305290405</c:v>
                </c:pt>
                <c:pt idx="10">
                  <c:v>15325.988221970552</c:v>
                </c:pt>
                <c:pt idx="11">
                  <c:v>16342.116227147708</c:v>
                </c:pt>
                <c:pt idx="12">
                  <c:v>16481.011422099979</c:v>
                </c:pt>
                <c:pt idx="13">
                  <c:v>15757.294353664451</c:v>
                </c:pt>
                <c:pt idx="14">
                  <c:v>14032.06982688885</c:v>
                </c:pt>
                <c:pt idx="15">
                  <c:v>11407.681669632742</c:v>
                </c:pt>
                <c:pt idx="16">
                  <c:v>7982.8185730464311</c:v>
                </c:pt>
                <c:pt idx="17">
                  <c:v>4079.1325675457033</c:v>
                </c:pt>
                <c:pt idx="18">
                  <c:v>1030.748552014237</c:v>
                </c:pt>
                <c:pt idx="19">
                  <c:v>7.310273418540687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9D-49ED-ABFD-90BD2D9D8587}"/>
            </c:ext>
          </c:extLst>
        </c:ser>
        <c:ser>
          <c:idx val="2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Chugoku!$B$238:$Y$238</c:f>
              <c:numCache>
                <c:formatCode>General</c:formatCode>
                <c:ptCount val="24"/>
                <c:pt idx="0">
                  <c:v>4170.2005528626951</c:v>
                </c:pt>
                <c:pt idx="1">
                  <c:v>4170.2005528626951</c:v>
                </c:pt>
                <c:pt idx="2">
                  <c:v>4170.2005528626951</c:v>
                </c:pt>
                <c:pt idx="3">
                  <c:v>4170.2005528626951</c:v>
                </c:pt>
                <c:pt idx="4">
                  <c:v>4170.2005528626951</c:v>
                </c:pt>
                <c:pt idx="5">
                  <c:v>5211.9145150047425</c:v>
                </c:pt>
                <c:pt idx="6">
                  <c:v>15155.958388036936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30694.914027001978</c:v>
                </c:pt>
                <c:pt idx="17">
                  <c:v>4170.2005528626951</c:v>
                </c:pt>
                <c:pt idx="18">
                  <c:v>4170.2005528626951</c:v>
                </c:pt>
                <c:pt idx="19">
                  <c:v>4170.2005528626951</c:v>
                </c:pt>
                <c:pt idx="20">
                  <c:v>4170.2005528626951</c:v>
                </c:pt>
                <c:pt idx="21">
                  <c:v>4170.2005528626951</c:v>
                </c:pt>
                <c:pt idx="22">
                  <c:v>4170.2005528626951</c:v>
                </c:pt>
                <c:pt idx="23">
                  <c:v>4170.2005528626951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9D-49ED-ABFD-90BD2D9D8587}"/>
            </c:ext>
          </c:extLst>
        </c:ser>
        <c:ser>
          <c:idx val="4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Chugoku!$B$247:$Y$247</c:f>
              <c:numCache>
                <c:formatCode>General</c:formatCode>
                <c:ptCount val="24"/>
                <c:pt idx="0">
                  <c:v>4170.2005528626951</c:v>
                </c:pt>
                <c:pt idx="1">
                  <c:v>4170.2005528626951</c:v>
                </c:pt>
                <c:pt idx="2">
                  <c:v>4170.2005528626951</c:v>
                </c:pt>
                <c:pt idx="3">
                  <c:v>4170.2005528626951</c:v>
                </c:pt>
                <c:pt idx="4">
                  <c:v>4170.2005528626951</c:v>
                </c:pt>
                <c:pt idx="5">
                  <c:v>4864.6765276240603</c:v>
                </c:pt>
                <c:pt idx="6">
                  <c:v>9499.3898749788568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20135.837698955558</c:v>
                </c:pt>
                <c:pt idx="17">
                  <c:v>12328.465687954102</c:v>
                </c:pt>
                <c:pt idx="18">
                  <c:v>6231.6976568911687</c:v>
                </c:pt>
                <c:pt idx="19">
                  <c:v>4184.8210996997768</c:v>
                </c:pt>
                <c:pt idx="20">
                  <c:v>4170.2005528626951</c:v>
                </c:pt>
                <c:pt idx="21">
                  <c:v>4170.2005528626951</c:v>
                </c:pt>
                <c:pt idx="22">
                  <c:v>4170.2005528626951</c:v>
                </c:pt>
                <c:pt idx="23">
                  <c:v>4170.2005528626951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9D-49ED-ABFD-90BD2D9D8587}"/>
            </c:ext>
          </c:extLst>
        </c:ser>
        <c:ser>
          <c:idx val="7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Chugoku!$B$256:$Y$256</c:f>
              <c:numCache>
                <c:formatCode>General</c:formatCode>
                <c:ptCount val="24"/>
                <c:pt idx="0">
                  <c:v>4170.2005528626951</c:v>
                </c:pt>
                <c:pt idx="1">
                  <c:v>4170.2005528626951</c:v>
                </c:pt>
                <c:pt idx="2">
                  <c:v>4170.2005528626951</c:v>
                </c:pt>
                <c:pt idx="3">
                  <c:v>4170.2005528626951</c:v>
                </c:pt>
                <c:pt idx="4">
                  <c:v>4170.2005528626951</c:v>
                </c:pt>
                <c:pt idx="5">
                  <c:v>4517.4385402433782</c:v>
                </c:pt>
                <c:pt idx="6">
                  <c:v>6834.7952139207755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12153.019125909126</c:v>
                </c:pt>
                <c:pt idx="17">
                  <c:v>8249.3331204083988</c:v>
                </c:pt>
                <c:pt idx="18">
                  <c:v>5200.9491048769323</c:v>
                </c:pt>
                <c:pt idx="19">
                  <c:v>4177.5108262812355</c:v>
                </c:pt>
                <c:pt idx="20">
                  <c:v>4170.2005528626951</c:v>
                </c:pt>
                <c:pt idx="21">
                  <c:v>4170.2005528626951</c:v>
                </c:pt>
                <c:pt idx="22">
                  <c:v>4170.2005528626951</c:v>
                </c:pt>
                <c:pt idx="23">
                  <c:v>4170.2005528626951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D-49ED-ABFD-90BD2D9D8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8472"/>
        <c:axId val="425293768"/>
      </c:scatterChart>
      <c:valAx>
        <c:axId val="42529847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solidFill>
                      <a:schemeClr val="tx1"/>
                    </a:solidFill>
                  </a:rPr>
                  <a:t>時刻［</a:t>
                </a:r>
                <a:r>
                  <a:rPr lang="en-US" altLang="ja-JP">
                    <a:solidFill>
                      <a:schemeClr val="tx1"/>
                    </a:solidFill>
                  </a:rPr>
                  <a:t>h</a:t>
                </a:r>
                <a:r>
                  <a:rPr lang="ja-JP" altLang="en-US">
                    <a:solidFill>
                      <a:schemeClr val="tx1"/>
                    </a:solidFill>
                  </a:rPr>
                  <a:t>］</a:t>
                </a:r>
              </a:p>
            </c:rich>
          </c:tx>
          <c:layout>
            <c:manualLayout>
              <c:xMode val="edge"/>
              <c:yMode val="edge"/>
              <c:x val="0.50706526569964894"/>
              <c:y val="0.909921692963320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293768"/>
        <c:crosses val="autoZero"/>
        <c:crossBetween val="midCat"/>
        <c:majorUnit val="3"/>
      </c:valAx>
      <c:valAx>
        <c:axId val="4252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solidFill>
                      <a:schemeClr val="tx1"/>
                    </a:solidFill>
                  </a:rPr>
                  <a:t>出力</a:t>
                </a:r>
                <a:r>
                  <a:rPr lang="en-US" altLang="ja-JP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[MW]</a:t>
                </a:r>
                <a:endParaRPr lang="ja-JP" altLang="en-US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5325714599971733E-2"/>
              <c:y val="0.419976997545211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298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92916380407112"/>
          <c:y val="0.20825021872265967"/>
          <c:w val="0.28978801956375533"/>
          <c:h val="0.414094827113235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solidFill>
                  <a:schemeClr val="tx1"/>
                </a:solidFill>
              </a:rPr>
              <a:t>B11</a:t>
            </a:r>
            <a:endParaRPr lang="ja-JP" alt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80318137242857"/>
          <c:y val="0.17171296296296296"/>
          <c:w val="0.85086340378922409"/>
          <c:h val="0.69096476008744834"/>
        </c:manualLayout>
      </c:layout>
      <c:scatterChart>
        <c:scatterStyle val="lineMarker"/>
        <c:varyColors val="0"/>
        <c:ser>
          <c:idx val="5"/>
          <c:order val="0"/>
          <c:tx>
            <c:v>需要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Chugoku!$B$270:$Y$270</c:f>
              <c:numCache>
                <c:formatCode>General</c:formatCode>
                <c:ptCount val="24"/>
                <c:pt idx="0">
                  <c:v>5652</c:v>
                </c:pt>
                <c:pt idx="1">
                  <c:v>5531</c:v>
                </c:pt>
                <c:pt idx="2">
                  <c:v>5775</c:v>
                </c:pt>
                <c:pt idx="3">
                  <c:v>6162</c:v>
                </c:pt>
                <c:pt idx="4">
                  <c:v>6261</c:v>
                </c:pt>
                <c:pt idx="5">
                  <c:v>6184</c:v>
                </c:pt>
                <c:pt idx="6">
                  <c:v>5936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5915</c:v>
                </c:pt>
                <c:pt idx="17">
                  <c:v>6127</c:v>
                </c:pt>
                <c:pt idx="18">
                  <c:v>6317</c:v>
                </c:pt>
                <c:pt idx="19">
                  <c:v>6157</c:v>
                </c:pt>
                <c:pt idx="20">
                  <c:v>5904</c:v>
                </c:pt>
                <c:pt idx="21">
                  <c:v>5714</c:v>
                </c:pt>
                <c:pt idx="22">
                  <c:v>5427</c:v>
                </c:pt>
                <c:pt idx="23">
                  <c:v>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B-4605-B41D-3D0A6D18E1DD}"/>
            </c:ext>
          </c:extLst>
        </c:ser>
        <c:ser>
          <c:idx val="6"/>
          <c:order val="1"/>
          <c:tx>
            <c:v>原子力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Chugoku!$B$269:$Y$269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2109.9649942922379</c:v>
                </c:pt>
                <c:pt idx="6">
                  <c:v>2109.9649942922379</c:v>
                </c:pt>
                <c:pt idx="7">
                  <c:v>2109.9649942922379</c:v>
                </c:pt>
                <c:pt idx="8">
                  <c:v>2109.9649942922379</c:v>
                </c:pt>
                <c:pt idx="9">
                  <c:v>2109.9649942922379</c:v>
                </c:pt>
                <c:pt idx="10">
                  <c:v>2109.9649942922379</c:v>
                </c:pt>
                <c:pt idx="11">
                  <c:v>2109.9649942922379</c:v>
                </c:pt>
                <c:pt idx="12">
                  <c:v>2109.9649942922379</c:v>
                </c:pt>
                <c:pt idx="13">
                  <c:v>2109.9649942922379</c:v>
                </c:pt>
                <c:pt idx="14">
                  <c:v>2109.9649942922379</c:v>
                </c:pt>
                <c:pt idx="15">
                  <c:v>2109.9649942922379</c:v>
                </c:pt>
                <c:pt idx="16">
                  <c:v>2109.9649942922379</c:v>
                </c:pt>
                <c:pt idx="17">
                  <c:v>2109.9649942922379</c:v>
                </c:pt>
                <c:pt idx="18">
                  <c:v>2109.9649942922379</c:v>
                </c:pt>
                <c:pt idx="19">
                  <c:v>2109.9649942922379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FB-4605-B41D-3D0A6D18E1DD}"/>
            </c:ext>
          </c:extLst>
        </c:ser>
        <c:ser>
          <c:idx val="8"/>
          <c:order val="2"/>
          <c:tx>
            <c:v>PV(60%)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Chugoku!$B$278:$Y$278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3151.6789564342857</c:v>
                </c:pt>
                <c:pt idx="6">
                  <c:v>10103.748977466479</c:v>
                </c:pt>
                <c:pt idx="7">
                  <c:v>21496.810100262137</c:v>
                </c:pt>
                <c:pt idx="8">
                  <c:v>33043.386964847152</c:v>
                </c:pt>
                <c:pt idx="9">
                  <c:v>42078.884910163448</c:v>
                </c:pt>
                <c:pt idx="10">
                  <c:v>48087.929660203888</c:v>
                </c:pt>
                <c:pt idx="11">
                  <c:v>51136.313675735357</c:v>
                </c:pt>
                <c:pt idx="12">
                  <c:v>51552.999260592173</c:v>
                </c:pt>
                <c:pt idx="13">
                  <c:v>49381.848055285584</c:v>
                </c:pt>
                <c:pt idx="14">
                  <c:v>44206.174474958782</c:v>
                </c:pt>
                <c:pt idx="15">
                  <c:v>36333.010003190466</c:v>
                </c:pt>
                <c:pt idx="16">
                  <c:v>26058.420713431522</c:v>
                </c:pt>
                <c:pt idx="17">
                  <c:v>14347.362696929347</c:v>
                </c:pt>
                <c:pt idx="18">
                  <c:v>5202.2106503349478</c:v>
                </c:pt>
                <c:pt idx="19">
                  <c:v>2131.89581454786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FB-4605-B41D-3D0A6D18E1DD}"/>
            </c:ext>
          </c:extLst>
        </c:ser>
        <c:ser>
          <c:idx val="1"/>
          <c:order val="3"/>
          <c:tx>
            <c:v>PV(40%)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Chugoku!$B$287:$Y$287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2804.4409690536031</c:v>
                </c:pt>
                <c:pt idx="6">
                  <c:v>7439.1543164083987</c:v>
                </c:pt>
                <c:pt idx="7">
                  <c:v>15034.528398272174</c:v>
                </c:pt>
                <c:pt idx="8">
                  <c:v>22732.24630799552</c:v>
                </c:pt>
                <c:pt idx="9">
                  <c:v>28755.911604873047</c:v>
                </c:pt>
                <c:pt idx="10">
                  <c:v>32761.941438233342</c:v>
                </c:pt>
                <c:pt idx="11">
                  <c:v>34794.197448587656</c:v>
                </c:pt>
                <c:pt idx="12">
                  <c:v>35071.987838492198</c:v>
                </c:pt>
                <c:pt idx="13">
                  <c:v>33624.553701621138</c:v>
                </c:pt>
                <c:pt idx="14">
                  <c:v>30174.104648069937</c:v>
                </c:pt>
                <c:pt idx="15">
                  <c:v>24925.328333557722</c:v>
                </c:pt>
                <c:pt idx="16">
                  <c:v>18075.602140385101</c:v>
                </c:pt>
                <c:pt idx="17">
                  <c:v>10268.230129383644</c:v>
                </c:pt>
                <c:pt idx="18">
                  <c:v>4171.4620983207114</c:v>
                </c:pt>
                <c:pt idx="19">
                  <c:v>2124.5855411293192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FB-4605-B41D-3D0A6D18E1DD}"/>
            </c:ext>
          </c:extLst>
        </c:ser>
        <c:ser>
          <c:idx val="3"/>
          <c:order val="4"/>
          <c:tx>
            <c:v>PV(20%)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Chugoku!$B$296:$Y$296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2457.2029816729205</c:v>
                </c:pt>
                <c:pt idx="6">
                  <c:v>4774.5596553503183</c:v>
                </c:pt>
                <c:pt idx="7">
                  <c:v>8572.2466962822073</c:v>
                </c:pt>
                <c:pt idx="8">
                  <c:v>12421.10565114388</c:v>
                </c:pt>
                <c:pt idx="9">
                  <c:v>15432.938299582642</c:v>
                </c:pt>
                <c:pt idx="10">
                  <c:v>17435.953216262791</c:v>
                </c:pt>
                <c:pt idx="11">
                  <c:v>18452.081221439945</c:v>
                </c:pt>
                <c:pt idx="12">
                  <c:v>18590.976416392215</c:v>
                </c:pt>
                <c:pt idx="13">
                  <c:v>17867.259347956689</c:v>
                </c:pt>
                <c:pt idx="14">
                  <c:v>16142.034821181089</c:v>
                </c:pt>
                <c:pt idx="15">
                  <c:v>13517.646663924981</c:v>
                </c:pt>
                <c:pt idx="16">
                  <c:v>10092.783567338669</c:v>
                </c:pt>
                <c:pt idx="17">
                  <c:v>6189.0975618379416</c:v>
                </c:pt>
                <c:pt idx="18">
                  <c:v>3140.7135463064751</c:v>
                </c:pt>
                <c:pt idx="19">
                  <c:v>2117.2752677107787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FB-4605-B41D-3D0A6D18E1DD}"/>
            </c:ext>
          </c:extLst>
        </c:ser>
        <c:ser>
          <c:idx val="2"/>
          <c:order val="5"/>
          <c:tx>
            <c:v>融通後(60%)</c:v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Chugoku!$B$280:$Y$280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3151.6789564342857</c:v>
                </c:pt>
                <c:pt idx="6">
                  <c:v>10103.748977466479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30694.914026431521</c:v>
                </c:pt>
                <c:pt idx="17">
                  <c:v>14347.362696929347</c:v>
                </c:pt>
                <c:pt idx="18">
                  <c:v>5202.2106503349478</c:v>
                </c:pt>
                <c:pt idx="19">
                  <c:v>2131.89581454786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FB-4605-B41D-3D0A6D18E1DD}"/>
            </c:ext>
          </c:extLst>
        </c:ser>
        <c:ser>
          <c:idx val="4"/>
          <c:order val="6"/>
          <c:tx>
            <c:v>融通後(40%)</c:v>
          </c:tx>
          <c:spPr>
            <a:ln w="2857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Chugoku!$B$289:$Y$289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2804.4409690536031</c:v>
                </c:pt>
                <c:pt idx="6">
                  <c:v>7439.1543164083987</c:v>
                </c:pt>
                <c:pt idx="7">
                  <c:v>5887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5896</c:v>
                </c:pt>
                <c:pt idx="16">
                  <c:v>18075.602140385101</c:v>
                </c:pt>
                <c:pt idx="17">
                  <c:v>10268.230129383644</c:v>
                </c:pt>
                <c:pt idx="18">
                  <c:v>4171.4620983207114</c:v>
                </c:pt>
                <c:pt idx="19">
                  <c:v>2124.5855411293192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FB-4605-B41D-3D0A6D18E1DD}"/>
            </c:ext>
          </c:extLst>
        </c:ser>
        <c:ser>
          <c:idx val="7"/>
          <c:order val="7"/>
          <c:tx>
            <c:v>融通後(20%)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Chugoku!$B$298:$Y$298</c:f>
              <c:numCache>
                <c:formatCode>General</c:formatCode>
                <c:ptCount val="24"/>
                <c:pt idx="0">
                  <c:v>2109.9649942922379</c:v>
                </c:pt>
                <c:pt idx="1">
                  <c:v>2109.9649942922379</c:v>
                </c:pt>
                <c:pt idx="2">
                  <c:v>2109.9649942922379</c:v>
                </c:pt>
                <c:pt idx="3">
                  <c:v>2109.9649942922379</c:v>
                </c:pt>
                <c:pt idx="4">
                  <c:v>2109.9649942922379</c:v>
                </c:pt>
                <c:pt idx="5">
                  <c:v>2457.2029816729205</c:v>
                </c:pt>
                <c:pt idx="6">
                  <c:v>4774.5596553503183</c:v>
                </c:pt>
                <c:pt idx="7">
                  <c:v>8572.2466962822073</c:v>
                </c:pt>
                <c:pt idx="8">
                  <c:v>5959</c:v>
                </c:pt>
                <c:pt idx="9">
                  <c:v>6122</c:v>
                </c:pt>
                <c:pt idx="10">
                  <c:v>6057</c:v>
                </c:pt>
                <c:pt idx="11">
                  <c:v>6109</c:v>
                </c:pt>
                <c:pt idx="12">
                  <c:v>5931</c:v>
                </c:pt>
                <c:pt idx="13">
                  <c:v>5925</c:v>
                </c:pt>
                <c:pt idx="14">
                  <c:v>5925</c:v>
                </c:pt>
                <c:pt idx="15">
                  <c:v>13517.646663924981</c:v>
                </c:pt>
                <c:pt idx="16">
                  <c:v>10092.783567338669</c:v>
                </c:pt>
                <c:pt idx="17">
                  <c:v>6189.0975618379416</c:v>
                </c:pt>
                <c:pt idx="18">
                  <c:v>3140.7135463064751</c:v>
                </c:pt>
                <c:pt idx="19">
                  <c:v>2117.2752677107787</c:v>
                </c:pt>
                <c:pt idx="20">
                  <c:v>2109.9649942922379</c:v>
                </c:pt>
                <c:pt idx="21">
                  <c:v>2109.9649942922379</c:v>
                </c:pt>
                <c:pt idx="22">
                  <c:v>2109.9649942922379</c:v>
                </c:pt>
                <c:pt idx="23">
                  <c:v>2109.9649942922379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B-4605-B41D-3D0A6D18E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87888"/>
        <c:axId val="425295336"/>
      </c:scatterChart>
      <c:valAx>
        <c:axId val="4252878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solidFill>
                      <a:schemeClr val="tx1"/>
                    </a:solidFill>
                  </a:rPr>
                  <a:t>時刻［</a:t>
                </a:r>
                <a:r>
                  <a:rPr lang="en-US" altLang="ja-JP">
                    <a:solidFill>
                      <a:schemeClr val="tx1"/>
                    </a:solidFill>
                  </a:rPr>
                  <a:t>h</a:t>
                </a:r>
                <a:r>
                  <a:rPr lang="ja-JP" altLang="en-US">
                    <a:solidFill>
                      <a:schemeClr val="tx1"/>
                    </a:solidFill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295336"/>
        <c:crosses val="autoZero"/>
        <c:crossBetween val="midCat"/>
        <c:majorUnit val="3"/>
      </c:valAx>
      <c:valAx>
        <c:axId val="42529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solidFill>
                      <a:schemeClr val="tx1"/>
                    </a:solidFill>
                  </a:rPr>
                  <a:t>出力［</a:t>
                </a:r>
                <a:r>
                  <a:rPr lang="en-US" altLang="ja-JP">
                    <a:solidFill>
                      <a:schemeClr val="tx1"/>
                    </a:solidFill>
                  </a:rPr>
                  <a:t>MW</a:t>
                </a:r>
                <a:r>
                  <a:rPr lang="ja-JP" altLang="en-US">
                    <a:solidFill>
                      <a:schemeClr val="tx1"/>
                    </a:solidFill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28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91633190679575"/>
          <c:y val="0.20825021872265967"/>
          <c:w val="0.22076092521775123"/>
          <c:h val="0.442860496150213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260</c:v>
                </c:pt>
                <c:pt idx="7">
                  <c:v>520</c:v>
                </c:pt>
                <c:pt idx="8">
                  <c:v>790</c:v>
                </c:pt>
                <c:pt idx="9">
                  <c:v>910</c:v>
                </c:pt>
                <c:pt idx="10">
                  <c:v>1030</c:v>
                </c:pt>
                <c:pt idx="11">
                  <c:v>1520</c:v>
                </c:pt>
                <c:pt idx="12">
                  <c:v>1670</c:v>
                </c:pt>
                <c:pt idx="13">
                  <c:v>1410</c:v>
                </c:pt>
                <c:pt idx="14">
                  <c:v>1110</c:v>
                </c:pt>
                <c:pt idx="15">
                  <c:v>740</c:v>
                </c:pt>
                <c:pt idx="16">
                  <c:v>560</c:v>
                </c:pt>
                <c:pt idx="17">
                  <c:v>340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3-44A1-98B0-D787189E4AE0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</c:v>
                </c:pt>
                <c:pt idx="6">
                  <c:v>110</c:v>
                </c:pt>
                <c:pt idx="7">
                  <c:v>320</c:v>
                </c:pt>
                <c:pt idx="8">
                  <c:v>450</c:v>
                </c:pt>
                <c:pt idx="9">
                  <c:v>430</c:v>
                </c:pt>
                <c:pt idx="10">
                  <c:v>320</c:v>
                </c:pt>
                <c:pt idx="11">
                  <c:v>260</c:v>
                </c:pt>
                <c:pt idx="12">
                  <c:v>200</c:v>
                </c:pt>
                <c:pt idx="13">
                  <c:v>220</c:v>
                </c:pt>
                <c:pt idx="14">
                  <c:v>160</c:v>
                </c:pt>
                <c:pt idx="15">
                  <c:v>140</c:v>
                </c:pt>
                <c:pt idx="16">
                  <c:v>160</c:v>
                </c:pt>
                <c:pt idx="17">
                  <c:v>110</c:v>
                </c:pt>
                <c:pt idx="18">
                  <c:v>30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B3-44A1-98B0-D787189E4AE0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</c:v>
                </c:pt>
                <c:pt idx="6">
                  <c:v>150</c:v>
                </c:pt>
                <c:pt idx="7">
                  <c:v>340</c:v>
                </c:pt>
                <c:pt idx="8">
                  <c:v>590</c:v>
                </c:pt>
                <c:pt idx="9">
                  <c:v>730</c:v>
                </c:pt>
                <c:pt idx="10">
                  <c:v>1010</c:v>
                </c:pt>
                <c:pt idx="11">
                  <c:v>1150</c:v>
                </c:pt>
                <c:pt idx="12">
                  <c:v>1040</c:v>
                </c:pt>
                <c:pt idx="13">
                  <c:v>1010</c:v>
                </c:pt>
                <c:pt idx="14">
                  <c:v>900</c:v>
                </c:pt>
                <c:pt idx="15">
                  <c:v>630</c:v>
                </c:pt>
                <c:pt idx="16">
                  <c:v>320</c:v>
                </c:pt>
                <c:pt idx="17">
                  <c:v>140</c:v>
                </c:pt>
                <c:pt idx="18">
                  <c:v>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B3-44A1-98B0-D787189E4AE0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</c:v>
                </c:pt>
                <c:pt idx="6">
                  <c:v>120</c:v>
                </c:pt>
                <c:pt idx="7">
                  <c:v>330</c:v>
                </c:pt>
                <c:pt idx="8">
                  <c:v>470</c:v>
                </c:pt>
                <c:pt idx="9">
                  <c:v>610</c:v>
                </c:pt>
                <c:pt idx="10">
                  <c:v>680</c:v>
                </c:pt>
                <c:pt idx="11">
                  <c:v>650</c:v>
                </c:pt>
                <c:pt idx="12">
                  <c:v>390</c:v>
                </c:pt>
                <c:pt idx="13">
                  <c:v>280</c:v>
                </c:pt>
                <c:pt idx="14">
                  <c:v>340</c:v>
                </c:pt>
                <c:pt idx="15">
                  <c:v>430</c:v>
                </c:pt>
                <c:pt idx="16">
                  <c:v>510</c:v>
                </c:pt>
                <c:pt idx="17">
                  <c:v>310</c:v>
                </c:pt>
                <c:pt idx="18">
                  <c:v>70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B3-44A1-98B0-D787189E4AE0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</c:v>
                </c:pt>
                <c:pt idx="6">
                  <c:v>290</c:v>
                </c:pt>
                <c:pt idx="7">
                  <c:v>710</c:v>
                </c:pt>
                <c:pt idx="8">
                  <c:v>1160</c:v>
                </c:pt>
                <c:pt idx="9">
                  <c:v>1560</c:v>
                </c:pt>
                <c:pt idx="10">
                  <c:v>1900</c:v>
                </c:pt>
                <c:pt idx="11">
                  <c:v>2050</c:v>
                </c:pt>
                <c:pt idx="12">
                  <c:v>2060</c:v>
                </c:pt>
                <c:pt idx="13">
                  <c:v>1970</c:v>
                </c:pt>
                <c:pt idx="14">
                  <c:v>1760</c:v>
                </c:pt>
                <c:pt idx="15">
                  <c:v>1360</c:v>
                </c:pt>
                <c:pt idx="16">
                  <c:v>950</c:v>
                </c:pt>
                <c:pt idx="17">
                  <c:v>520</c:v>
                </c:pt>
                <c:pt idx="18">
                  <c:v>140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B3-44A1-98B0-D787189E4AE0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380</c:v>
                </c:pt>
                <c:pt idx="7">
                  <c:v>870</c:v>
                </c:pt>
                <c:pt idx="8">
                  <c:v>1370</c:v>
                </c:pt>
                <c:pt idx="9">
                  <c:v>1790</c:v>
                </c:pt>
                <c:pt idx="10">
                  <c:v>2070</c:v>
                </c:pt>
                <c:pt idx="11">
                  <c:v>2190</c:v>
                </c:pt>
                <c:pt idx="12">
                  <c:v>2190</c:v>
                </c:pt>
                <c:pt idx="13">
                  <c:v>2110</c:v>
                </c:pt>
                <c:pt idx="14">
                  <c:v>1900</c:v>
                </c:pt>
                <c:pt idx="15">
                  <c:v>1530</c:v>
                </c:pt>
                <c:pt idx="16">
                  <c:v>1040</c:v>
                </c:pt>
                <c:pt idx="17">
                  <c:v>540</c:v>
                </c:pt>
                <c:pt idx="18">
                  <c:v>140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BB3-44A1-98B0-D787189E4AE0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Shikoku!$B$2:$Y$2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370</c:v>
                </c:pt>
                <c:pt idx="7">
                  <c:v>850</c:v>
                </c:pt>
                <c:pt idx="8">
                  <c:v>1350</c:v>
                </c:pt>
                <c:pt idx="9">
                  <c:v>1750</c:v>
                </c:pt>
                <c:pt idx="10">
                  <c:v>2000</c:v>
                </c:pt>
                <c:pt idx="11">
                  <c:v>2100</c:v>
                </c:pt>
                <c:pt idx="12">
                  <c:v>2110</c:v>
                </c:pt>
                <c:pt idx="13">
                  <c:v>2020</c:v>
                </c:pt>
                <c:pt idx="14">
                  <c:v>1800</c:v>
                </c:pt>
                <c:pt idx="15">
                  <c:v>1450</c:v>
                </c:pt>
                <c:pt idx="16">
                  <c:v>1000</c:v>
                </c:pt>
                <c:pt idx="17">
                  <c:v>520</c:v>
                </c:pt>
                <c:pt idx="18">
                  <c:v>130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B3-44A1-98B0-D787189E4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02000"/>
        <c:axId val="425301216"/>
      </c:scatterChart>
      <c:valAx>
        <c:axId val="42530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1216"/>
        <c:crosses val="autoZero"/>
        <c:crossBetween val="midCat"/>
      </c:valAx>
      <c:valAx>
        <c:axId val="4253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Shikoku!$B$25:$Y$25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920.70445789763335</c:v>
                </c:pt>
                <c:pt idx="6">
                  <c:v>6997.353880022014</c:v>
                </c:pt>
                <c:pt idx="7">
                  <c:v>16020.257567418819</c:v>
                </c:pt>
                <c:pt idx="8">
                  <c:v>25227.302146395155</c:v>
                </c:pt>
                <c:pt idx="9">
                  <c:v>32961.21959273528</c:v>
                </c:pt>
                <c:pt idx="10">
                  <c:v>38117.16455696203</c:v>
                </c:pt>
                <c:pt idx="11">
                  <c:v>40326.855255916344</c:v>
                </c:pt>
                <c:pt idx="12">
                  <c:v>40326.855255916344</c:v>
                </c:pt>
                <c:pt idx="13">
                  <c:v>38853.728123280132</c:v>
                </c:pt>
                <c:pt idx="14">
                  <c:v>34986.769400110068</c:v>
                </c:pt>
                <c:pt idx="15">
                  <c:v>28173.556411667585</c:v>
                </c:pt>
                <c:pt idx="16">
                  <c:v>19150.652724270774</c:v>
                </c:pt>
                <c:pt idx="17">
                  <c:v>9943.6081452944418</c:v>
                </c:pt>
                <c:pt idx="18">
                  <c:v>2577.9724821133736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04-4F40-9F5C-EDC9404D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8080"/>
        <c:axId val="425289064"/>
      </c:scatterChart>
      <c:valAx>
        <c:axId val="42529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9064"/>
        <c:crosses val="autoZero"/>
        <c:crossBetween val="midCat"/>
      </c:valAx>
      <c:valAx>
        <c:axId val="42528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Shikoku!$B$28:$Y$28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552.4226747385801</c:v>
                </c:pt>
                <c:pt idx="6">
                  <c:v>4198.4123280132089</c:v>
                </c:pt>
                <c:pt idx="7">
                  <c:v>9612.1545404512945</c:v>
                </c:pt>
                <c:pt idx="8">
                  <c:v>15136.381287837097</c:v>
                </c:pt>
                <c:pt idx="9">
                  <c:v>19776.731755641169</c:v>
                </c:pt>
                <c:pt idx="10">
                  <c:v>22870.298734177217</c:v>
                </c:pt>
                <c:pt idx="11">
                  <c:v>24196.11315354981</c:v>
                </c:pt>
                <c:pt idx="12">
                  <c:v>24196.11315354981</c:v>
                </c:pt>
                <c:pt idx="13">
                  <c:v>23312.236873968082</c:v>
                </c:pt>
                <c:pt idx="14">
                  <c:v>20992.061640066044</c:v>
                </c:pt>
                <c:pt idx="15">
                  <c:v>16904.13384700055</c:v>
                </c:pt>
                <c:pt idx="16">
                  <c:v>11490.391634562466</c:v>
                </c:pt>
                <c:pt idx="17">
                  <c:v>5966.1648871766647</c:v>
                </c:pt>
                <c:pt idx="18">
                  <c:v>1546.7834892680241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E2-41F0-BD39-9F3EB169F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1808"/>
        <c:axId val="425287496"/>
      </c:scatterChart>
      <c:valAx>
        <c:axId val="4252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7496"/>
        <c:crosses val="autoZero"/>
        <c:crossBetween val="midCat"/>
      </c:valAx>
      <c:valAx>
        <c:axId val="42528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Shikoku!$B$31:$Y$31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460.35222894881667</c:v>
                </c:pt>
                <c:pt idx="6">
                  <c:v>3498.676940011007</c:v>
                </c:pt>
                <c:pt idx="7">
                  <c:v>8010.1287837094096</c:v>
                </c:pt>
                <c:pt idx="8">
                  <c:v>12613.651073197578</c:v>
                </c:pt>
                <c:pt idx="9">
                  <c:v>16480.60979636764</c:v>
                </c:pt>
                <c:pt idx="10">
                  <c:v>19058.582278481015</c:v>
                </c:pt>
                <c:pt idx="11">
                  <c:v>20163.427627958172</c:v>
                </c:pt>
                <c:pt idx="12">
                  <c:v>20163.427627958172</c:v>
                </c:pt>
                <c:pt idx="13">
                  <c:v>19426.864061640066</c:v>
                </c:pt>
                <c:pt idx="14">
                  <c:v>17493.384700055034</c:v>
                </c:pt>
                <c:pt idx="15">
                  <c:v>14086.778205833793</c:v>
                </c:pt>
                <c:pt idx="16">
                  <c:v>9575.3263621353872</c:v>
                </c:pt>
                <c:pt idx="17">
                  <c:v>4971.8040726472209</c:v>
                </c:pt>
                <c:pt idx="18">
                  <c:v>1288.9862410566868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34-4E07-9CEF-54CA0155E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2592"/>
        <c:axId val="425296512"/>
      </c:scatterChart>
      <c:valAx>
        <c:axId val="42529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6512"/>
        <c:crosses val="autoZero"/>
        <c:crossBetween val="midCat"/>
      </c:valAx>
      <c:valAx>
        <c:axId val="4252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Shikoku!$B$34:$Y$34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368.28178315905348</c:v>
                </c:pt>
                <c:pt idx="6">
                  <c:v>2798.9415520088064</c:v>
                </c:pt>
                <c:pt idx="7">
                  <c:v>6408.1030269675302</c:v>
                </c:pt>
                <c:pt idx="8">
                  <c:v>10090.920858558067</c:v>
                </c:pt>
                <c:pt idx="9">
                  <c:v>13184.487837094115</c:v>
                </c:pt>
                <c:pt idx="10">
                  <c:v>15246.865822784814</c:v>
                </c:pt>
                <c:pt idx="11">
                  <c:v>16130.742102366543</c:v>
                </c:pt>
                <c:pt idx="12">
                  <c:v>16130.742102366543</c:v>
                </c:pt>
                <c:pt idx="13">
                  <c:v>15541.491249312056</c:v>
                </c:pt>
                <c:pt idx="14">
                  <c:v>13994.707760044032</c:v>
                </c:pt>
                <c:pt idx="15">
                  <c:v>11269.422564667037</c:v>
                </c:pt>
                <c:pt idx="16">
                  <c:v>7660.2610897083114</c:v>
                </c:pt>
                <c:pt idx="17">
                  <c:v>3977.4432581177771</c:v>
                </c:pt>
                <c:pt idx="18">
                  <c:v>1031.1889928453497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4-41F9-AA51-09B58D588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87104"/>
        <c:axId val="425289848"/>
      </c:scatterChart>
      <c:valAx>
        <c:axId val="42528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9848"/>
        <c:crosses val="autoZero"/>
        <c:crossBetween val="midCat"/>
      </c:valAx>
      <c:valAx>
        <c:axId val="42528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Shikoku!$B$37:$Y$37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276.21133736929005</c:v>
                </c:pt>
                <c:pt idx="6">
                  <c:v>2099.2061640066045</c:v>
                </c:pt>
                <c:pt idx="7">
                  <c:v>4806.0772702256472</c:v>
                </c:pt>
                <c:pt idx="8">
                  <c:v>7568.1906439185486</c:v>
                </c:pt>
                <c:pt idx="9">
                  <c:v>9888.3658778205845</c:v>
                </c:pt>
                <c:pt idx="10">
                  <c:v>11435.149367088608</c:v>
                </c:pt>
                <c:pt idx="11">
                  <c:v>12098.056576774905</c:v>
                </c:pt>
                <c:pt idx="12">
                  <c:v>12098.056576774905</c:v>
                </c:pt>
                <c:pt idx="13">
                  <c:v>11656.118436984041</c:v>
                </c:pt>
                <c:pt idx="14">
                  <c:v>10496.030820033022</c:v>
                </c:pt>
                <c:pt idx="15">
                  <c:v>8452.0669235002752</c:v>
                </c:pt>
                <c:pt idx="16">
                  <c:v>5745.1958172812328</c:v>
                </c:pt>
                <c:pt idx="17">
                  <c:v>2983.0824435883324</c:v>
                </c:pt>
                <c:pt idx="18">
                  <c:v>773.39174463401207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16-445B-AFBB-ECAF594FB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00824"/>
        <c:axId val="425302392"/>
      </c:scatterChart>
      <c:valAx>
        <c:axId val="42530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2392"/>
        <c:crosses val="autoZero"/>
        <c:crossBetween val="midCat"/>
      </c:valAx>
      <c:valAx>
        <c:axId val="42530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0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Shikoku!$B$40:$Y$40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184.14089157952674</c:v>
                </c:pt>
                <c:pt idx="6">
                  <c:v>1399.4707760044032</c:v>
                </c:pt>
                <c:pt idx="7">
                  <c:v>3204.0515134837651</c:v>
                </c:pt>
                <c:pt idx="8">
                  <c:v>5045.4604292790336</c:v>
                </c:pt>
                <c:pt idx="9">
                  <c:v>6592.2439185470575</c:v>
                </c:pt>
                <c:pt idx="10">
                  <c:v>7623.4329113924068</c:v>
                </c:pt>
                <c:pt idx="11">
                  <c:v>8065.3710511832714</c:v>
                </c:pt>
                <c:pt idx="12">
                  <c:v>8065.3710511832714</c:v>
                </c:pt>
                <c:pt idx="13">
                  <c:v>7770.7456246560278</c:v>
                </c:pt>
                <c:pt idx="14">
                  <c:v>6997.3538800220158</c:v>
                </c:pt>
                <c:pt idx="15">
                  <c:v>5634.7112823335183</c:v>
                </c:pt>
                <c:pt idx="16">
                  <c:v>3830.1305448541557</c:v>
                </c:pt>
                <c:pt idx="17">
                  <c:v>1988.7216290588885</c:v>
                </c:pt>
                <c:pt idx="18">
                  <c:v>515.59449642267487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DF-4223-8503-DF4053940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99256"/>
        <c:axId val="425301608"/>
      </c:scatterChart>
      <c:valAx>
        <c:axId val="425299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1608"/>
        <c:crosses val="autoZero"/>
        <c:crossBetween val="midCat"/>
      </c:valAx>
      <c:valAx>
        <c:axId val="42530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99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  <a:cs typeface="Times New Roman" panose="02020603050405020304" pitchFamily="18" charset="0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6920384951881"/>
          <c:y val="0.26111111111111113"/>
          <c:w val="0.78521062992125978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Shikoku!$B$43:$Y$43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92.070445789763369</c:v>
                </c:pt>
                <c:pt idx="6">
                  <c:v>699.7353880022016</c:v>
                </c:pt>
                <c:pt idx="7">
                  <c:v>1602.0257567418826</c:v>
                </c:pt>
                <c:pt idx="8">
                  <c:v>2522.7302146395168</c:v>
                </c:pt>
                <c:pt idx="9">
                  <c:v>3296.1219592735288</c:v>
                </c:pt>
                <c:pt idx="10">
                  <c:v>3811.7164556962034</c:v>
                </c:pt>
                <c:pt idx="11">
                  <c:v>4032.6855255916357</c:v>
                </c:pt>
                <c:pt idx="12">
                  <c:v>4032.6855255916357</c:v>
                </c:pt>
                <c:pt idx="13">
                  <c:v>3885.3728123280139</c:v>
                </c:pt>
                <c:pt idx="14">
                  <c:v>3498.6769400110079</c:v>
                </c:pt>
                <c:pt idx="15">
                  <c:v>2817.3556411667591</c:v>
                </c:pt>
                <c:pt idx="16">
                  <c:v>1915.0652724270778</c:v>
                </c:pt>
                <c:pt idx="17">
                  <c:v>994.36081452944427</c:v>
                </c:pt>
                <c:pt idx="18">
                  <c:v>257.79724821133743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8-4B44-B419-6A6C18E59521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184.14089157952674</c:v>
                </c:pt>
                <c:pt idx="6">
                  <c:v>1399.4707760044032</c:v>
                </c:pt>
                <c:pt idx="7">
                  <c:v>3204.0515134837651</c:v>
                </c:pt>
                <c:pt idx="8">
                  <c:v>5045.4604292790336</c:v>
                </c:pt>
                <c:pt idx="9">
                  <c:v>6592.2439185470575</c:v>
                </c:pt>
                <c:pt idx="10">
                  <c:v>7623.4329113924068</c:v>
                </c:pt>
                <c:pt idx="11">
                  <c:v>8065.3710511832714</c:v>
                </c:pt>
                <c:pt idx="12">
                  <c:v>8065.3710511832714</c:v>
                </c:pt>
                <c:pt idx="13">
                  <c:v>7770.7456246560278</c:v>
                </c:pt>
                <c:pt idx="14">
                  <c:v>6997.3538800220158</c:v>
                </c:pt>
                <c:pt idx="15">
                  <c:v>5634.7112823335183</c:v>
                </c:pt>
                <c:pt idx="16">
                  <c:v>3830.1305448541557</c:v>
                </c:pt>
                <c:pt idx="17">
                  <c:v>1988.7216290588885</c:v>
                </c:pt>
                <c:pt idx="18">
                  <c:v>515.59449642267487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8-4B44-B419-6A6C18E59521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Shikoku!$B$37:$Y$37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276.21133736929005</c:v>
                </c:pt>
                <c:pt idx="6">
                  <c:v>2099.2061640066045</c:v>
                </c:pt>
                <c:pt idx="7">
                  <c:v>4806.0772702256472</c:v>
                </c:pt>
                <c:pt idx="8">
                  <c:v>7568.1906439185486</c:v>
                </c:pt>
                <c:pt idx="9">
                  <c:v>9888.3658778205845</c:v>
                </c:pt>
                <c:pt idx="10">
                  <c:v>11435.149367088608</c:v>
                </c:pt>
                <c:pt idx="11">
                  <c:v>12098.056576774905</c:v>
                </c:pt>
                <c:pt idx="12">
                  <c:v>12098.056576774905</c:v>
                </c:pt>
                <c:pt idx="13">
                  <c:v>11656.118436984041</c:v>
                </c:pt>
                <c:pt idx="14">
                  <c:v>10496.030820033022</c:v>
                </c:pt>
                <c:pt idx="15">
                  <c:v>8452.0669235002752</c:v>
                </c:pt>
                <c:pt idx="16">
                  <c:v>5745.1958172812328</c:v>
                </c:pt>
                <c:pt idx="17">
                  <c:v>2983.0824435883324</c:v>
                </c:pt>
                <c:pt idx="18">
                  <c:v>773.39174463401207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8-4B44-B419-6A6C18E59521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368.28178315905348</c:v>
                </c:pt>
                <c:pt idx="6">
                  <c:v>2798.9415520088064</c:v>
                </c:pt>
                <c:pt idx="7">
                  <c:v>6408.1030269675302</c:v>
                </c:pt>
                <c:pt idx="8">
                  <c:v>10090.920858558067</c:v>
                </c:pt>
                <c:pt idx="9">
                  <c:v>13184.487837094115</c:v>
                </c:pt>
                <c:pt idx="10">
                  <c:v>15246.865822784814</c:v>
                </c:pt>
                <c:pt idx="11">
                  <c:v>16130.742102366543</c:v>
                </c:pt>
                <c:pt idx="12">
                  <c:v>16130.742102366543</c:v>
                </c:pt>
                <c:pt idx="13">
                  <c:v>15541.491249312056</c:v>
                </c:pt>
                <c:pt idx="14">
                  <c:v>13994.707760044032</c:v>
                </c:pt>
                <c:pt idx="15">
                  <c:v>11269.422564667037</c:v>
                </c:pt>
                <c:pt idx="16">
                  <c:v>7660.2610897083114</c:v>
                </c:pt>
                <c:pt idx="17">
                  <c:v>3977.4432581177771</c:v>
                </c:pt>
                <c:pt idx="18">
                  <c:v>1031.1889928453497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8-4B44-B419-6A6C18E59521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460.35222894881667</c:v>
                </c:pt>
                <c:pt idx="6">
                  <c:v>3498.676940011007</c:v>
                </c:pt>
                <c:pt idx="7">
                  <c:v>8010.1287837094096</c:v>
                </c:pt>
                <c:pt idx="8">
                  <c:v>12613.651073197578</c:v>
                </c:pt>
                <c:pt idx="9">
                  <c:v>16480.60979636764</c:v>
                </c:pt>
                <c:pt idx="10">
                  <c:v>19058.582278481015</c:v>
                </c:pt>
                <c:pt idx="11">
                  <c:v>20163.427627958172</c:v>
                </c:pt>
                <c:pt idx="12">
                  <c:v>20163.427627958172</c:v>
                </c:pt>
                <c:pt idx="13">
                  <c:v>19426.864061640066</c:v>
                </c:pt>
                <c:pt idx="14">
                  <c:v>17493.384700055034</c:v>
                </c:pt>
                <c:pt idx="15">
                  <c:v>14086.778205833793</c:v>
                </c:pt>
                <c:pt idx="16">
                  <c:v>9575.3263621353872</c:v>
                </c:pt>
                <c:pt idx="17">
                  <c:v>4971.8040726472209</c:v>
                </c:pt>
                <c:pt idx="18">
                  <c:v>1288.9862410566868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08-4B44-B419-6A6C18E59521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552.4226747385801</c:v>
                </c:pt>
                <c:pt idx="6">
                  <c:v>4198.4123280132089</c:v>
                </c:pt>
                <c:pt idx="7">
                  <c:v>9612.1545404512945</c:v>
                </c:pt>
                <c:pt idx="8">
                  <c:v>15136.381287837097</c:v>
                </c:pt>
                <c:pt idx="9">
                  <c:v>19776.731755641169</c:v>
                </c:pt>
                <c:pt idx="10">
                  <c:v>22870.298734177217</c:v>
                </c:pt>
                <c:pt idx="11">
                  <c:v>24196.11315354981</c:v>
                </c:pt>
                <c:pt idx="12">
                  <c:v>24196.11315354981</c:v>
                </c:pt>
                <c:pt idx="13">
                  <c:v>23312.236873968082</c:v>
                </c:pt>
                <c:pt idx="14">
                  <c:v>20992.061640066044</c:v>
                </c:pt>
                <c:pt idx="15">
                  <c:v>16904.13384700055</c:v>
                </c:pt>
                <c:pt idx="16">
                  <c:v>11490.391634562466</c:v>
                </c:pt>
                <c:pt idx="17">
                  <c:v>5966.1648871766647</c:v>
                </c:pt>
                <c:pt idx="18">
                  <c:v>1546.7834892680241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08-4B44-B419-6A6C18E59521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Shikoku!$B$25:$Y$25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920.70445789763335</c:v>
                </c:pt>
                <c:pt idx="6">
                  <c:v>6997.353880022014</c:v>
                </c:pt>
                <c:pt idx="7">
                  <c:v>16020.257567418819</c:v>
                </c:pt>
                <c:pt idx="8">
                  <c:v>25227.302146395155</c:v>
                </c:pt>
                <c:pt idx="9">
                  <c:v>32961.21959273528</c:v>
                </c:pt>
                <c:pt idx="10">
                  <c:v>38117.16455696203</c:v>
                </c:pt>
                <c:pt idx="11">
                  <c:v>40326.855255916344</c:v>
                </c:pt>
                <c:pt idx="12">
                  <c:v>40326.855255916344</c:v>
                </c:pt>
                <c:pt idx="13">
                  <c:v>38853.728123280132</c:v>
                </c:pt>
                <c:pt idx="14">
                  <c:v>34986.769400110068</c:v>
                </c:pt>
                <c:pt idx="15">
                  <c:v>28173.556411667585</c:v>
                </c:pt>
                <c:pt idx="16">
                  <c:v>19150.652724270774</c:v>
                </c:pt>
                <c:pt idx="17">
                  <c:v>9943.6081452944418</c:v>
                </c:pt>
                <c:pt idx="18">
                  <c:v>2577.9724821133736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08-4B44-B419-6A6C18E5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5456"/>
        <c:axId val="418856152"/>
      </c:scatterChart>
      <c:valAx>
        <c:axId val="4191254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56152"/>
        <c:crosses val="autoZero"/>
        <c:crossBetween val="midCat"/>
        <c:majorUnit val="3"/>
      </c:valAx>
      <c:valAx>
        <c:axId val="41885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25456"/>
        <c:crosses val="autoZero"/>
        <c:crossBetween val="midCat"/>
        <c:majorUnit val="7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56933508311446"/>
          <c:y val="0.26220873432487607"/>
          <c:w val="0.13920844269466318"/>
          <c:h val="0.384841790609507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685185185185184"/>
          <c:w val="0.86194663167104102"/>
          <c:h val="0.7157487605715952"/>
        </c:manualLayout>
      </c:layout>
      <c:scatterChart>
        <c:scatterStyle val="lineMarker"/>
        <c:varyColors val="0"/>
        <c:ser>
          <c:idx val="0"/>
          <c:order val="0"/>
          <c:tx>
            <c:v>B4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Shikoku!$B$87:$Y$87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Shikoku!$B$110:$Y$110</c:f>
              <c:numCache>
                <c:formatCode>General</c:formatCode>
                <c:ptCount val="24"/>
                <c:pt idx="0">
                  <c:v>2036.4777890757887</c:v>
                </c:pt>
                <c:pt idx="1">
                  <c:v>1933.4652939085308</c:v>
                </c:pt>
                <c:pt idx="2">
                  <c:v>1949.313370088109</c:v>
                </c:pt>
                <c:pt idx="3">
                  <c:v>2052.3258652553668</c:v>
                </c:pt>
                <c:pt idx="4">
                  <c:v>2171.1864366022028</c:v>
                </c:pt>
                <c:pt idx="5">
                  <c:v>2218.7306651409372</c:v>
                </c:pt>
                <c:pt idx="6">
                  <c:v>2218.7306651409372</c:v>
                </c:pt>
                <c:pt idx="7">
                  <c:v>2337.5912364877731</c:v>
                </c:pt>
                <c:pt idx="8">
                  <c:v>2836.8056361444842</c:v>
                </c:pt>
                <c:pt idx="9">
                  <c:v>3114.146969287101</c:v>
                </c:pt>
                <c:pt idx="10">
                  <c:v>3272.6277310828823</c:v>
                </c:pt>
                <c:pt idx="11">
                  <c:v>3375.6402262501401</c:v>
                </c:pt>
                <c:pt idx="12">
                  <c:v>3296.3998453522495</c:v>
                </c:pt>
                <c:pt idx="13">
                  <c:v>3446.9565690582417</c:v>
                </c:pt>
                <c:pt idx="14">
                  <c:v>3462.8046452378198</c:v>
                </c:pt>
                <c:pt idx="15">
                  <c:v>3415.2604166990855</c:v>
                </c:pt>
                <c:pt idx="16">
                  <c:v>3415.2604166990855</c:v>
                </c:pt>
                <c:pt idx="17">
                  <c:v>3343.9440738909839</c:v>
                </c:pt>
                <c:pt idx="18">
                  <c:v>3201.3113882747807</c:v>
                </c:pt>
                <c:pt idx="19">
                  <c:v>3019.0585122096322</c:v>
                </c:pt>
                <c:pt idx="20">
                  <c:v>2836.8056361444842</c:v>
                </c:pt>
                <c:pt idx="21">
                  <c:v>2614.9325696303904</c:v>
                </c:pt>
                <c:pt idx="22">
                  <c:v>2400.9835412060856</c:v>
                </c:pt>
                <c:pt idx="23">
                  <c:v>2266.2748936796715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26-4141-9103-6F17F495AF6E}"/>
            </c:ext>
          </c:extLst>
        </c:ser>
        <c:ser>
          <c:idx val="1"/>
          <c:order val="1"/>
          <c:tx>
            <c:v>B11 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Shikoku!$B$87:$Y$87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Shikoku!$B$113:$Y$113</c:f>
              <c:numCache>
                <c:formatCode>General</c:formatCode>
                <c:ptCount val="24"/>
                <c:pt idx="0">
                  <c:v>2610.3550315548669</c:v>
                </c:pt>
                <c:pt idx="1">
                  <c:v>2478.3137264567604</c:v>
                </c:pt>
                <c:pt idx="2">
                  <c:v>2498.6277733949305</c:v>
                </c:pt>
                <c:pt idx="3">
                  <c:v>2630.669078493037</c:v>
                </c:pt>
                <c:pt idx="4">
                  <c:v>2783.0244305293131</c:v>
                </c:pt>
                <c:pt idx="5">
                  <c:v>2843.9665713438239</c:v>
                </c:pt>
                <c:pt idx="6">
                  <c:v>2843.9665713438239</c:v>
                </c:pt>
                <c:pt idx="7">
                  <c:v>2996.3219233801001</c:v>
                </c:pt>
                <c:pt idx="8">
                  <c:v>3636.2144019324605</c:v>
                </c:pt>
                <c:pt idx="9">
                  <c:v>3991.7102233504384</c:v>
                </c:pt>
                <c:pt idx="10">
                  <c:v>4194.8506927321396</c:v>
                </c:pt>
                <c:pt idx="11">
                  <c:v>4326.8919978302456</c:v>
                </c:pt>
                <c:pt idx="12">
                  <c:v>4225.3217631393954</c:v>
                </c:pt>
                <c:pt idx="13">
                  <c:v>4418.3052090520123</c:v>
                </c:pt>
                <c:pt idx="14">
                  <c:v>4438.619255990182</c:v>
                </c:pt>
                <c:pt idx="15">
                  <c:v>4377.677115175672</c:v>
                </c:pt>
                <c:pt idx="16">
                  <c:v>4377.677115175672</c:v>
                </c:pt>
                <c:pt idx="17">
                  <c:v>4286.2639039539054</c:v>
                </c:pt>
                <c:pt idx="18">
                  <c:v>4103.4374815103747</c:v>
                </c:pt>
                <c:pt idx="19">
                  <c:v>3869.8259417214172</c:v>
                </c:pt>
                <c:pt idx="20">
                  <c:v>3636.2144019324605</c:v>
                </c:pt>
                <c:pt idx="21">
                  <c:v>3351.8177447980779</c:v>
                </c:pt>
                <c:pt idx="22">
                  <c:v>3077.5781111327806</c:v>
                </c:pt>
                <c:pt idx="23">
                  <c:v>2904.9087121583343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26-4141-9103-6F17F495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00432"/>
        <c:axId val="419115656"/>
      </c:scatterChart>
      <c:valAx>
        <c:axId val="42530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15656"/>
        <c:crosses val="autoZero"/>
        <c:crossBetween val="midCat"/>
      </c:valAx>
      <c:valAx>
        <c:axId val="41911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0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041644794400706"/>
          <c:y val="0.22094852726742489"/>
          <c:w val="0.1279168853893263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  <a:cs typeface="Times New Roman" panose="02020603050405020304" pitchFamily="18" charset="0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6920384951881"/>
          <c:y val="0.26111111111111113"/>
          <c:w val="0.78521062992125978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Shikoku!$B$43:$Y$43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92.070445789763369</c:v>
                </c:pt>
                <c:pt idx="6">
                  <c:v>699.7353880022016</c:v>
                </c:pt>
                <c:pt idx="7">
                  <c:v>1602.0257567418826</c:v>
                </c:pt>
                <c:pt idx="8">
                  <c:v>2522.7302146395168</c:v>
                </c:pt>
                <c:pt idx="9">
                  <c:v>3296.1219592735288</c:v>
                </c:pt>
                <c:pt idx="10">
                  <c:v>3811.7164556962034</c:v>
                </c:pt>
                <c:pt idx="11">
                  <c:v>4032.6855255916357</c:v>
                </c:pt>
                <c:pt idx="12">
                  <c:v>4032.6855255916357</c:v>
                </c:pt>
                <c:pt idx="13">
                  <c:v>3885.3728123280139</c:v>
                </c:pt>
                <c:pt idx="14">
                  <c:v>3498.6769400110079</c:v>
                </c:pt>
                <c:pt idx="15">
                  <c:v>2817.3556411667591</c:v>
                </c:pt>
                <c:pt idx="16">
                  <c:v>1915.0652724270778</c:v>
                </c:pt>
                <c:pt idx="17">
                  <c:v>994.36081452944427</c:v>
                </c:pt>
                <c:pt idx="18">
                  <c:v>257.79724821133743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7-499C-BE78-20AB83FD43CD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184.14089157952674</c:v>
                </c:pt>
                <c:pt idx="6">
                  <c:v>1399.4707760044032</c:v>
                </c:pt>
                <c:pt idx="7">
                  <c:v>3204.0515134837651</c:v>
                </c:pt>
                <c:pt idx="8">
                  <c:v>5045.4604292790336</c:v>
                </c:pt>
                <c:pt idx="9">
                  <c:v>6592.2439185470575</c:v>
                </c:pt>
                <c:pt idx="10">
                  <c:v>7623.4329113924068</c:v>
                </c:pt>
                <c:pt idx="11">
                  <c:v>8065.3710511832714</c:v>
                </c:pt>
                <c:pt idx="12">
                  <c:v>8065.3710511832714</c:v>
                </c:pt>
                <c:pt idx="13">
                  <c:v>7770.7456246560278</c:v>
                </c:pt>
                <c:pt idx="14">
                  <c:v>6997.3538800220158</c:v>
                </c:pt>
                <c:pt idx="15">
                  <c:v>5634.7112823335183</c:v>
                </c:pt>
                <c:pt idx="16">
                  <c:v>3830.1305448541557</c:v>
                </c:pt>
                <c:pt idx="17">
                  <c:v>1988.7216290588885</c:v>
                </c:pt>
                <c:pt idx="18">
                  <c:v>515.59449642267487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57-499C-BE78-20AB83FD43CD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Shikoku!$B$37:$Y$37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276.21133736929005</c:v>
                </c:pt>
                <c:pt idx="6">
                  <c:v>2099.2061640066045</c:v>
                </c:pt>
                <c:pt idx="7">
                  <c:v>4806.0772702256472</c:v>
                </c:pt>
                <c:pt idx="8">
                  <c:v>7568.1906439185486</c:v>
                </c:pt>
                <c:pt idx="9">
                  <c:v>9888.3658778205845</c:v>
                </c:pt>
                <c:pt idx="10">
                  <c:v>11435.149367088608</c:v>
                </c:pt>
                <c:pt idx="11">
                  <c:v>12098.056576774905</c:v>
                </c:pt>
                <c:pt idx="12">
                  <c:v>12098.056576774905</c:v>
                </c:pt>
                <c:pt idx="13">
                  <c:v>11656.118436984041</c:v>
                </c:pt>
                <c:pt idx="14">
                  <c:v>10496.030820033022</c:v>
                </c:pt>
                <c:pt idx="15">
                  <c:v>8452.0669235002752</c:v>
                </c:pt>
                <c:pt idx="16">
                  <c:v>5745.1958172812328</c:v>
                </c:pt>
                <c:pt idx="17">
                  <c:v>2983.0824435883324</c:v>
                </c:pt>
                <c:pt idx="18">
                  <c:v>773.39174463401207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57-499C-BE78-20AB83FD43CD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368.28178315905348</c:v>
                </c:pt>
                <c:pt idx="6">
                  <c:v>2798.9415520088064</c:v>
                </c:pt>
                <c:pt idx="7">
                  <c:v>6408.1030269675302</c:v>
                </c:pt>
                <c:pt idx="8">
                  <c:v>10090.920858558067</c:v>
                </c:pt>
                <c:pt idx="9">
                  <c:v>13184.487837094115</c:v>
                </c:pt>
                <c:pt idx="10">
                  <c:v>15246.865822784814</c:v>
                </c:pt>
                <c:pt idx="11">
                  <c:v>16130.742102366543</c:v>
                </c:pt>
                <c:pt idx="12">
                  <c:v>16130.742102366543</c:v>
                </c:pt>
                <c:pt idx="13">
                  <c:v>15541.491249312056</c:v>
                </c:pt>
                <c:pt idx="14">
                  <c:v>13994.707760044032</c:v>
                </c:pt>
                <c:pt idx="15">
                  <c:v>11269.422564667037</c:v>
                </c:pt>
                <c:pt idx="16">
                  <c:v>7660.2610897083114</c:v>
                </c:pt>
                <c:pt idx="17">
                  <c:v>3977.4432581177771</c:v>
                </c:pt>
                <c:pt idx="18">
                  <c:v>1031.1889928453497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57-499C-BE78-20AB83FD43CD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460.35222894881667</c:v>
                </c:pt>
                <c:pt idx="6">
                  <c:v>3498.676940011007</c:v>
                </c:pt>
                <c:pt idx="7">
                  <c:v>8010.1287837094096</c:v>
                </c:pt>
                <c:pt idx="8">
                  <c:v>12613.651073197578</c:v>
                </c:pt>
                <c:pt idx="9">
                  <c:v>16480.60979636764</c:v>
                </c:pt>
                <c:pt idx="10">
                  <c:v>19058.582278481015</c:v>
                </c:pt>
                <c:pt idx="11">
                  <c:v>20163.427627958172</c:v>
                </c:pt>
                <c:pt idx="12">
                  <c:v>20163.427627958172</c:v>
                </c:pt>
                <c:pt idx="13">
                  <c:v>19426.864061640066</c:v>
                </c:pt>
                <c:pt idx="14">
                  <c:v>17493.384700055034</c:v>
                </c:pt>
                <c:pt idx="15">
                  <c:v>14086.778205833793</c:v>
                </c:pt>
                <c:pt idx="16">
                  <c:v>9575.3263621353872</c:v>
                </c:pt>
                <c:pt idx="17">
                  <c:v>4971.8040726472209</c:v>
                </c:pt>
                <c:pt idx="18">
                  <c:v>1288.9862410566868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57-499C-BE78-20AB83FD43CD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552.4226747385801</c:v>
                </c:pt>
                <c:pt idx="6">
                  <c:v>4198.4123280132089</c:v>
                </c:pt>
                <c:pt idx="7">
                  <c:v>9612.1545404512945</c:v>
                </c:pt>
                <c:pt idx="8">
                  <c:v>15136.381287837097</c:v>
                </c:pt>
                <c:pt idx="9">
                  <c:v>19776.731755641169</c:v>
                </c:pt>
                <c:pt idx="10">
                  <c:v>22870.298734177217</c:v>
                </c:pt>
                <c:pt idx="11">
                  <c:v>24196.11315354981</c:v>
                </c:pt>
                <c:pt idx="12">
                  <c:v>24196.11315354981</c:v>
                </c:pt>
                <c:pt idx="13">
                  <c:v>23312.236873968082</c:v>
                </c:pt>
                <c:pt idx="14">
                  <c:v>20992.061640066044</c:v>
                </c:pt>
                <c:pt idx="15">
                  <c:v>16904.13384700055</c:v>
                </c:pt>
                <c:pt idx="16">
                  <c:v>11490.391634562466</c:v>
                </c:pt>
                <c:pt idx="17">
                  <c:v>5966.1648871766647</c:v>
                </c:pt>
                <c:pt idx="18">
                  <c:v>1546.7834892680241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57-499C-BE78-20AB83FD43CD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Shikoku!$B$25:$Y$25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920.70445789763335</c:v>
                </c:pt>
                <c:pt idx="6">
                  <c:v>6997.353880022014</c:v>
                </c:pt>
                <c:pt idx="7">
                  <c:v>16020.257567418819</c:v>
                </c:pt>
                <c:pt idx="8">
                  <c:v>25227.302146395155</c:v>
                </c:pt>
                <c:pt idx="9">
                  <c:v>32961.21959273528</c:v>
                </c:pt>
                <c:pt idx="10">
                  <c:v>38117.16455696203</c:v>
                </c:pt>
                <c:pt idx="11">
                  <c:v>40326.855255916344</c:v>
                </c:pt>
                <c:pt idx="12">
                  <c:v>40326.855255916344</c:v>
                </c:pt>
                <c:pt idx="13">
                  <c:v>38853.728123280132</c:v>
                </c:pt>
                <c:pt idx="14">
                  <c:v>34986.769400110068</c:v>
                </c:pt>
                <c:pt idx="15">
                  <c:v>28173.556411667585</c:v>
                </c:pt>
                <c:pt idx="16">
                  <c:v>19150.652724270774</c:v>
                </c:pt>
                <c:pt idx="17">
                  <c:v>9943.6081452944418</c:v>
                </c:pt>
                <c:pt idx="18">
                  <c:v>2577.9724821133736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57-499C-BE78-20AB83FD43CD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Shikoku!$B$87:$Y$87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Shikoku!$B$110:$Y$110</c:f>
              <c:numCache>
                <c:formatCode>General</c:formatCode>
                <c:ptCount val="24"/>
                <c:pt idx="0">
                  <c:v>2036.4777890757887</c:v>
                </c:pt>
                <c:pt idx="1">
                  <c:v>1933.4652939085308</c:v>
                </c:pt>
                <c:pt idx="2">
                  <c:v>1949.313370088109</c:v>
                </c:pt>
                <c:pt idx="3">
                  <c:v>2052.3258652553668</c:v>
                </c:pt>
                <c:pt idx="4">
                  <c:v>2171.1864366022028</c:v>
                </c:pt>
                <c:pt idx="5">
                  <c:v>2218.7306651409372</c:v>
                </c:pt>
                <c:pt idx="6">
                  <c:v>2218.7306651409372</c:v>
                </c:pt>
                <c:pt idx="7">
                  <c:v>2337.5912364877731</c:v>
                </c:pt>
                <c:pt idx="8">
                  <c:v>2836.8056361444842</c:v>
                </c:pt>
                <c:pt idx="9">
                  <c:v>3114.146969287101</c:v>
                </c:pt>
                <c:pt idx="10">
                  <c:v>3272.6277310828823</c:v>
                </c:pt>
                <c:pt idx="11">
                  <c:v>3375.6402262501401</c:v>
                </c:pt>
                <c:pt idx="12">
                  <c:v>3296.3998453522495</c:v>
                </c:pt>
                <c:pt idx="13">
                  <c:v>3446.9565690582417</c:v>
                </c:pt>
                <c:pt idx="14">
                  <c:v>3462.8046452378198</c:v>
                </c:pt>
                <c:pt idx="15">
                  <c:v>3415.2604166990855</c:v>
                </c:pt>
                <c:pt idx="16">
                  <c:v>3415.2604166990855</c:v>
                </c:pt>
                <c:pt idx="17">
                  <c:v>3343.9440738909839</c:v>
                </c:pt>
                <c:pt idx="18">
                  <c:v>3201.3113882747807</c:v>
                </c:pt>
                <c:pt idx="19">
                  <c:v>3019.0585122096322</c:v>
                </c:pt>
                <c:pt idx="20">
                  <c:v>2836.8056361444842</c:v>
                </c:pt>
                <c:pt idx="21">
                  <c:v>2614.9325696303904</c:v>
                </c:pt>
                <c:pt idx="22">
                  <c:v>2400.9835412060856</c:v>
                </c:pt>
                <c:pt idx="23">
                  <c:v>2266.2748936796715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7-499C-BE78-20AB83FD43CD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Shikoku!$B$87:$Y$87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Shikoku!$B$113:$Y$113</c:f>
              <c:numCache>
                <c:formatCode>General</c:formatCode>
                <c:ptCount val="24"/>
                <c:pt idx="0">
                  <c:v>2610.3550315548669</c:v>
                </c:pt>
                <c:pt idx="1">
                  <c:v>2478.3137264567604</c:v>
                </c:pt>
                <c:pt idx="2">
                  <c:v>2498.6277733949305</c:v>
                </c:pt>
                <c:pt idx="3">
                  <c:v>2630.669078493037</c:v>
                </c:pt>
                <c:pt idx="4">
                  <c:v>2783.0244305293131</c:v>
                </c:pt>
                <c:pt idx="5">
                  <c:v>2843.9665713438239</c:v>
                </c:pt>
                <c:pt idx="6">
                  <c:v>2843.9665713438239</c:v>
                </c:pt>
                <c:pt idx="7">
                  <c:v>2996.3219233801001</c:v>
                </c:pt>
                <c:pt idx="8">
                  <c:v>3636.2144019324605</c:v>
                </c:pt>
                <c:pt idx="9">
                  <c:v>3991.7102233504384</c:v>
                </c:pt>
                <c:pt idx="10">
                  <c:v>4194.8506927321396</c:v>
                </c:pt>
                <c:pt idx="11">
                  <c:v>4326.8919978302456</c:v>
                </c:pt>
                <c:pt idx="12">
                  <c:v>4225.3217631393954</c:v>
                </c:pt>
                <c:pt idx="13">
                  <c:v>4418.3052090520123</c:v>
                </c:pt>
                <c:pt idx="14">
                  <c:v>4438.619255990182</c:v>
                </c:pt>
                <c:pt idx="15">
                  <c:v>4377.677115175672</c:v>
                </c:pt>
                <c:pt idx="16">
                  <c:v>4377.677115175672</c:v>
                </c:pt>
                <c:pt idx="17">
                  <c:v>4286.2639039539054</c:v>
                </c:pt>
                <c:pt idx="18">
                  <c:v>4103.4374815103747</c:v>
                </c:pt>
                <c:pt idx="19">
                  <c:v>3869.8259417214172</c:v>
                </c:pt>
                <c:pt idx="20">
                  <c:v>3636.2144019324605</c:v>
                </c:pt>
                <c:pt idx="21">
                  <c:v>3351.8177447980779</c:v>
                </c:pt>
                <c:pt idx="22">
                  <c:v>3077.5781111327806</c:v>
                </c:pt>
                <c:pt idx="23">
                  <c:v>2904.9087121583343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57-499C-BE78-20AB83FD4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8440"/>
        <c:axId val="426608832"/>
      </c:scatterChart>
      <c:valAx>
        <c:axId val="4266084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8832"/>
        <c:crosses val="autoZero"/>
        <c:crossBetween val="midCat"/>
        <c:majorUnit val="3"/>
      </c:valAx>
      <c:valAx>
        <c:axId val="4266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8440"/>
        <c:crosses val="autoZero"/>
        <c:crossBetween val="midCat"/>
        <c:majorUnit val="7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35029032311324"/>
          <c:y val="0.26220863873992462"/>
          <c:w val="0.11808118286562094"/>
          <c:h val="0.429981616367156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  <a:cs typeface="Times New Roman" panose="02020603050405020304" pitchFamily="18" charset="0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  <a:cs typeface="Times New Roman" panose="02020603050405020304" pitchFamily="18" charset="0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6920384951881"/>
          <c:y val="0.26111111111111113"/>
          <c:w val="0.78521062992125978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Shikoku!$B$43:$Y$43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92.070445789763369</c:v>
                </c:pt>
                <c:pt idx="6">
                  <c:v>699.7353880022016</c:v>
                </c:pt>
                <c:pt idx="7">
                  <c:v>1602.0257567418826</c:v>
                </c:pt>
                <c:pt idx="8">
                  <c:v>2522.7302146395168</c:v>
                </c:pt>
                <c:pt idx="9">
                  <c:v>3296.1219592735288</c:v>
                </c:pt>
                <c:pt idx="10">
                  <c:v>3811.7164556962034</c:v>
                </c:pt>
                <c:pt idx="11">
                  <c:v>4032.6855255916357</c:v>
                </c:pt>
                <c:pt idx="12">
                  <c:v>4032.6855255916357</c:v>
                </c:pt>
                <c:pt idx="13">
                  <c:v>3885.3728123280139</c:v>
                </c:pt>
                <c:pt idx="14">
                  <c:v>3498.6769400110079</c:v>
                </c:pt>
                <c:pt idx="15">
                  <c:v>2817.3556411667591</c:v>
                </c:pt>
                <c:pt idx="16">
                  <c:v>1915.0652724270778</c:v>
                </c:pt>
                <c:pt idx="17">
                  <c:v>994.36081452944427</c:v>
                </c:pt>
                <c:pt idx="18">
                  <c:v>257.79724821133743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8-47BB-8846-ADE1B1AEA302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184.14089157952674</c:v>
                </c:pt>
                <c:pt idx="6">
                  <c:v>1399.4707760044032</c:v>
                </c:pt>
                <c:pt idx="7">
                  <c:v>3204.0515134837651</c:v>
                </c:pt>
                <c:pt idx="8">
                  <c:v>5045.4604292790336</c:v>
                </c:pt>
                <c:pt idx="9">
                  <c:v>6592.2439185470575</c:v>
                </c:pt>
                <c:pt idx="10">
                  <c:v>7623.4329113924068</c:v>
                </c:pt>
                <c:pt idx="11">
                  <c:v>8065.3710511832714</c:v>
                </c:pt>
                <c:pt idx="12">
                  <c:v>8065.3710511832714</c:v>
                </c:pt>
                <c:pt idx="13">
                  <c:v>7770.7456246560278</c:v>
                </c:pt>
                <c:pt idx="14">
                  <c:v>6997.3538800220158</c:v>
                </c:pt>
                <c:pt idx="15">
                  <c:v>5634.7112823335183</c:v>
                </c:pt>
                <c:pt idx="16">
                  <c:v>3830.1305448541557</c:v>
                </c:pt>
                <c:pt idx="17">
                  <c:v>1988.7216290588885</c:v>
                </c:pt>
                <c:pt idx="18">
                  <c:v>515.59449642267487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8-47BB-8846-ADE1B1AEA302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Shikoku!$B$37:$Y$37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276.21133736929005</c:v>
                </c:pt>
                <c:pt idx="6">
                  <c:v>2099.2061640066045</c:v>
                </c:pt>
                <c:pt idx="7">
                  <c:v>4806.0772702256472</c:v>
                </c:pt>
                <c:pt idx="8">
                  <c:v>7568.1906439185486</c:v>
                </c:pt>
                <c:pt idx="9">
                  <c:v>9888.3658778205845</c:v>
                </c:pt>
                <c:pt idx="10">
                  <c:v>11435.149367088608</c:v>
                </c:pt>
                <c:pt idx="11">
                  <c:v>12098.056576774905</c:v>
                </c:pt>
                <c:pt idx="12">
                  <c:v>12098.056576774905</c:v>
                </c:pt>
                <c:pt idx="13">
                  <c:v>11656.118436984041</c:v>
                </c:pt>
                <c:pt idx="14">
                  <c:v>10496.030820033022</c:v>
                </c:pt>
                <c:pt idx="15">
                  <c:v>8452.0669235002752</c:v>
                </c:pt>
                <c:pt idx="16">
                  <c:v>5745.1958172812328</c:v>
                </c:pt>
                <c:pt idx="17">
                  <c:v>2983.0824435883324</c:v>
                </c:pt>
                <c:pt idx="18">
                  <c:v>773.39174463401207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8-47BB-8846-ADE1B1AEA302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368.28178315905348</c:v>
                </c:pt>
                <c:pt idx="6">
                  <c:v>2798.9415520088064</c:v>
                </c:pt>
                <c:pt idx="7">
                  <c:v>6408.1030269675302</c:v>
                </c:pt>
                <c:pt idx="8">
                  <c:v>10090.920858558067</c:v>
                </c:pt>
                <c:pt idx="9">
                  <c:v>13184.487837094115</c:v>
                </c:pt>
                <c:pt idx="10">
                  <c:v>15246.865822784814</c:v>
                </c:pt>
                <c:pt idx="11">
                  <c:v>16130.742102366543</c:v>
                </c:pt>
                <c:pt idx="12">
                  <c:v>16130.742102366543</c:v>
                </c:pt>
                <c:pt idx="13">
                  <c:v>15541.491249312056</c:v>
                </c:pt>
                <c:pt idx="14">
                  <c:v>13994.707760044032</c:v>
                </c:pt>
                <c:pt idx="15">
                  <c:v>11269.422564667037</c:v>
                </c:pt>
                <c:pt idx="16">
                  <c:v>7660.2610897083114</c:v>
                </c:pt>
                <c:pt idx="17">
                  <c:v>3977.4432581177771</c:v>
                </c:pt>
                <c:pt idx="18">
                  <c:v>1031.1889928453497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48-47BB-8846-ADE1B1AEA302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460.35222894881667</c:v>
                </c:pt>
                <c:pt idx="6">
                  <c:v>3498.676940011007</c:v>
                </c:pt>
                <c:pt idx="7">
                  <c:v>8010.1287837094096</c:v>
                </c:pt>
                <c:pt idx="8">
                  <c:v>12613.651073197578</c:v>
                </c:pt>
                <c:pt idx="9">
                  <c:v>16480.60979636764</c:v>
                </c:pt>
                <c:pt idx="10">
                  <c:v>19058.582278481015</c:v>
                </c:pt>
                <c:pt idx="11">
                  <c:v>20163.427627958172</c:v>
                </c:pt>
                <c:pt idx="12">
                  <c:v>20163.427627958172</c:v>
                </c:pt>
                <c:pt idx="13">
                  <c:v>19426.864061640066</c:v>
                </c:pt>
                <c:pt idx="14">
                  <c:v>17493.384700055034</c:v>
                </c:pt>
                <c:pt idx="15">
                  <c:v>14086.778205833793</c:v>
                </c:pt>
                <c:pt idx="16">
                  <c:v>9575.3263621353872</c:v>
                </c:pt>
                <c:pt idx="17">
                  <c:v>4971.8040726472209</c:v>
                </c:pt>
                <c:pt idx="18">
                  <c:v>1288.9862410566868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48-47BB-8846-ADE1B1AEA302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552.4226747385801</c:v>
                </c:pt>
                <c:pt idx="6">
                  <c:v>4198.4123280132089</c:v>
                </c:pt>
                <c:pt idx="7">
                  <c:v>9612.1545404512945</c:v>
                </c:pt>
                <c:pt idx="8">
                  <c:v>15136.381287837097</c:v>
                </c:pt>
                <c:pt idx="9">
                  <c:v>19776.731755641169</c:v>
                </c:pt>
                <c:pt idx="10">
                  <c:v>22870.298734177217</c:v>
                </c:pt>
                <c:pt idx="11">
                  <c:v>24196.11315354981</c:v>
                </c:pt>
                <c:pt idx="12">
                  <c:v>24196.11315354981</c:v>
                </c:pt>
                <c:pt idx="13">
                  <c:v>23312.236873968082</c:v>
                </c:pt>
                <c:pt idx="14">
                  <c:v>20992.061640066044</c:v>
                </c:pt>
                <c:pt idx="15">
                  <c:v>16904.13384700055</c:v>
                </c:pt>
                <c:pt idx="16">
                  <c:v>11490.391634562466</c:v>
                </c:pt>
                <c:pt idx="17">
                  <c:v>5966.1648871766647</c:v>
                </c:pt>
                <c:pt idx="18">
                  <c:v>1546.7834892680241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48-47BB-8846-ADE1B1AEA302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Shikoku!$B$87:$Y$87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Shikoku!$B$110:$Y$110</c:f>
              <c:numCache>
                <c:formatCode>General</c:formatCode>
                <c:ptCount val="24"/>
                <c:pt idx="0">
                  <c:v>2036.4777890757887</c:v>
                </c:pt>
                <c:pt idx="1">
                  <c:v>1933.4652939085308</c:v>
                </c:pt>
                <c:pt idx="2">
                  <c:v>1949.313370088109</c:v>
                </c:pt>
                <c:pt idx="3">
                  <c:v>2052.3258652553668</c:v>
                </c:pt>
                <c:pt idx="4">
                  <c:v>2171.1864366022028</c:v>
                </c:pt>
                <c:pt idx="5">
                  <c:v>2218.7306651409372</c:v>
                </c:pt>
                <c:pt idx="6">
                  <c:v>2218.7306651409372</c:v>
                </c:pt>
                <c:pt idx="7">
                  <c:v>2337.5912364877731</c:v>
                </c:pt>
                <c:pt idx="8">
                  <c:v>2836.8056361444842</c:v>
                </c:pt>
                <c:pt idx="9">
                  <c:v>3114.146969287101</c:v>
                </c:pt>
                <c:pt idx="10">
                  <c:v>3272.6277310828823</c:v>
                </c:pt>
                <c:pt idx="11">
                  <c:v>3375.6402262501401</c:v>
                </c:pt>
                <c:pt idx="12">
                  <c:v>3296.3998453522495</c:v>
                </c:pt>
                <c:pt idx="13">
                  <c:v>3446.9565690582417</c:v>
                </c:pt>
                <c:pt idx="14">
                  <c:v>3462.8046452378198</c:v>
                </c:pt>
                <c:pt idx="15">
                  <c:v>3415.2604166990855</c:v>
                </c:pt>
                <c:pt idx="16">
                  <c:v>3415.2604166990855</c:v>
                </c:pt>
                <c:pt idx="17">
                  <c:v>3343.9440738909839</c:v>
                </c:pt>
                <c:pt idx="18">
                  <c:v>3201.3113882747807</c:v>
                </c:pt>
                <c:pt idx="19">
                  <c:v>3019.0585122096322</c:v>
                </c:pt>
                <c:pt idx="20">
                  <c:v>2836.8056361444842</c:v>
                </c:pt>
                <c:pt idx="21">
                  <c:v>2614.9325696303904</c:v>
                </c:pt>
                <c:pt idx="22">
                  <c:v>2400.9835412060856</c:v>
                </c:pt>
                <c:pt idx="23">
                  <c:v>2266.2748936796715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48-47BB-8846-ADE1B1AEA302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Shikoku!$B$87:$Y$87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Shikoku!$B$113:$Y$113</c:f>
              <c:numCache>
                <c:formatCode>General</c:formatCode>
                <c:ptCount val="24"/>
                <c:pt idx="0">
                  <c:v>2610.3550315548669</c:v>
                </c:pt>
                <c:pt idx="1">
                  <c:v>2478.3137264567604</c:v>
                </c:pt>
                <c:pt idx="2">
                  <c:v>2498.6277733949305</c:v>
                </c:pt>
                <c:pt idx="3">
                  <c:v>2630.669078493037</c:v>
                </c:pt>
                <c:pt idx="4">
                  <c:v>2783.0244305293131</c:v>
                </c:pt>
                <c:pt idx="5">
                  <c:v>2843.9665713438239</c:v>
                </c:pt>
                <c:pt idx="6">
                  <c:v>2843.9665713438239</c:v>
                </c:pt>
                <c:pt idx="7">
                  <c:v>2996.3219233801001</c:v>
                </c:pt>
                <c:pt idx="8">
                  <c:v>3636.2144019324605</c:v>
                </c:pt>
                <c:pt idx="9">
                  <c:v>3991.7102233504384</c:v>
                </c:pt>
                <c:pt idx="10">
                  <c:v>4194.8506927321396</c:v>
                </c:pt>
                <c:pt idx="11">
                  <c:v>4326.8919978302456</c:v>
                </c:pt>
                <c:pt idx="12">
                  <c:v>4225.3217631393954</c:v>
                </c:pt>
                <c:pt idx="13">
                  <c:v>4418.3052090520123</c:v>
                </c:pt>
                <c:pt idx="14">
                  <c:v>4438.619255990182</c:v>
                </c:pt>
                <c:pt idx="15">
                  <c:v>4377.677115175672</c:v>
                </c:pt>
                <c:pt idx="16">
                  <c:v>4377.677115175672</c:v>
                </c:pt>
                <c:pt idx="17">
                  <c:v>4286.2639039539054</c:v>
                </c:pt>
                <c:pt idx="18">
                  <c:v>4103.4374815103747</c:v>
                </c:pt>
                <c:pt idx="19">
                  <c:v>3869.8259417214172</c:v>
                </c:pt>
                <c:pt idx="20">
                  <c:v>3636.2144019324605</c:v>
                </c:pt>
                <c:pt idx="21">
                  <c:v>3351.8177447980779</c:v>
                </c:pt>
                <c:pt idx="22">
                  <c:v>3077.5781111327806</c:v>
                </c:pt>
                <c:pt idx="23">
                  <c:v>2904.9087121583343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8-47BB-8846-ADE1B1AEA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6480"/>
        <c:axId val="426606872"/>
      </c:scatterChart>
      <c:valAx>
        <c:axId val="42660648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6872"/>
        <c:crosses val="autoZero"/>
        <c:crossBetween val="midCat"/>
        <c:majorUnit val="3"/>
      </c:valAx>
      <c:valAx>
        <c:axId val="42660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6480"/>
        <c:crosses val="autoZero"/>
        <c:crossBetween val="midCat"/>
        <c:majorUnit val="7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535029032311324"/>
          <c:y val="0.26220863873992462"/>
          <c:w val="0.11808118286562094"/>
          <c:h val="0.429981616367156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layout>
        <c:manualLayout>
          <c:xMode val="edge"/>
          <c:yMode val="edge"/>
          <c:x val="0.349624890638670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7171296296296296"/>
          <c:w val="0.86394663167104113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Shikoku!$B$138:$Y$138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Shikoku!$B$241:$Y$241</c:f>
              <c:numCache>
                <c:formatCode>General</c:formatCode>
                <c:ptCount val="24"/>
                <c:pt idx="0">
                  <c:v>552.34788812785393</c:v>
                </c:pt>
                <c:pt idx="1">
                  <c:v>552.34788812785393</c:v>
                </c:pt>
                <c:pt idx="2">
                  <c:v>552.34788812785393</c:v>
                </c:pt>
                <c:pt idx="3">
                  <c:v>552.34788812785393</c:v>
                </c:pt>
                <c:pt idx="4">
                  <c:v>552.34788812785393</c:v>
                </c:pt>
                <c:pt idx="5">
                  <c:v>1012.7001170766706</c:v>
                </c:pt>
                <c:pt idx="6">
                  <c:v>4051.0248281388608</c:v>
                </c:pt>
                <c:pt idx="7">
                  <c:v>8562.476671837263</c:v>
                </c:pt>
                <c:pt idx="8">
                  <c:v>13165.998961325431</c:v>
                </c:pt>
                <c:pt idx="9">
                  <c:v>17032.957684495494</c:v>
                </c:pt>
                <c:pt idx="10">
                  <c:v>19610.930166608869</c:v>
                </c:pt>
                <c:pt idx="11">
                  <c:v>20715.775516086025</c:v>
                </c:pt>
                <c:pt idx="12">
                  <c:v>20715.775516086025</c:v>
                </c:pt>
                <c:pt idx="13">
                  <c:v>19979.21194976792</c:v>
                </c:pt>
                <c:pt idx="14">
                  <c:v>18045.732588182887</c:v>
                </c:pt>
                <c:pt idx="15">
                  <c:v>14639.126093961646</c:v>
                </c:pt>
                <c:pt idx="16">
                  <c:v>10127.674250263241</c:v>
                </c:pt>
                <c:pt idx="17">
                  <c:v>5524.1519607750752</c:v>
                </c:pt>
                <c:pt idx="18">
                  <c:v>1841.3341291845409</c:v>
                </c:pt>
                <c:pt idx="19">
                  <c:v>552.34788812785393</c:v>
                </c:pt>
                <c:pt idx="20">
                  <c:v>552.34788812785393</c:v>
                </c:pt>
                <c:pt idx="21">
                  <c:v>552.34788812785393</c:v>
                </c:pt>
                <c:pt idx="22">
                  <c:v>552.34788812785393</c:v>
                </c:pt>
                <c:pt idx="23">
                  <c:v>552.34788812785393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9-426D-9A38-E5040982C1D0}"/>
            </c:ext>
          </c:extLst>
        </c:ser>
        <c:ser>
          <c:idx val="1"/>
          <c:order val="1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Shikoku!$B$245:$Y$245</c:f>
              <c:numCache>
                <c:formatCode>General</c:formatCode>
                <c:ptCount val="24"/>
                <c:pt idx="0">
                  <c:v>552.34788812785393</c:v>
                </c:pt>
                <c:pt idx="1">
                  <c:v>552.34788812785393</c:v>
                </c:pt>
                <c:pt idx="2">
                  <c:v>552.34788812785393</c:v>
                </c:pt>
                <c:pt idx="3">
                  <c:v>552.34788812785393</c:v>
                </c:pt>
                <c:pt idx="4">
                  <c:v>552.34788812785393</c:v>
                </c:pt>
                <c:pt idx="5">
                  <c:v>920.62967128690741</c:v>
                </c:pt>
                <c:pt idx="6">
                  <c:v>3351.2894401366602</c:v>
                </c:pt>
                <c:pt idx="7">
                  <c:v>6960.4509150953845</c:v>
                </c:pt>
                <c:pt idx="8">
                  <c:v>10643.268746685921</c:v>
                </c:pt>
                <c:pt idx="9">
                  <c:v>13736.835725221968</c:v>
                </c:pt>
                <c:pt idx="10">
                  <c:v>15799.213710912667</c:v>
                </c:pt>
                <c:pt idx="11">
                  <c:v>16683.089990494398</c:v>
                </c:pt>
                <c:pt idx="12">
                  <c:v>16683.089990494398</c:v>
                </c:pt>
                <c:pt idx="13">
                  <c:v>16093.839137439909</c:v>
                </c:pt>
                <c:pt idx="14">
                  <c:v>14547.055648171885</c:v>
                </c:pt>
                <c:pt idx="15">
                  <c:v>11821.77045279489</c:v>
                </c:pt>
                <c:pt idx="16">
                  <c:v>8212.6089778361656</c:v>
                </c:pt>
                <c:pt idx="17">
                  <c:v>4529.7911462456314</c:v>
                </c:pt>
                <c:pt idx="18">
                  <c:v>1583.5368809732036</c:v>
                </c:pt>
                <c:pt idx="19">
                  <c:v>552.34788812785393</c:v>
                </c:pt>
                <c:pt idx="20">
                  <c:v>552.34788812785393</c:v>
                </c:pt>
                <c:pt idx="21">
                  <c:v>552.34788812785393</c:v>
                </c:pt>
                <c:pt idx="22">
                  <c:v>552.34788812785393</c:v>
                </c:pt>
                <c:pt idx="23">
                  <c:v>552.34788812785393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9-426D-9A38-E5040982C1D0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Shikoku!$B$249:$Y$249</c:f>
              <c:numCache>
                <c:formatCode>General</c:formatCode>
                <c:ptCount val="24"/>
                <c:pt idx="0">
                  <c:v>552.34788812785393</c:v>
                </c:pt>
                <c:pt idx="1">
                  <c:v>552.34788812785393</c:v>
                </c:pt>
                <c:pt idx="2">
                  <c:v>552.34788812785393</c:v>
                </c:pt>
                <c:pt idx="3">
                  <c:v>552.34788812785393</c:v>
                </c:pt>
                <c:pt idx="4">
                  <c:v>552.34788812785393</c:v>
                </c:pt>
                <c:pt idx="5">
                  <c:v>828.55922549714398</c:v>
                </c:pt>
                <c:pt idx="6">
                  <c:v>2651.5540521344583</c:v>
                </c:pt>
                <c:pt idx="7">
                  <c:v>5358.4251583535015</c:v>
                </c:pt>
                <c:pt idx="8">
                  <c:v>8120.5385320464029</c:v>
                </c:pt>
                <c:pt idx="9">
                  <c:v>10440.713765948438</c:v>
                </c:pt>
                <c:pt idx="10">
                  <c:v>11987.497255216462</c:v>
                </c:pt>
                <c:pt idx="11">
                  <c:v>12650.404464902758</c:v>
                </c:pt>
                <c:pt idx="12">
                  <c:v>12650.404464902758</c:v>
                </c:pt>
                <c:pt idx="13">
                  <c:v>12208.466325111895</c:v>
                </c:pt>
                <c:pt idx="14">
                  <c:v>11048.378708160875</c:v>
                </c:pt>
                <c:pt idx="15">
                  <c:v>9004.4148116281285</c:v>
                </c:pt>
                <c:pt idx="16">
                  <c:v>6297.5437054090871</c:v>
                </c:pt>
                <c:pt idx="17">
                  <c:v>3535.4303317161862</c:v>
                </c:pt>
                <c:pt idx="18">
                  <c:v>1325.739632761866</c:v>
                </c:pt>
                <c:pt idx="19">
                  <c:v>552.34788812785393</c:v>
                </c:pt>
                <c:pt idx="20">
                  <c:v>552.34788812785393</c:v>
                </c:pt>
                <c:pt idx="21">
                  <c:v>552.34788812785393</c:v>
                </c:pt>
                <c:pt idx="22">
                  <c:v>552.34788812785393</c:v>
                </c:pt>
                <c:pt idx="23">
                  <c:v>552.34788812785393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F9-426D-9A38-E5040982C1D0}"/>
            </c:ext>
          </c:extLst>
        </c:ser>
        <c:ser>
          <c:idx val="3"/>
          <c:order val="3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Shikoku!$B$253:$Y$253</c:f>
              <c:numCache>
                <c:formatCode>General</c:formatCode>
                <c:ptCount val="24"/>
                <c:pt idx="0">
                  <c:v>552.34788812785393</c:v>
                </c:pt>
                <c:pt idx="1">
                  <c:v>552.34788812785393</c:v>
                </c:pt>
                <c:pt idx="2">
                  <c:v>552.34788812785393</c:v>
                </c:pt>
                <c:pt idx="3">
                  <c:v>552.34788812785393</c:v>
                </c:pt>
                <c:pt idx="4">
                  <c:v>552.34788812785393</c:v>
                </c:pt>
                <c:pt idx="5">
                  <c:v>736.48877970738067</c:v>
                </c:pt>
                <c:pt idx="6">
                  <c:v>1951.8186641322573</c:v>
                </c:pt>
                <c:pt idx="7">
                  <c:v>3756.3994016116189</c:v>
                </c:pt>
                <c:pt idx="8">
                  <c:v>5597.8083174068879</c:v>
                </c:pt>
                <c:pt idx="9">
                  <c:v>7144.5918066749118</c:v>
                </c:pt>
                <c:pt idx="10">
                  <c:v>8175.7807995202611</c:v>
                </c:pt>
                <c:pt idx="11">
                  <c:v>8617.7189393111257</c:v>
                </c:pt>
                <c:pt idx="12">
                  <c:v>8617.7189393111257</c:v>
                </c:pt>
                <c:pt idx="13">
                  <c:v>8323.093512783882</c:v>
                </c:pt>
                <c:pt idx="14">
                  <c:v>7549.7017681498701</c:v>
                </c:pt>
                <c:pt idx="15">
                  <c:v>6187.0591704613726</c:v>
                </c:pt>
                <c:pt idx="16">
                  <c:v>4382.4784329820095</c:v>
                </c:pt>
                <c:pt idx="17">
                  <c:v>2541.0695171867424</c:v>
                </c:pt>
                <c:pt idx="18">
                  <c:v>1067.9423845505289</c:v>
                </c:pt>
                <c:pt idx="19">
                  <c:v>552.34788812785393</c:v>
                </c:pt>
                <c:pt idx="20">
                  <c:v>552.34788812785393</c:v>
                </c:pt>
                <c:pt idx="21">
                  <c:v>552.34788812785393</c:v>
                </c:pt>
                <c:pt idx="22">
                  <c:v>552.34788812785393</c:v>
                </c:pt>
                <c:pt idx="23">
                  <c:v>552.34788812785393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9-426D-9A38-E5040982C1D0}"/>
            </c:ext>
          </c:extLst>
        </c:ser>
        <c:ser>
          <c:idx val="4"/>
          <c:order val="4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Shikoku!$B$257:$Y$257</c:f>
              <c:numCache>
                <c:formatCode>General</c:formatCode>
                <c:ptCount val="24"/>
                <c:pt idx="0">
                  <c:v>552.34788812785393</c:v>
                </c:pt>
                <c:pt idx="1">
                  <c:v>552.34788812785393</c:v>
                </c:pt>
                <c:pt idx="2">
                  <c:v>552.34788812785393</c:v>
                </c:pt>
                <c:pt idx="3">
                  <c:v>552.34788812785393</c:v>
                </c:pt>
                <c:pt idx="4">
                  <c:v>552.34788812785393</c:v>
                </c:pt>
                <c:pt idx="5">
                  <c:v>644.41833391761725</c:v>
                </c:pt>
                <c:pt idx="6">
                  <c:v>1252.0832761300555</c:v>
                </c:pt>
                <c:pt idx="7">
                  <c:v>2154.3736448697364</c:v>
                </c:pt>
                <c:pt idx="8">
                  <c:v>3075.0781027673706</c:v>
                </c:pt>
                <c:pt idx="9">
                  <c:v>3848.4698474013826</c:v>
                </c:pt>
                <c:pt idx="10">
                  <c:v>4364.0643438240577</c:v>
                </c:pt>
                <c:pt idx="11">
                  <c:v>4585.0334137194895</c:v>
                </c:pt>
                <c:pt idx="12">
                  <c:v>4585.0334137194895</c:v>
                </c:pt>
                <c:pt idx="13">
                  <c:v>4437.7207004558677</c:v>
                </c:pt>
                <c:pt idx="14">
                  <c:v>4051.0248281388617</c:v>
                </c:pt>
                <c:pt idx="15">
                  <c:v>3369.703529294613</c:v>
                </c:pt>
                <c:pt idx="16">
                  <c:v>2467.4131605549319</c:v>
                </c:pt>
                <c:pt idx="17">
                  <c:v>1546.7087026572981</c:v>
                </c:pt>
                <c:pt idx="18">
                  <c:v>810.14513633919137</c:v>
                </c:pt>
                <c:pt idx="19">
                  <c:v>552.34788812785393</c:v>
                </c:pt>
                <c:pt idx="20">
                  <c:v>552.34788812785393</c:v>
                </c:pt>
                <c:pt idx="21">
                  <c:v>552.34788812785393</c:v>
                </c:pt>
                <c:pt idx="22">
                  <c:v>552.34788812785393</c:v>
                </c:pt>
                <c:pt idx="23">
                  <c:v>552.34788812785393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F9-426D-9A38-E5040982C1D0}"/>
            </c:ext>
          </c:extLst>
        </c:ser>
        <c:ser>
          <c:idx val="5"/>
          <c:order val="5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Shikoku!$B$229:$Y$229</c:f>
              <c:numCache>
                <c:formatCode>General</c:formatCode>
                <c:ptCount val="24"/>
                <c:pt idx="0">
                  <c:v>2570</c:v>
                </c:pt>
                <c:pt idx="1">
                  <c:v>2440</c:v>
                </c:pt>
                <c:pt idx="2">
                  <c:v>2460</c:v>
                </c:pt>
                <c:pt idx="3">
                  <c:v>2590</c:v>
                </c:pt>
                <c:pt idx="4">
                  <c:v>2740</c:v>
                </c:pt>
                <c:pt idx="5">
                  <c:v>2800</c:v>
                </c:pt>
                <c:pt idx="6">
                  <c:v>2800</c:v>
                </c:pt>
                <c:pt idx="7">
                  <c:v>2950</c:v>
                </c:pt>
                <c:pt idx="8">
                  <c:v>3580</c:v>
                </c:pt>
                <c:pt idx="9">
                  <c:v>3930</c:v>
                </c:pt>
                <c:pt idx="10">
                  <c:v>4130</c:v>
                </c:pt>
                <c:pt idx="11">
                  <c:v>4260</c:v>
                </c:pt>
                <c:pt idx="12">
                  <c:v>4160</c:v>
                </c:pt>
                <c:pt idx="13">
                  <c:v>4350</c:v>
                </c:pt>
                <c:pt idx="14">
                  <c:v>4370</c:v>
                </c:pt>
                <c:pt idx="15">
                  <c:v>4310</c:v>
                </c:pt>
                <c:pt idx="16">
                  <c:v>4310</c:v>
                </c:pt>
                <c:pt idx="17">
                  <c:v>4220</c:v>
                </c:pt>
                <c:pt idx="18">
                  <c:v>4040</c:v>
                </c:pt>
                <c:pt idx="19">
                  <c:v>3810</c:v>
                </c:pt>
                <c:pt idx="20">
                  <c:v>3580</c:v>
                </c:pt>
                <c:pt idx="21">
                  <c:v>3300</c:v>
                </c:pt>
                <c:pt idx="22">
                  <c:v>3030</c:v>
                </c:pt>
                <c:pt idx="23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F9-426D-9A38-E5040982C1D0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Shikoku!$B$228:$Y$228</c:f>
              <c:numCache>
                <c:formatCode>General</c:formatCode>
                <c:ptCount val="24"/>
                <c:pt idx="0">
                  <c:v>552.34788812785393</c:v>
                </c:pt>
                <c:pt idx="1">
                  <c:v>552.34788812785393</c:v>
                </c:pt>
                <c:pt idx="2">
                  <c:v>552.34788812785393</c:v>
                </c:pt>
                <c:pt idx="3">
                  <c:v>552.34788812785393</c:v>
                </c:pt>
                <c:pt idx="4">
                  <c:v>552.34788812785393</c:v>
                </c:pt>
                <c:pt idx="5">
                  <c:v>552.34788812785393</c:v>
                </c:pt>
                <c:pt idx="6">
                  <c:v>552.34788812785393</c:v>
                </c:pt>
                <c:pt idx="7">
                  <c:v>552.34788812785393</c:v>
                </c:pt>
                <c:pt idx="8">
                  <c:v>552.34788812785393</c:v>
                </c:pt>
                <c:pt idx="9">
                  <c:v>552.34788812785393</c:v>
                </c:pt>
                <c:pt idx="10">
                  <c:v>552.34788812785393</c:v>
                </c:pt>
                <c:pt idx="11">
                  <c:v>552.34788812785393</c:v>
                </c:pt>
                <c:pt idx="12">
                  <c:v>552.34788812785393</c:v>
                </c:pt>
                <c:pt idx="13">
                  <c:v>552.34788812785393</c:v>
                </c:pt>
                <c:pt idx="14">
                  <c:v>552.34788812785393</c:v>
                </c:pt>
                <c:pt idx="15">
                  <c:v>552.34788812785393</c:v>
                </c:pt>
                <c:pt idx="16">
                  <c:v>552.34788812785393</c:v>
                </c:pt>
                <c:pt idx="17">
                  <c:v>552.34788812785393</c:v>
                </c:pt>
                <c:pt idx="18">
                  <c:v>552.34788812785393</c:v>
                </c:pt>
                <c:pt idx="19">
                  <c:v>552.34788812785393</c:v>
                </c:pt>
                <c:pt idx="20">
                  <c:v>552.34788812785393</c:v>
                </c:pt>
                <c:pt idx="21">
                  <c:v>552.34788812785393</c:v>
                </c:pt>
                <c:pt idx="22">
                  <c:v>552.34788812785393</c:v>
                </c:pt>
                <c:pt idx="23">
                  <c:v>552.34788812785393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F9-426D-9A38-E5040982C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5304"/>
        <c:axId val="426605696"/>
      </c:scatterChart>
      <c:valAx>
        <c:axId val="42660530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5696"/>
        <c:crosses val="autoZero"/>
        <c:crossBetween val="midCat"/>
        <c:majorUnit val="3"/>
      </c:valAx>
      <c:valAx>
        <c:axId val="42660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5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755905511807"/>
          <c:y val="0.27769466316710412"/>
          <c:w val="0.16880577427821522"/>
          <c:h val="0.380212160979877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7171296296296296"/>
          <c:w val="0.8660857392825896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Shikoku!$B$138:$Y$138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Shikoku!$B$280:$Y$280</c:f>
              <c:numCache>
                <c:formatCode>General</c:formatCode>
                <c:ptCount val="24"/>
                <c:pt idx="0">
                  <c:v>1512.618564497717</c:v>
                </c:pt>
                <c:pt idx="1">
                  <c:v>1512.618564497717</c:v>
                </c:pt>
                <c:pt idx="2">
                  <c:v>1512.618564497717</c:v>
                </c:pt>
                <c:pt idx="3">
                  <c:v>1512.618564497717</c:v>
                </c:pt>
                <c:pt idx="4">
                  <c:v>1512.618564497717</c:v>
                </c:pt>
                <c:pt idx="5">
                  <c:v>1972.9707934465337</c:v>
                </c:pt>
                <c:pt idx="6">
                  <c:v>5011.2955045087238</c:v>
                </c:pt>
                <c:pt idx="7">
                  <c:v>9522.7473482071273</c:v>
                </c:pt>
                <c:pt idx="8">
                  <c:v>14126.269637695295</c:v>
                </c:pt>
                <c:pt idx="9">
                  <c:v>17993.228360865356</c:v>
                </c:pt>
                <c:pt idx="10">
                  <c:v>20571.200842978731</c:v>
                </c:pt>
                <c:pt idx="11">
                  <c:v>21676.046192455888</c:v>
                </c:pt>
                <c:pt idx="12">
                  <c:v>21676.046192455888</c:v>
                </c:pt>
                <c:pt idx="13">
                  <c:v>20939.482626137782</c:v>
                </c:pt>
                <c:pt idx="14">
                  <c:v>19006.00326455275</c:v>
                </c:pt>
                <c:pt idx="15">
                  <c:v>15599.39677033151</c:v>
                </c:pt>
                <c:pt idx="16">
                  <c:v>11087.944926633105</c:v>
                </c:pt>
                <c:pt idx="17">
                  <c:v>6484.4226371449377</c:v>
                </c:pt>
                <c:pt idx="18">
                  <c:v>2801.6048055544038</c:v>
                </c:pt>
                <c:pt idx="19">
                  <c:v>1512.618564497717</c:v>
                </c:pt>
                <c:pt idx="20">
                  <c:v>1512.618564497717</c:v>
                </c:pt>
                <c:pt idx="21">
                  <c:v>1512.618564497717</c:v>
                </c:pt>
                <c:pt idx="22">
                  <c:v>1512.618564497717</c:v>
                </c:pt>
                <c:pt idx="23">
                  <c:v>1512.618564497717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1-4A5C-A465-48CA2FF6ADE0}"/>
            </c:ext>
          </c:extLst>
        </c:ser>
        <c:ser>
          <c:idx val="1"/>
          <c:order val="1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Shikoku!$B$284:$Y$284</c:f>
              <c:numCache>
                <c:formatCode>General</c:formatCode>
                <c:ptCount val="24"/>
                <c:pt idx="0">
                  <c:v>1512.618564497717</c:v>
                </c:pt>
                <c:pt idx="1">
                  <c:v>1512.618564497717</c:v>
                </c:pt>
                <c:pt idx="2">
                  <c:v>1512.618564497717</c:v>
                </c:pt>
                <c:pt idx="3">
                  <c:v>1512.618564497717</c:v>
                </c:pt>
                <c:pt idx="4">
                  <c:v>1512.618564497717</c:v>
                </c:pt>
                <c:pt idx="5">
                  <c:v>1880.9003476567705</c:v>
                </c:pt>
                <c:pt idx="6">
                  <c:v>4311.5601165065236</c:v>
                </c:pt>
                <c:pt idx="7">
                  <c:v>7920.721591465247</c:v>
                </c:pt>
                <c:pt idx="8">
                  <c:v>11603.539423055785</c:v>
                </c:pt>
                <c:pt idx="9">
                  <c:v>14697.106401591833</c:v>
                </c:pt>
                <c:pt idx="10">
                  <c:v>16759.484387282529</c:v>
                </c:pt>
                <c:pt idx="11">
                  <c:v>17643.360666864261</c:v>
                </c:pt>
                <c:pt idx="12">
                  <c:v>17643.360666864261</c:v>
                </c:pt>
                <c:pt idx="13">
                  <c:v>17054.109813809773</c:v>
                </c:pt>
                <c:pt idx="14">
                  <c:v>15507.326324541749</c:v>
                </c:pt>
                <c:pt idx="15">
                  <c:v>12782.041129164754</c:v>
                </c:pt>
                <c:pt idx="16">
                  <c:v>9172.8796542060281</c:v>
                </c:pt>
                <c:pt idx="17">
                  <c:v>5490.0618226154938</c:v>
                </c:pt>
                <c:pt idx="18">
                  <c:v>2543.8075573430669</c:v>
                </c:pt>
                <c:pt idx="19">
                  <c:v>1512.618564497717</c:v>
                </c:pt>
                <c:pt idx="20">
                  <c:v>1512.618564497717</c:v>
                </c:pt>
                <c:pt idx="21">
                  <c:v>1512.618564497717</c:v>
                </c:pt>
                <c:pt idx="22">
                  <c:v>1512.618564497717</c:v>
                </c:pt>
                <c:pt idx="23">
                  <c:v>1512.618564497717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A1-4A5C-A465-48CA2FF6ADE0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Shikoku!$B$288:$Y$288</c:f>
              <c:numCache>
                <c:formatCode>General</c:formatCode>
                <c:ptCount val="24"/>
                <c:pt idx="0">
                  <c:v>1512.618564497717</c:v>
                </c:pt>
                <c:pt idx="1">
                  <c:v>1512.618564497717</c:v>
                </c:pt>
                <c:pt idx="2">
                  <c:v>1512.618564497717</c:v>
                </c:pt>
                <c:pt idx="3">
                  <c:v>1512.618564497717</c:v>
                </c:pt>
                <c:pt idx="4">
                  <c:v>1512.618564497717</c:v>
                </c:pt>
                <c:pt idx="5">
                  <c:v>1788.829901867007</c:v>
                </c:pt>
                <c:pt idx="6">
                  <c:v>3611.8247285043217</c:v>
                </c:pt>
                <c:pt idx="7">
                  <c:v>6318.695834723364</c:v>
                </c:pt>
                <c:pt idx="8">
                  <c:v>9080.8092084162654</c:v>
                </c:pt>
                <c:pt idx="9">
                  <c:v>11400.984442318302</c:v>
                </c:pt>
                <c:pt idx="10">
                  <c:v>12947.767931586326</c:v>
                </c:pt>
                <c:pt idx="11">
                  <c:v>13610.675141272623</c:v>
                </c:pt>
                <c:pt idx="12">
                  <c:v>13610.675141272623</c:v>
                </c:pt>
                <c:pt idx="13">
                  <c:v>13168.737001481759</c:v>
                </c:pt>
                <c:pt idx="14">
                  <c:v>12008.64938453074</c:v>
                </c:pt>
                <c:pt idx="15">
                  <c:v>9964.6854879979928</c:v>
                </c:pt>
                <c:pt idx="16">
                  <c:v>7257.8143817789496</c:v>
                </c:pt>
                <c:pt idx="17">
                  <c:v>4495.7010080860491</c:v>
                </c:pt>
                <c:pt idx="18">
                  <c:v>2286.0103091317292</c:v>
                </c:pt>
                <c:pt idx="19">
                  <c:v>1512.618564497717</c:v>
                </c:pt>
                <c:pt idx="20">
                  <c:v>1512.618564497717</c:v>
                </c:pt>
                <c:pt idx="21">
                  <c:v>1512.618564497717</c:v>
                </c:pt>
                <c:pt idx="22">
                  <c:v>1512.618564497717</c:v>
                </c:pt>
                <c:pt idx="23">
                  <c:v>1512.618564497717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A1-4A5C-A465-48CA2FF6ADE0}"/>
            </c:ext>
          </c:extLst>
        </c:ser>
        <c:ser>
          <c:idx val="3"/>
          <c:order val="3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Shikoku!$B$292:$Y$292</c:f>
              <c:numCache>
                <c:formatCode>General</c:formatCode>
                <c:ptCount val="24"/>
                <c:pt idx="0">
                  <c:v>1512.618564497717</c:v>
                </c:pt>
                <c:pt idx="1">
                  <c:v>1512.618564497717</c:v>
                </c:pt>
                <c:pt idx="2">
                  <c:v>1512.618564497717</c:v>
                </c:pt>
                <c:pt idx="3">
                  <c:v>1512.618564497717</c:v>
                </c:pt>
                <c:pt idx="4">
                  <c:v>1512.618564497717</c:v>
                </c:pt>
                <c:pt idx="5">
                  <c:v>1696.7594560772436</c:v>
                </c:pt>
                <c:pt idx="6">
                  <c:v>2912.0893405021202</c:v>
                </c:pt>
                <c:pt idx="7">
                  <c:v>4716.6700779814819</c:v>
                </c:pt>
                <c:pt idx="8">
                  <c:v>6558.0789937767504</c:v>
                </c:pt>
                <c:pt idx="9">
                  <c:v>8104.8624830447743</c:v>
                </c:pt>
                <c:pt idx="10">
                  <c:v>9136.0514758901245</c:v>
                </c:pt>
                <c:pt idx="11">
                  <c:v>9577.9896156809882</c:v>
                </c:pt>
                <c:pt idx="12">
                  <c:v>9577.9896156809882</c:v>
                </c:pt>
                <c:pt idx="13">
                  <c:v>9283.3641891537445</c:v>
                </c:pt>
                <c:pt idx="14">
                  <c:v>8509.9724445197335</c:v>
                </c:pt>
                <c:pt idx="15">
                  <c:v>7147.329846831235</c:v>
                </c:pt>
                <c:pt idx="16">
                  <c:v>5342.7491093518729</c:v>
                </c:pt>
                <c:pt idx="17">
                  <c:v>3501.3401935566053</c:v>
                </c:pt>
                <c:pt idx="18">
                  <c:v>2028.2130609203919</c:v>
                </c:pt>
                <c:pt idx="19">
                  <c:v>1512.618564497717</c:v>
                </c:pt>
                <c:pt idx="20">
                  <c:v>1512.618564497717</c:v>
                </c:pt>
                <c:pt idx="21">
                  <c:v>1512.618564497717</c:v>
                </c:pt>
                <c:pt idx="22">
                  <c:v>1512.618564497717</c:v>
                </c:pt>
                <c:pt idx="23">
                  <c:v>1512.618564497717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A1-4A5C-A465-48CA2FF6ADE0}"/>
            </c:ext>
          </c:extLst>
        </c:ser>
        <c:ser>
          <c:idx val="4"/>
          <c:order val="4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Shikoku!$B$296:$Y$296</c:f>
              <c:numCache>
                <c:formatCode>General</c:formatCode>
                <c:ptCount val="24"/>
                <c:pt idx="0">
                  <c:v>1512.618564497717</c:v>
                </c:pt>
                <c:pt idx="1">
                  <c:v>1512.618564497717</c:v>
                </c:pt>
                <c:pt idx="2">
                  <c:v>1512.618564497717</c:v>
                </c:pt>
                <c:pt idx="3">
                  <c:v>1512.618564497717</c:v>
                </c:pt>
                <c:pt idx="4">
                  <c:v>1512.618564497717</c:v>
                </c:pt>
                <c:pt idx="5">
                  <c:v>1604.6890102874804</c:v>
                </c:pt>
                <c:pt idx="6">
                  <c:v>2212.3539524999187</c:v>
                </c:pt>
                <c:pt idx="7">
                  <c:v>3114.6443212395998</c:v>
                </c:pt>
                <c:pt idx="8">
                  <c:v>4035.3487791372336</c:v>
                </c:pt>
                <c:pt idx="9">
                  <c:v>4808.7405237712455</c:v>
                </c:pt>
                <c:pt idx="10">
                  <c:v>5324.3350201939202</c:v>
                </c:pt>
                <c:pt idx="11">
                  <c:v>5545.3040900893529</c:v>
                </c:pt>
                <c:pt idx="12">
                  <c:v>5545.3040900893529</c:v>
                </c:pt>
                <c:pt idx="13">
                  <c:v>5397.9913768257311</c:v>
                </c:pt>
                <c:pt idx="14">
                  <c:v>5011.2955045087247</c:v>
                </c:pt>
                <c:pt idx="15">
                  <c:v>4329.9742056644764</c:v>
                </c:pt>
                <c:pt idx="16">
                  <c:v>3427.6838369247948</c:v>
                </c:pt>
                <c:pt idx="17">
                  <c:v>2506.9793790271615</c:v>
                </c:pt>
                <c:pt idx="18">
                  <c:v>1770.4158127090545</c:v>
                </c:pt>
                <c:pt idx="19">
                  <c:v>1512.618564497717</c:v>
                </c:pt>
                <c:pt idx="20">
                  <c:v>1512.618564497717</c:v>
                </c:pt>
                <c:pt idx="21">
                  <c:v>1512.618564497717</c:v>
                </c:pt>
                <c:pt idx="22">
                  <c:v>1512.618564497717</c:v>
                </c:pt>
                <c:pt idx="23">
                  <c:v>1512.618564497717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A1-4A5C-A465-48CA2FF6ADE0}"/>
            </c:ext>
          </c:extLst>
        </c:ser>
        <c:ser>
          <c:idx val="5"/>
          <c:order val="5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Shikoku!$B$268:$Y$268</c:f>
              <c:numCache>
                <c:formatCode>General</c:formatCode>
                <c:ptCount val="24"/>
                <c:pt idx="0">
                  <c:v>2570</c:v>
                </c:pt>
                <c:pt idx="1">
                  <c:v>2440</c:v>
                </c:pt>
                <c:pt idx="2">
                  <c:v>2460</c:v>
                </c:pt>
                <c:pt idx="3">
                  <c:v>2590</c:v>
                </c:pt>
                <c:pt idx="4">
                  <c:v>2740</c:v>
                </c:pt>
                <c:pt idx="5">
                  <c:v>2800</c:v>
                </c:pt>
                <c:pt idx="6">
                  <c:v>2800</c:v>
                </c:pt>
                <c:pt idx="7">
                  <c:v>2950</c:v>
                </c:pt>
                <c:pt idx="8">
                  <c:v>3580</c:v>
                </c:pt>
                <c:pt idx="9">
                  <c:v>3930</c:v>
                </c:pt>
                <c:pt idx="10">
                  <c:v>4130</c:v>
                </c:pt>
                <c:pt idx="11">
                  <c:v>4260</c:v>
                </c:pt>
                <c:pt idx="12">
                  <c:v>4160</c:v>
                </c:pt>
                <c:pt idx="13">
                  <c:v>4350</c:v>
                </c:pt>
                <c:pt idx="14">
                  <c:v>4370</c:v>
                </c:pt>
                <c:pt idx="15">
                  <c:v>4310</c:v>
                </c:pt>
                <c:pt idx="16">
                  <c:v>4310</c:v>
                </c:pt>
                <c:pt idx="17">
                  <c:v>4220</c:v>
                </c:pt>
                <c:pt idx="18">
                  <c:v>4040</c:v>
                </c:pt>
                <c:pt idx="19">
                  <c:v>3810</c:v>
                </c:pt>
                <c:pt idx="20">
                  <c:v>3580</c:v>
                </c:pt>
                <c:pt idx="21">
                  <c:v>3300</c:v>
                </c:pt>
                <c:pt idx="22">
                  <c:v>3030</c:v>
                </c:pt>
                <c:pt idx="23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A1-4A5C-A465-48CA2FF6ADE0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Shikoku!$B$267:$Y$267</c:f>
              <c:numCache>
                <c:formatCode>General</c:formatCode>
                <c:ptCount val="24"/>
                <c:pt idx="0">
                  <c:v>1512.618564497717</c:v>
                </c:pt>
                <c:pt idx="1">
                  <c:v>1512.618564497717</c:v>
                </c:pt>
                <c:pt idx="2">
                  <c:v>1512.618564497717</c:v>
                </c:pt>
                <c:pt idx="3">
                  <c:v>1512.618564497717</c:v>
                </c:pt>
                <c:pt idx="4">
                  <c:v>1512.618564497717</c:v>
                </c:pt>
                <c:pt idx="5">
                  <c:v>1512.618564497717</c:v>
                </c:pt>
                <c:pt idx="6">
                  <c:v>1512.618564497717</c:v>
                </c:pt>
                <c:pt idx="7">
                  <c:v>1512.618564497717</c:v>
                </c:pt>
                <c:pt idx="8">
                  <c:v>1512.618564497717</c:v>
                </c:pt>
                <c:pt idx="9">
                  <c:v>1512.618564497717</c:v>
                </c:pt>
                <c:pt idx="10">
                  <c:v>1512.618564497717</c:v>
                </c:pt>
                <c:pt idx="11">
                  <c:v>1512.618564497717</c:v>
                </c:pt>
                <c:pt idx="12">
                  <c:v>1512.618564497717</c:v>
                </c:pt>
                <c:pt idx="13">
                  <c:v>1512.618564497717</c:v>
                </c:pt>
                <c:pt idx="14">
                  <c:v>1512.618564497717</c:v>
                </c:pt>
                <c:pt idx="15">
                  <c:v>1512.618564497717</c:v>
                </c:pt>
                <c:pt idx="16">
                  <c:v>1512.618564497717</c:v>
                </c:pt>
                <c:pt idx="17">
                  <c:v>1512.618564497717</c:v>
                </c:pt>
                <c:pt idx="18">
                  <c:v>1512.618564497717</c:v>
                </c:pt>
                <c:pt idx="19">
                  <c:v>1512.618564497717</c:v>
                </c:pt>
                <c:pt idx="20">
                  <c:v>1512.618564497717</c:v>
                </c:pt>
                <c:pt idx="21">
                  <c:v>1512.618564497717</c:v>
                </c:pt>
                <c:pt idx="22">
                  <c:v>1512.618564497717</c:v>
                </c:pt>
                <c:pt idx="23">
                  <c:v>1512.618564497717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A1-4A5C-A465-48CA2FF6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7264"/>
        <c:axId val="426607656"/>
      </c:scatterChart>
      <c:valAx>
        <c:axId val="42660726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7656"/>
        <c:crosses val="autoZero"/>
        <c:crossBetween val="midCat"/>
        <c:majorUnit val="3"/>
      </c:valAx>
      <c:valAx>
        <c:axId val="4266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41644794400702"/>
          <c:y val="0.27306503353747447"/>
          <c:w val="0.16880577427821522"/>
          <c:h val="0.35243438320209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>
                <a:latin typeface="Times New Roman" panose="02020603050405020304" pitchFamily="18" charset="0"/>
                <a:cs typeface="Times New Roman" panose="02020603050405020304" pitchFamily="18" charset="0"/>
              </a:rPr>
              <a:t>PV</a:t>
            </a:r>
            <a:r>
              <a:rPr lang="ja-JP" altLang="en-US"/>
              <a:t>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15/7/2018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Kyushu!$B$3:$Y$3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</c:v>
                </c:pt>
                <c:pt idx="6">
                  <c:v>565</c:v>
                </c:pt>
                <c:pt idx="7">
                  <c:v>1703</c:v>
                </c:pt>
                <c:pt idx="8">
                  <c:v>2959</c:v>
                </c:pt>
                <c:pt idx="9">
                  <c:v>4137</c:v>
                </c:pt>
                <c:pt idx="10">
                  <c:v>5056</c:v>
                </c:pt>
                <c:pt idx="11">
                  <c:v>5623</c:v>
                </c:pt>
                <c:pt idx="12">
                  <c:v>5817</c:v>
                </c:pt>
                <c:pt idx="13">
                  <c:v>5542</c:v>
                </c:pt>
                <c:pt idx="14">
                  <c:v>4918</c:v>
                </c:pt>
                <c:pt idx="15">
                  <c:v>3979</c:v>
                </c:pt>
                <c:pt idx="16">
                  <c:v>2747</c:v>
                </c:pt>
                <c:pt idx="17">
                  <c:v>1572</c:v>
                </c:pt>
                <c:pt idx="18">
                  <c:v>514</c:v>
                </c:pt>
                <c:pt idx="19">
                  <c:v>20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CB-4112-921F-07A463E7C79E}"/>
            </c:ext>
          </c:extLst>
        </c:ser>
        <c:ser>
          <c:idx val="1"/>
          <c:order val="1"/>
          <c:tx>
            <c:v>16/7/2018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Kyushu!$B$4:$Y$4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</c:v>
                </c:pt>
                <c:pt idx="6">
                  <c:v>541</c:v>
                </c:pt>
                <c:pt idx="7">
                  <c:v>1640</c:v>
                </c:pt>
                <c:pt idx="8">
                  <c:v>2890</c:v>
                </c:pt>
                <c:pt idx="9">
                  <c:v>4114</c:v>
                </c:pt>
                <c:pt idx="10">
                  <c:v>5077</c:v>
                </c:pt>
                <c:pt idx="11">
                  <c:v>5617</c:v>
                </c:pt>
                <c:pt idx="12">
                  <c:v>5658</c:v>
                </c:pt>
                <c:pt idx="13">
                  <c:v>5457</c:v>
                </c:pt>
                <c:pt idx="14">
                  <c:v>4877</c:v>
                </c:pt>
                <c:pt idx="15">
                  <c:v>4017</c:v>
                </c:pt>
                <c:pt idx="16">
                  <c:v>2789</c:v>
                </c:pt>
                <c:pt idx="17">
                  <c:v>1513</c:v>
                </c:pt>
                <c:pt idx="18">
                  <c:v>447</c:v>
                </c:pt>
                <c:pt idx="19">
                  <c:v>17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CB-4112-921F-07A463E7C79E}"/>
            </c:ext>
          </c:extLst>
        </c:ser>
        <c:ser>
          <c:idx val="2"/>
          <c:order val="2"/>
          <c:tx>
            <c:v>17/7/2018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Kyushu!$B$5:$Y$5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</c:v>
                </c:pt>
                <c:pt idx="6">
                  <c:v>522</c:v>
                </c:pt>
                <c:pt idx="7">
                  <c:v>1555</c:v>
                </c:pt>
                <c:pt idx="8">
                  <c:v>2751</c:v>
                </c:pt>
                <c:pt idx="9">
                  <c:v>4089</c:v>
                </c:pt>
                <c:pt idx="10">
                  <c:v>4972</c:v>
                </c:pt>
                <c:pt idx="11">
                  <c:v>5432</c:v>
                </c:pt>
                <c:pt idx="12">
                  <c:v>5543</c:v>
                </c:pt>
                <c:pt idx="13">
                  <c:v>5270</c:v>
                </c:pt>
                <c:pt idx="14">
                  <c:v>4718</c:v>
                </c:pt>
                <c:pt idx="15">
                  <c:v>3905</c:v>
                </c:pt>
                <c:pt idx="16">
                  <c:v>2708</c:v>
                </c:pt>
                <c:pt idx="17">
                  <c:v>1478</c:v>
                </c:pt>
                <c:pt idx="18">
                  <c:v>444</c:v>
                </c:pt>
                <c:pt idx="19">
                  <c:v>16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CB-4112-921F-07A463E7C79E}"/>
            </c:ext>
          </c:extLst>
        </c:ser>
        <c:ser>
          <c:idx val="3"/>
          <c:order val="3"/>
          <c:tx>
            <c:v>18/7/2018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Kyushu!$B$6:$Y$6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</c:v>
                </c:pt>
                <c:pt idx="6">
                  <c:v>491</c:v>
                </c:pt>
                <c:pt idx="7">
                  <c:v>1578</c:v>
                </c:pt>
                <c:pt idx="8">
                  <c:v>2843</c:v>
                </c:pt>
                <c:pt idx="9">
                  <c:v>4087</c:v>
                </c:pt>
                <c:pt idx="10">
                  <c:v>4926</c:v>
                </c:pt>
                <c:pt idx="11">
                  <c:v>5411</c:v>
                </c:pt>
                <c:pt idx="12">
                  <c:v>5513</c:v>
                </c:pt>
                <c:pt idx="13">
                  <c:v>5058</c:v>
                </c:pt>
                <c:pt idx="14">
                  <c:v>4429</c:v>
                </c:pt>
                <c:pt idx="15">
                  <c:v>3727</c:v>
                </c:pt>
                <c:pt idx="16">
                  <c:v>2586</c:v>
                </c:pt>
                <c:pt idx="17">
                  <c:v>1412</c:v>
                </c:pt>
                <c:pt idx="18">
                  <c:v>442</c:v>
                </c:pt>
                <c:pt idx="19">
                  <c:v>21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CB-4112-921F-07A463E7C79E}"/>
            </c:ext>
          </c:extLst>
        </c:ser>
        <c:ser>
          <c:idx val="4"/>
          <c:order val="4"/>
          <c:tx>
            <c:v>19/7/2018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Kyushu!$B$7:$Y$7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</c:v>
                </c:pt>
                <c:pt idx="6">
                  <c:v>532</c:v>
                </c:pt>
                <c:pt idx="7">
                  <c:v>1647</c:v>
                </c:pt>
                <c:pt idx="8">
                  <c:v>2945</c:v>
                </c:pt>
                <c:pt idx="9">
                  <c:v>4204</c:v>
                </c:pt>
                <c:pt idx="10">
                  <c:v>5111</c:v>
                </c:pt>
                <c:pt idx="11">
                  <c:v>5646</c:v>
                </c:pt>
                <c:pt idx="12">
                  <c:v>5801</c:v>
                </c:pt>
                <c:pt idx="13">
                  <c:v>5590</c:v>
                </c:pt>
                <c:pt idx="14">
                  <c:v>4853</c:v>
                </c:pt>
                <c:pt idx="15">
                  <c:v>3861</c:v>
                </c:pt>
                <c:pt idx="16">
                  <c:v>2735</c:v>
                </c:pt>
                <c:pt idx="17">
                  <c:v>1477</c:v>
                </c:pt>
                <c:pt idx="18">
                  <c:v>451</c:v>
                </c:pt>
                <c:pt idx="19">
                  <c:v>15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CB-4112-921F-07A463E7C79E}"/>
            </c:ext>
          </c:extLst>
        </c:ser>
        <c:ser>
          <c:idx val="5"/>
          <c:order val="5"/>
          <c:tx>
            <c:v>20/7/2018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Kyushu!$B$8:$Y$8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</c:v>
                </c:pt>
                <c:pt idx="6">
                  <c:v>534</c:v>
                </c:pt>
                <c:pt idx="7">
                  <c:v>1646</c:v>
                </c:pt>
                <c:pt idx="8">
                  <c:v>2823</c:v>
                </c:pt>
                <c:pt idx="9">
                  <c:v>4012</c:v>
                </c:pt>
                <c:pt idx="10">
                  <c:v>4557</c:v>
                </c:pt>
                <c:pt idx="11">
                  <c:v>4634</c:v>
                </c:pt>
                <c:pt idx="12">
                  <c:v>4414</c:v>
                </c:pt>
                <c:pt idx="13">
                  <c:v>3708</c:v>
                </c:pt>
                <c:pt idx="14">
                  <c:v>3058</c:v>
                </c:pt>
                <c:pt idx="15">
                  <c:v>2698</c:v>
                </c:pt>
                <c:pt idx="16">
                  <c:v>2150</c:v>
                </c:pt>
                <c:pt idx="17">
                  <c:v>1190</c:v>
                </c:pt>
                <c:pt idx="18">
                  <c:v>421</c:v>
                </c:pt>
                <c:pt idx="19">
                  <c:v>21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CB-4112-921F-07A463E7C79E}"/>
            </c:ext>
          </c:extLst>
        </c:ser>
        <c:ser>
          <c:idx val="6"/>
          <c:order val="6"/>
          <c:tx>
            <c:v>21/7/2018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Kyushu!$B$2:$Y$2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Kyushu!$B$9:$Y$9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34</c:v>
                </c:pt>
                <c:pt idx="6">
                  <c:v>492</c:v>
                </c:pt>
                <c:pt idx="7">
                  <c:v>1341</c:v>
                </c:pt>
                <c:pt idx="8">
                  <c:v>2201</c:v>
                </c:pt>
                <c:pt idx="9">
                  <c:v>2660</c:v>
                </c:pt>
                <c:pt idx="10">
                  <c:v>3039</c:v>
                </c:pt>
                <c:pt idx="11">
                  <c:v>3346</c:v>
                </c:pt>
                <c:pt idx="12">
                  <c:v>3635</c:v>
                </c:pt>
                <c:pt idx="13">
                  <c:v>3417</c:v>
                </c:pt>
                <c:pt idx="14">
                  <c:v>2776</c:v>
                </c:pt>
                <c:pt idx="15">
                  <c:v>2462</c:v>
                </c:pt>
                <c:pt idx="16">
                  <c:v>1848</c:v>
                </c:pt>
                <c:pt idx="17">
                  <c:v>1092</c:v>
                </c:pt>
                <c:pt idx="18">
                  <c:v>384</c:v>
                </c:pt>
                <c:pt idx="19">
                  <c:v>17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CB-4112-921F-07A463E7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0216"/>
        <c:axId val="426580608"/>
      </c:scatterChart>
      <c:valAx>
        <c:axId val="4265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0608"/>
        <c:crosses val="autoZero"/>
        <c:crossBetween val="midCat"/>
      </c:valAx>
      <c:valAx>
        <c:axId val="42658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0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100%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1062.9933420620107</c:v>
                </c:pt>
                <c:pt idx="6">
                  <c:v>18310.917569713351</c:v>
                </c:pt>
                <c:pt idx="7">
                  <c:v>56441.517452711931</c:v>
                </c:pt>
                <c:pt idx="8">
                  <c:v>96800.974343259892</c:v>
                </c:pt>
                <c:pt idx="9">
                  <c:v>137571.91252750927</c:v>
                </c:pt>
                <c:pt idx="10">
                  <c:v>156260.02128311558</c:v>
                </c:pt>
                <c:pt idx="11">
                  <c:v>158900.35958436638</c:v>
                </c:pt>
                <c:pt idx="12">
                  <c:v>151356.53586650692</c:v>
                </c:pt>
                <c:pt idx="13">
                  <c:v>127147.71975373988</c:v>
                </c:pt>
                <c:pt idx="14">
                  <c:v>104859.1496782461</c:v>
                </c:pt>
                <c:pt idx="15">
                  <c:v>92514.710867203394</c:v>
                </c:pt>
                <c:pt idx="16">
                  <c:v>73723.731788171703</c:v>
                </c:pt>
                <c:pt idx="17">
                  <c:v>40805.228292057836</c:v>
                </c:pt>
                <c:pt idx="18">
                  <c:v>14436.135387358276</c:v>
                </c:pt>
                <c:pt idx="19">
                  <c:v>720.09226397749126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5-4E1A-970F-842B0A1B4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1392"/>
        <c:axId val="426587664"/>
      </c:scatterChart>
      <c:valAx>
        <c:axId val="42658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7664"/>
        <c:crosses val="autoZero"/>
        <c:crossBetween val="midCat"/>
      </c:valAx>
      <c:valAx>
        <c:axId val="4265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60%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637.79600523720649</c:v>
                </c:pt>
                <c:pt idx="6">
                  <c:v>10986.550541828008</c:v>
                </c:pt>
                <c:pt idx="7">
                  <c:v>33864.910471627154</c:v>
                </c:pt>
                <c:pt idx="8">
                  <c:v>58080.584605955926</c:v>
                </c:pt>
                <c:pt idx="9">
                  <c:v>82543.14751650556</c:v>
                </c:pt>
                <c:pt idx="10">
                  <c:v>93756.01276986934</c:v>
                </c:pt>
                <c:pt idx="11">
                  <c:v>95340.215750619827</c:v>
                </c:pt>
                <c:pt idx="12">
                  <c:v>90813.921519904165</c:v>
                </c:pt>
                <c:pt idx="13">
                  <c:v>76288.631852243925</c:v>
                </c:pt>
                <c:pt idx="14">
                  <c:v>62915.489806947655</c:v>
                </c:pt>
                <c:pt idx="15">
                  <c:v>55508.826520322036</c:v>
                </c:pt>
                <c:pt idx="16">
                  <c:v>44234.239072903023</c:v>
                </c:pt>
                <c:pt idx="17">
                  <c:v>24483.136975234702</c:v>
                </c:pt>
                <c:pt idx="18">
                  <c:v>8661.6812324149651</c:v>
                </c:pt>
                <c:pt idx="19">
                  <c:v>432.05535838649473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E2-40E2-B53F-33D41106D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3744"/>
        <c:axId val="426582176"/>
      </c:scatterChart>
      <c:valAx>
        <c:axId val="42658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2176"/>
        <c:crosses val="autoZero"/>
        <c:crossBetween val="midCat"/>
      </c:valAx>
      <c:valAx>
        <c:axId val="42658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50%</a:t>
            </a:r>
            <a:endParaRPr lang="ja-JP" altLang="en-US"/>
          </a:p>
        </c:rich>
      </c:tx>
      <c:layout>
        <c:manualLayout>
          <c:xMode val="edge"/>
          <c:yMode val="edge"/>
          <c:x val="0.3746248906386701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531.49667103100535</c:v>
                </c:pt>
                <c:pt idx="6">
                  <c:v>9155.4587848566753</c:v>
                </c:pt>
                <c:pt idx="7">
                  <c:v>28220.758726355965</c:v>
                </c:pt>
                <c:pt idx="8">
                  <c:v>48400.487171629946</c:v>
                </c:pt>
                <c:pt idx="9">
                  <c:v>68785.956263754633</c:v>
                </c:pt>
                <c:pt idx="10">
                  <c:v>78130.01064155779</c:v>
                </c:pt>
                <c:pt idx="11">
                  <c:v>79450.179792183189</c:v>
                </c:pt>
                <c:pt idx="12">
                  <c:v>75678.267933253461</c:v>
                </c:pt>
                <c:pt idx="13">
                  <c:v>63573.859876869938</c:v>
                </c:pt>
                <c:pt idx="14">
                  <c:v>52429.574839123052</c:v>
                </c:pt>
                <c:pt idx="15">
                  <c:v>46257.355433601697</c:v>
                </c:pt>
                <c:pt idx="16">
                  <c:v>36861.865894085851</c:v>
                </c:pt>
                <c:pt idx="17">
                  <c:v>20402.614146028918</c:v>
                </c:pt>
                <c:pt idx="18">
                  <c:v>7218.0676936791378</c:v>
                </c:pt>
                <c:pt idx="19">
                  <c:v>360.04613198874563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CD-46B3-9C44-54FC903E0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90016"/>
        <c:axId val="426586880"/>
      </c:scatterChart>
      <c:valAx>
        <c:axId val="42659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6880"/>
        <c:crosses val="autoZero"/>
        <c:crossBetween val="midCat"/>
      </c:valAx>
      <c:valAx>
        <c:axId val="4265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40%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425.19733682480438</c:v>
                </c:pt>
                <c:pt idx="6">
                  <c:v>7324.3670278853397</c:v>
                </c:pt>
                <c:pt idx="7">
                  <c:v>22576.606981084773</c:v>
                </c:pt>
                <c:pt idx="8">
                  <c:v>38720.389737303965</c:v>
                </c:pt>
                <c:pt idx="9">
                  <c:v>55028.765011003714</c:v>
                </c:pt>
                <c:pt idx="10">
                  <c:v>62504.008513246234</c:v>
                </c:pt>
                <c:pt idx="11">
                  <c:v>63560.143833746559</c:v>
                </c:pt>
                <c:pt idx="12">
                  <c:v>60542.614346602786</c:v>
                </c:pt>
                <c:pt idx="13">
                  <c:v>50859.08790149595</c:v>
                </c:pt>
                <c:pt idx="14">
                  <c:v>41943.659871298441</c:v>
                </c:pt>
                <c:pt idx="15">
                  <c:v>37005.884346881357</c:v>
                </c:pt>
                <c:pt idx="16">
                  <c:v>29489.492715268687</c:v>
                </c:pt>
                <c:pt idx="17">
                  <c:v>16322.091316823135</c:v>
                </c:pt>
                <c:pt idx="18">
                  <c:v>5774.4541549433097</c:v>
                </c:pt>
                <c:pt idx="19">
                  <c:v>288.03690559099653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FF-4603-AE67-95B58B61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8448"/>
        <c:axId val="426581784"/>
      </c:scatterChart>
      <c:valAx>
        <c:axId val="42658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1784"/>
        <c:crosses val="autoZero"/>
        <c:crossBetween val="midCat"/>
      </c:valAx>
      <c:valAx>
        <c:axId val="42658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318.89800261860324</c:v>
                </c:pt>
                <c:pt idx="6">
                  <c:v>5493.2752709140041</c:v>
                </c:pt>
                <c:pt idx="7">
                  <c:v>16932.455235813577</c:v>
                </c:pt>
                <c:pt idx="8">
                  <c:v>29040.292302977963</c:v>
                </c:pt>
                <c:pt idx="9">
                  <c:v>41271.57375825278</c:v>
                </c:pt>
                <c:pt idx="10">
                  <c:v>46878.00638493467</c:v>
                </c:pt>
                <c:pt idx="11">
                  <c:v>47670.107875309914</c:v>
                </c:pt>
                <c:pt idx="12">
                  <c:v>45406.960759952082</c:v>
                </c:pt>
                <c:pt idx="13">
                  <c:v>38144.315926121963</c:v>
                </c:pt>
                <c:pt idx="14">
                  <c:v>31457.744903473827</c:v>
                </c:pt>
                <c:pt idx="15">
                  <c:v>27754.413260161018</c:v>
                </c:pt>
                <c:pt idx="16">
                  <c:v>22117.119536451512</c:v>
                </c:pt>
                <c:pt idx="17">
                  <c:v>12241.568487617351</c:v>
                </c:pt>
                <c:pt idx="18">
                  <c:v>4330.8406162074825</c:v>
                </c:pt>
                <c:pt idx="19">
                  <c:v>216.02767919324737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E-453D-A5BE-20CFF0C2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2568"/>
        <c:axId val="426578648"/>
      </c:scatterChart>
      <c:valAx>
        <c:axId val="426582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8648"/>
        <c:crosses val="autoZero"/>
        <c:crossBetween val="midCat"/>
      </c:valAx>
      <c:valAx>
        <c:axId val="42657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2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20%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212.59866841240219</c:v>
                </c:pt>
                <c:pt idx="6">
                  <c:v>3662.1835139426698</c:v>
                </c:pt>
                <c:pt idx="7">
                  <c:v>11288.303490542386</c:v>
                </c:pt>
                <c:pt idx="8">
                  <c:v>19360.194868651983</c:v>
                </c:pt>
                <c:pt idx="9">
                  <c:v>27514.382505501857</c:v>
                </c:pt>
                <c:pt idx="10">
                  <c:v>31252.004256623117</c:v>
                </c:pt>
                <c:pt idx="11">
                  <c:v>31780.071916873279</c:v>
                </c:pt>
                <c:pt idx="12">
                  <c:v>30271.307173301393</c:v>
                </c:pt>
                <c:pt idx="13">
                  <c:v>25429.543950747975</c:v>
                </c:pt>
                <c:pt idx="14">
                  <c:v>20971.829935649221</c:v>
                </c:pt>
                <c:pt idx="15">
                  <c:v>18502.942173440679</c:v>
                </c:pt>
                <c:pt idx="16">
                  <c:v>14744.746357634343</c:v>
                </c:pt>
                <c:pt idx="17">
                  <c:v>8161.0456584115673</c:v>
                </c:pt>
                <c:pt idx="18">
                  <c:v>2887.2270774716549</c:v>
                </c:pt>
                <c:pt idx="19">
                  <c:v>144.01845279549826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9-426A-A97E-E1F876462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4920"/>
        <c:axId val="426585312"/>
      </c:scatterChart>
      <c:valAx>
        <c:axId val="42658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5312"/>
        <c:crosses val="autoZero"/>
        <c:crossBetween val="midCat"/>
      </c:valAx>
      <c:valAx>
        <c:axId val="4265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4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5870516185476"/>
          <c:y val="0.26111111111111113"/>
          <c:w val="0.79230796150481186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Kyushu!$B$43:$Y$43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106.2993342062011</c:v>
                </c:pt>
                <c:pt idx="6">
                  <c:v>1831.0917569713349</c:v>
                </c:pt>
                <c:pt idx="7">
                  <c:v>5644.1517452711932</c:v>
                </c:pt>
                <c:pt idx="8">
                  <c:v>9680.0974343259913</c:v>
                </c:pt>
                <c:pt idx="9">
                  <c:v>13757.191252750928</c:v>
                </c:pt>
                <c:pt idx="10">
                  <c:v>15626.002128311558</c:v>
                </c:pt>
                <c:pt idx="11">
                  <c:v>15890.03595843664</c:v>
                </c:pt>
                <c:pt idx="12">
                  <c:v>15135.653586650697</c:v>
                </c:pt>
                <c:pt idx="13">
                  <c:v>12714.771975373988</c:v>
                </c:pt>
                <c:pt idx="14">
                  <c:v>10485.91496782461</c:v>
                </c:pt>
                <c:pt idx="15">
                  <c:v>9251.4710867203394</c:v>
                </c:pt>
                <c:pt idx="16">
                  <c:v>7372.3731788171717</c:v>
                </c:pt>
                <c:pt idx="17">
                  <c:v>4080.5228292057836</c:v>
                </c:pt>
                <c:pt idx="18">
                  <c:v>1443.6135387358274</c:v>
                </c:pt>
                <c:pt idx="19">
                  <c:v>72.009226397749131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E-4069-BD0D-65400E37504F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212.59866841240219</c:v>
                </c:pt>
                <c:pt idx="6">
                  <c:v>3662.1835139426698</c:v>
                </c:pt>
                <c:pt idx="7">
                  <c:v>11288.303490542386</c:v>
                </c:pt>
                <c:pt idx="8">
                  <c:v>19360.194868651983</c:v>
                </c:pt>
                <c:pt idx="9">
                  <c:v>27514.382505501857</c:v>
                </c:pt>
                <c:pt idx="10">
                  <c:v>31252.004256623117</c:v>
                </c:pt>
                <c:pt idx="11">
                  <c:v>31780.071916873279</c:v>
                </c:pt>
                <c:pt idx="12">
                  <c:v>30271.307173301393</c:v>
                </c:pt>
                <c:pt idx="13">
                  <c:v>25429.543950747975</c:v>
                </c:pt>
                <c:pt idx="14">
                  <c:v>20971.829935649221</c:v>
                </c:pt>
                <c:pt idx="15">
                  <c:v>18502.942173440679</c:v>
                </c:pt>
                <c:pt idx="16">
                  <c:v>14744.746357634343</c:v>
                </c:pt>
                <c:pt idx="17">
                  <c:v>8161.0456584115673</c:v>
                </c:pt>
                <c:pt idx="18">
                  <c:v>2887.2270774716549</c:v>
                </c:pt>
                <c:pt idx="19">
                  <c:v>144.01845279549826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EE-4069-BD0D-65400E37504F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Kyushu!$B$37:$Y$37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318.89800261860324</c:v>
                </c:pt>
                <c:pt idx="6">
                  <c:v>5493.2752709140041</c:v>
                </c:pt>
                <c:pt idx="7">
                  <c:v>16932.455235813577</c:v>
                </c:pt>
                <c:pt idx="8">
                  <c:v>29040.292302977963</c:v>
                </c:pt>
                <c:pt idx="9">
                  <c:v>41271.57375825278</c:v>
                </c:pt>
                <c:pt idx="10">
                  <c:v>46878.00638493467</c:v>
                </c:pt>
                <c:pt idx="11">
                  <c:v>47670.107875309914</c:v>
                </c:pt>
                <c:pt idx="12">
                  <c:v>45406.960759952082</c:v>
                </c:pt>
                <c:pt idx="13">
                  <c:v>38144.315926121963</c:v>
                </c:pt>
                <c:pt idx="14">
                  <c:v>31457.744903473827</c:v>
                </c:pt>
                <c:pt idx="15">
                  <c:v>27754.413260161018</c:v>
                </c:pt>
                <c:pt idx="16">
                  <c:v>22117.119536451512</c:v>
                </c:pt>
                <c:pt idx="17">
                  <c:v>12241.568487617351</c:v>
                </c:pt>
                <c:pt idx="18">
                  <c:v>4330.8406162074825</c:v>
                </c:pt>
                <c:pt idx="19">
                  <c:v>216.02767919324737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EE-4069-BD0D-65400E37504F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425.19733682480438</c:v>
                </c:pt>
                <c:pt idx="6">
                  <c:v>7324.3670278853397</c:v>
                </c:pt>
                <c:pt idx="7">
                  <c:v>22576.606981084773</c:v>
                </c:pt>
                <c:pt idx="8">
                  <c:v>38720.389737303965</c:v>
                </c:pt>
                <c:pt idx="9">
                  <c:v>55028.765011003714</c:v>
                </c:pt>
                <c:pt idx="10">
                  <c:v>62504.008513246234</c:v>
                </c:pt>
                <c:pt idx="11">
                  <c:v>63560.143833746559</c:v>
                </c:pt>
                <c:pt idx="12">
                  <c:v>60542.614346602786</c:v>
                </c:pt>
                <c:pt idx="13">
                  <c:v>50859.08790149595</c:v>
                </c:pt>
                <c:pt idx="14">
                  <c:v>41943.659871298441</c:v>
                </c:pt>
                <c:pt idx="15">
                  <c:v>37005.884346881357</c:v>
                </c:pt>
                <c:pt idx="16">
                  <c:v>29489.492715268687</c:v>
                </c:pt>
                <c:pt idx="17">
                  <c:v>16322.091316823135</c:v>
                </c:pt>
                <c:pt idx="18">
                  <c:v>5774.4541549433097</c:v>
                </c:pt>
                <c:pt idx="19">
                  <c:v>288.03690559099653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EE-4069-BD0D-65400E37504F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531.49667103100535</c:v>
                </c:pt>
                <c:pt idx="6">
                  <c:v>9155.4587848566753</c:v>
                </c:pt>
                <c:pt idx="7">
                  <c:v>28220.758726355965</c:v>
                </c:pt>
                <c:pt idx="8">
                  <c:v>48400.487171629946</c:v>
                </c:pt>
                <c:pt idx="9">
                  <c:v>68785.956263754633</c:v>
                </c:pt>
                <c:pt idx="10">
                  <c:v>78130.01064155779</c:v>
                </c:pt>
                <c:pt idx="11">
                  <c:v>79450.179792183189</c:v>
                </c:pt>
                <c:pt idx="12">
                  <c:v>75678.267933253461</c:v>
                </c:pt>
                <c:pt idx="13">
                  <c:v>63573.859876869938</c:v>
                </c:pt>
                <c:pt idx="14">
                  <c:v>52429.574839123052</c:v>
                </c:pt>
                <c:pt idx="15">
                  <c:v>46257.355433601697</c:v>
                </c:pt>
                <c:pt idx="16">
                  <c:v>36861.865894085851</c:v>
                </c:pt>
                <c:pt idx="17">
                  <c:v>20402.614146028918</c:v>
                </c:pt>
                <c:pt idx="18">
                  <c:v>7218.0676936791378</c:v>
                </c:pt>
                <c:pt idx="19">
                  <c:v>360.04613198874563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EE-4069-BD0D-65400E37504F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637.79600523720649</c:v>
                </c:pt>
                <c:pt idx="6">
                  <c:v>10986.550541828008</c:v>
                </c:pt>
                <c:pt idx="7">
                  <c:v>33864.910471627154</c:v>
                </c:pt>
                <c:pt idx="8">
                  <c:v>58080.584605955926</c:v>
                </c:pt>
                <c:pt idx="9">
                  <c:v>82543.14751650556</c:v>
                </c:pt>
                <c:pt idx="10">
                  <c:v>93756.01276986934</c:v>
                </c:pt>
                <c:pt idx="11">
                  <c:v>95340.215750619827</c:v>
                </c:pt>
                <c:pt idx="12">
                  <c:v>90813.921519904165</c:v>
                </c:pt>
                <c:pt idx="13">
                  <c:v>76288.631852243925</c:v>
                </c:pt>
                <c:pt idx="14">
                  <c:v>62915.489806947655</c:v>
                </c:pt>
                <c:pt idx="15">
                  <c:v>55508.826520322036</c:v>
                </c:pt>
                <c:pt idx="16">
                  <c:v>44234.239072903023</c:v>
                </c:pt>
                <c:pt idx="17">
                  <c:v>24483.136975234702</c:v>
                </c:pt>
                <c:pt idx="18">
                  <c:v>8661.6812324149651</c:v>
                </c:pt>
                <c:pt idx="19">
                  <c:v>432.05535838649473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EE-4069-BD0D-65400E37504F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Kyushu!$B$25:$Y$25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1062.9933420620107</c:v>
                </c:pt>
                <c:pt idx="6">
                  <c:v>18310.917569713351</c:v>
                </c:pt>
                <c:pt idx="7">
                  <c:v>56441.517452711931</c:v>
                </c:pt>
                <c:pt idx="8">
                  <c:v>96800.974343259892</c:v>
                </c:pt>
                <c:pt idx="9">
                  <c:v>137571.91252750927</c:v>
                </c:pt>
                <c:pt idx="10">
                  <c:v>156260.02128311558</c:v>
                </c:pt>
                <c:pt idx="11">
                  <c:v>158900.35958436638</c:v>
                </c:pt>
                <c:pt idx="12">
                  <c:v>151356.53586650692</c:v>
                </c:pt>
                <c:pt idx="13">
                  <c:v>127147.71975373988</c:v>
                </c:pt>
                <c:pt idx="14">
                  <c:v>104859.1496782461</c:v>
                </c:pt>
                <c:pt idx="15">
                  <c:v>92514.710867203394</c:v>
                </c:pt>
                <c:pt idx="16">
                  <c:v>73723.731788171703</c:v>
                </c:pt>
                <c:pt idx="17">
                  <c:v>40805.228292057836</c:v>
                </c:pt>
                <c:pt idx="18">
                  <c:v>14436.135387358276</c:v>
                </c:pt>
                <c:pt idx="19">
                  <c:v>720.09226397749126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EE-4069-BD0D-65400E375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77864"/>
        <c:axId val="426578256"/>
      </c:scatterChart>
      <c:valAx>
        <c:axId val="42657786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8256"/>
        <c:crosses val="autoZero"/>
        <c:crossBetween val="midCat"/>
        <c:majorUnit val="3"/>
      </c:valAx>
      <c:valAx>
        <c:axId val="4265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ea typeface="ＭＳ 明朝" panose="02020609040205080304" pitchFamily="17" charset="-128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7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01377952755893"/>
          <c:y val="0.25294947506561682"/>
          <c:w val="0.13920844269466318"/>
          <c:h val="0.4681751239428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所要発電量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5277777777777779"/>
          <c:w val="0.85761329833770794"/>
          <c:h val="0.73982283464566923"/>
        </c:manualLayout>
      </c:layout>
      <c:scatterChart>
        <c:scatterStyle val="lineMarker"/>
        <c:varyColors val="0"/>
        <c:ser>
          <c:idx val="0"/>
          <c:order val="0"/>
          <c:tx>
            <c:v>B4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Kyushu!$B$109:$Y$109</c:f>
              <c:numCache>
                <c:formatCode>General</c:formatCode>
                <c:ptCount val="24"/>
                <c:pt idx="0">
                  <c:v>4619.3868628930422</c:v>
                </c:pt>
                <c:pt idx="1">
                  <c:v>4363.806032364123</c:v>
                </c:pt>
                <c:pt idx="2">
                  <c:v>4346.9776649218893</c:v>
                </c:pt>
                <c:pt idx="3">
                  <c:v>4511.0542474836648</c:v>
                </c:pt>
                <c:pt idx="4">
                  <c:v>4688.2779921096835</c:v>
                </c:pt>
                <c:pt idx="5">
                  <c:v>4790.299969728223</c:v>
                </c:pt>
                <c:pt idx="6">
                  <c:v>4813.4389749612947</c:v>
                </c:pt>
                <c:pt idx="7">
                  <c:v>5131.6002969160172</c:v>
                </c:pt>
                <c:pt idx="8">
                  <c:v>5857.8495293448977</c:v>
                </c:pt>
                <c:pt idx="9">
                  <c:v>6539.3984107553479</c:v>
                </c:pt>
                <c:pt idx="10">
                  <c:v>6882.2763973908504</c:v>
                </c:pt>
                <c:pt idx="11">
                  <c:v>7158.8926872225602</c:v>
                </c:pt>
                <c:pt idx="12">
                  <c:v>7200.4377193455748</c:v>
                </c:pt>
                <c:pt idx="13">
                  <c:v>7454.966776909353</c:v>
                </c:pt>
                <c:pt idx="14">
                  <c:v>7481.2611010378423</c:v>
                </c:pt>
                <c:pt idx="15">
                  <c:v>7442.8713878102471</c:v>
                </c:pt>
                <c:pt idx="16">
                  <c:v>7408.6887664432115</c:v>
                </c:pt>
                <c:pt idx="17">
                  <c:v>7212.0072219621088</c:v>
                </c:pt>
                <c:pt idx="18">
                  <c:v>6999.0231965213443</c:v>
                </c:pt>
                <c:pt idx="19">
                  <c:v>6699.2679014565638</c:v>
                </c:pt>
                <c:pt idx="20">
                  <c:v>6291.1799909824058</c:v>
                </c:pt>
                <c:pt idx="21">
                  <c:v>5852.5906645191999</c:v>
                </c:pt>
                <c:pt idx="22">
                  <c:v>5476.5818294818</c:v>
                </c:pt>
                <c:pt idx="23">
                  <c:v>5114.7719294737844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22-4365-A0A9-398E693BF980}"/>
            </c:ext>
          </c:extLst>
        </c:ser>
        <c:ser>
          <c:idx val="1"/>
          <c:order val="1"/>
          <c:tx>
            <c:v>B11 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Kyushu!$B$112:$Y$112</c:f>
              <c:numCache>
                <c:formatCode>General</c:formatCode>
                <c:ptCount val="24"/>
                <c:pt idx="0">
                  <c:v>6278.0244205608833</c:v>
                </c:pt>
                <c:pt idx="1">
                  <c:v>5930.6747087675549</c:v>
                </c:pt>
                <c:pt idx="2">
                  <c:v>5907.8039458511212</c:v>
                </c:pt>
                <c:pt idx="3">
                  <c:v>6130.7938842863441</c:v>
                </c:pt>
                <c:pt idx="4">
                  <c:v>6371.6516062500295</c:v>
                </c:pt>
                <c:pt idx="5">
                  <c:v>6510.3056064309058</c:v>
                </c:pt>
                <c:pt idx="6">
                  <c:v>6541.7529054410024</c:v>
                </c:pt>
                <c:pt idx="7">
                  <c:v>6974.153266829815</c:v>
                </c:pt>
                <c:pt idx="8">
                  <c:v>7961.1696289421297</c:v>
                </c:pt>
                <c:pt idx="9">
                  <c:v>8887.4355270576707</c:v>
                </c:pt>
                <c:pt idx="10">
                  <c:v>9353.4273214799941</c:v>
                </c:pt>
                <c:pt idx="11">
                  <c:v>9729.3654869188631</c:v>
                </c:pt>
                <c:pt idx="12">
                  <c:v>9785.8276828688086</c:v>
                </c:pt>
                <c:pt idx="13">
                  <c:v>10131.747971979858</c:v>
                </c:pt>
                <c:pt idx="14">
                  <c:v>10167.483539036784</c:v>
                </c:pt>
                <c:pt idx="15">
                  <c:v>10115.309611133671</c:v>
                </c:pt>
                <c:pt idx="16">
                  <c:v>10068.853373959666</c:v>
                </c:pt>
                <c:pt idx="17">
                  <c:v>9801.5513323738542</c:v>
                </c:pt>
                <c:pt idx="18">
                  <c:v>9512.0932392127488</c:v>
                </c:pt>
                <c:pt idx="19">
                  <c:v>9104.707774763785</c:v>
                </c:pt>
                <c:pt idx="20">
                  <c:v>8550.091774040282</c:v>
                </c:pt>
                <c:pt idx="21">
                  <c:v>7954.0225155307444</c:v>
                </c:pt>
                <c:pt idx="22">
                  <c:v>7443.0039066166928</c:v>
                </c:pt>
                <c:pt idx="23">
                  <c:v>6951.2825039133813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22-4365-A0A9-398E693BF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88056"/>
        <c:axId val="426588840"/>
      </c:scatterChart>
      <c:valAx>
        <c:axId val="4265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8840"/>
        <c:crosses val="autoZero"/>
        <c:crossBetween val="midCat"/>
      </c:valAx>
      <c:valAx>
        <c:axId val="42658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88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41644794400704"/>
          <c:y val="0.21354111986001753"/>
          <c:w val="0.1279168853893263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5870516185476"/>
          <c:y val="0.26111111111111113"/>
          <c:w val="0.79230796150481186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Kyushu!$B$43:$Y$43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106.2993342062011</c:v>
                </c:pt>
                <c:pt idx="6">
                  <c:v>1831.0917569713349</c:v>
                </c:pt>
                <c:pt idx="7">
                  <c:v>5644.1517452711932</c:v>
                </c:pt>
                <c:pt idx="8">
                  <c:v>9680.0974343259913</c:v>
                </c:pt>
                <c:pt idx="9">
                  <c:v>13757.191252750928</c:v>
                </c:pt>
                <c:pt idx="10">
                  <c:v>15626.002128311558</c:v>
                </c:pt>
                <c:pt idx="11">
                  <c:v>15890.03595843664</c:v>
                </c:pt>
                <c:pt idx="12">
                  <c:v>15135.653586650697</c:v>
                </c:pt>
                <c:pt idx="13">
                  <c:v>12714.771975373988</c:v>
                </c:pt>
                <c:pt idx="14">
                  <c:v>10485.91496782461</c:v>
                </c:pt>
                <c:pt idx="15">
                  <c:v>9251.4710867203394</c:v>
                </c:pt>
                <c:pt idx="16">
                  <c:v>7372.3731788171717</c:v>
                </c:pt>
                <c:pt idx="17">
                  <c:v>4080.5228292057836</c:v>
                </c:pt>
                <c:pt idx="18">
                  <c:v>1443.6135387358274</c:v>
                </c:pt>
                <c:pt idx="19">
                  <c:v>72.009226397749131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EF-4F74-9C17-2564F46460EE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212.59866841240219</c:v>
                </c:pt>
                <c:pt idx="6">
                  <c:v>3662.1835139426698</c:v>
                </c:pt>
                <c:pt idx="7">
                  <c:v>11288.303490542386</c:v>
                </c:pt>
                <c:pt idx="8">
                  <c:v>19360.194868651983</c:v>
                </c:pt>
                <c:pt idx="9">
                  <c:v>27514.382505501857</c:v>
                </c:pt>
                <c:pt idx="10">
                  <c:v>31252.004256623117</c:v>
                </c:pt>
                <c:pt idx="11">
                  <c:v>31780.071916873279</c:v>
                </c:pt>
                <c:pt idx="12">
                  <c:v>30271.307173301393</c:v>
                </c:pt>
                <c:pt idx="13">
                  <c:v>25429.543950747975</c:v>
                </c:pt>
                <c:pt idx="14">
                  <c:v>20971.829935649221</c:v>
                </c:pt>
                <c:pt idx="15">
                  <c:v>18502.942173440679</c:v>
                </c:pt>
                <c:pt idx="16">
                  <c:v>14744.746357634343</c:v>
                </c:pt>
                <c:pt idx="17">
                  <c:v>8161.0456584115673</c:v>
                </c:pt>
                <c:pt idx="18">
                  <c:v>2887.2270774716549</c:v>
                </c:pt>
                <c:pt idx="19">
                  <c:v>144.01845279549826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EF-4F74-9C17-2564F46460EE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Kyushu!$B$37:$Y$37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318.89800261860324</c:v>
                </c:pt>
                <c:pt idx="6">
                  <c:v>5493.2752709140041</c:v>
                </c:pt>
                <c:pt idx="7">
                  <c:v>16932.455235813577</c:v>
                </c:pt>
                <c:pt idx="8">
                  <c:v>29040.292302977963</c:v>
                </c:pt>
                <c:pt idx="9">
                  <c:v>41271.57375825278</c:v>
                </c:pt>
                <c:pt idx="10">
                  <c:v>46878.00638493467</c:v>
                </c:pt>
                <c:pt idx="11">
                  <c:v>47670.107875309914</c:v>
                </c:pt>
                <c:pt idx="12">
                  <c:v>45406.960759952082</c:v>
                </c:pt>
                <c:pt idx="13">
                  <c:v>38144.315926121963</c:v>
                </c:pt>
                <c:pt idx="14">
                  <c:v>31457.744903473827</c:v>
                </c:pt>
                <c:pt idx="15">
                  <c:v>27754.413260161018</c:v>
                </c:pt>
                <c:pt idx="16">
                  <c:v>22117.119536451512</c:v>
                </c:pt>
                <c:pt idx="17">
                  <c:v>12241.568487617351</c:v>
                </c:pt>
                <c:pt idx="18">
                  <c:v>4330.8406162074825</c:v>
                </c:pt>
                <c:pt idx="19">
                  <c:v>216.02767919324737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EF-4F74-9C17-2564F46460EE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425.19733682480438</c:v>
                </c:pt>
                <c:pt idx="6">
                  <c:v>7324.3670278853397</c:v>
                </c:pt>
                <c:pt idx="7">
                  <c:v>22576.606981084773</c:v>
                </c:pt>
                <c:pt idx="8">
                  <c:v>38720.389737303965</c:v>
                </c:pt>
                <c:pt idx="9">
                  <c:v>55028.765011003714</c:v>
                </c:pt>
                <c:pt idx="10">
                  <c:v>62504.008513246234</c:v>
                </c:pt>
                <c:pt idx="11">
                  <c:v>63560.143833746559</c:v>
                </c:pt>
                <c:pt idx="12">
                  <c:v>60542.614346602786</c:v>
                </c:pt>
                <c:pt idx="13">
                  <c:v>50859.08790149595</c:v>
                </c:pt>
                <c:pt idx="14">
                  <c:v>41943.659871298441</c:v>
                </c:pt>
                <c:pt idx="15">
                  <c:v>37005.884346881357</c:v>
                </c:pt>
                <c:pt idx="16">
                  <c:v>29489.492715268687</c:v>
                </c:pt>
                <c:pt idx="17">
                  <c:v>16322.091316823135</c:v>
                </c:pt>
                <c:pt idx="18">
                  <c:v>5774.4541549433097</c:v>
                </c:pt>
                <c:pt idx="19">
                  <c:v>288.03690559099653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EF-4F74-9C17-2564F46460EE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531.49667103100535</c:v>
                </c:pt>
                <c:pt idx="6">
                  <c:v>9155.4587848566753</c:v>
                </c:pt>
                <c:pt idx="7">
                  <c:v>28220.758726355965</c:v>
                </c:pt>
                <c:pt idx="8">
                  <c:v>48400.487171629946</c:v>
                </c:pt>
                <c:pt idx="9">
                  <c:v>68785.956263754633</c:v>
                </c:pt>
                <c:pt idx="10">
                  <c:v>78130.01064155779</c:v>
                </c:pt>
                <c:pt idx="11">
                  <c:v>79450.179792183189</c:v>
                </c:pt>
                <c:pt idx="12">
                  <c:v>75678.267933253461</c:v>
                </c:pt>
                <c:pt idx="13">
                  <c:v>63573.859876869938</c:v>
                </c:pt>
                <c:pt idx="14">
                  <c:v>52429.574839123052</c:v>
                </c:pt>
                <c:pt idx="15">
                  <c:v>46257.355433601697</c:v>
                </c:pt>
                <c:pt idx="16">
                  <c:v>36861.865894085851</c:v>
                </c:pt>
                <c:pt idx="17">
                  <c:v>20402.614146028918</c:v>
                </c:pt>
                <c:pt idx="18">
                  <c:v>7218.0676936791378</c:v>
                </c:pt>
                <c:pt idx="19">
                  <c:v>360.04613198874563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EF-4F74-9C17-2564F46460EE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637.79600523720649</c:v>
                </c:pt>
                <c:pt idx="6">
                  <c:v>10986.550541828008</c:v>
                </c:pt>
                <c:pt idx="7">
                  <c:v>33864.910471627154</c:v>
                </c:pt>
                <c:pt idx="8">
                  <c:v>58080.584605955926</c:v>
                </c:pt>
                <c:pt idx="9">
                  <c:v>82543.14751650556</c:v>
                </c:pt>
                <c:pt idx="10">
                  <c:v>93756.01276986934</c:v>
                </c:pt>
                <c:pt idx="11">
                  <c:v>95340.215750619827</c:v>
                </c:pt>
                <c:pt idx="12">
                  <c:v>90813.921519904165</c:v>
                </c:pt>
                <c:pt idx="13">
                  <c:v>76288.631852243925</c:v>
                </c:pt>
                <c:pt idx="14">
                  <c:v>62915.489806947655</c:v>
                </c:pt>
                <c:pt idx="15">
                  <c:v>55508.826520322036</c:v>
                </c:pt>
                <c:pt idx="16">
                  <c:v>44234.239072903023</c:v>
                </c:pt>
                <c:pt idx="17">
                  <c:v>24483.136975234702</c:v>
                </c:pt>
                <c:pt idx="18">
                  <c:v>8661.6812324149651</c:v>
                </c:pt>
                <c:pt idx="19">
                  <c:v>432.05535838649473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EF-4F74-9C17-2564F46460EE}"/>
            </c:ext>
          </c:extLst>
        </c:ser>
        <c:ser>
          <c:idx val="2"/>
          <c:order val="6"/>
          <c:tx>
            <c:v>100%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yVal>
            <c:numRef>
              <c:f>Kyushu!$B$25:$Y$25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1062.9933420620107</c:v>
                </c:pt>
                <c:pt idx="6">
                  <c:v>18310.917569713351</c:v>
                </c:pt>
                <c:pt idx="7">
                  <c:v>56441.517452711931</c:v>
                </c:pt>
                <c:pt idx="8">
                  <c:v>96800.974343259892</c:v>
                </c:pt>
                <c:pt idx="9">
                  <c:v>137571.91252750927</c:v>
                </c:pt>
                <c:pt idx="10">
                  <c:v>156260.02128311558</c:v>
                </c:pt>
                <c:pt idx="11">
                  <c:v>158900.35958436638</c:v>
                </c:pt>
                <c:pt idx="12">
                  <c:v>151356.53586650692</c:v>
                </c:pt>
                <c:pt idx="13">
                  <c:v>127147.71975373988</c:v>
                </c:pt>
                <c:pt idx="14">
                  <c:v>104859.1496782461</c:v>
                </c:pt>
                <c:pt idx="15">
                  <c:v>92514.710867203394</c:v>
                </c:pt>
                <c:pt idx="16">
                  <c:v>73723.731788171703</c:v>
                </c:pt>
                <c:pt idx="17">
                  <c:v>40805.228292057836</c:v>
                </c:pt>
                <c:pt idx="18">
                  <c:v>14436.135387358276</c:v>
                </c:pt>
                <c:pt idx="19">
                  <c:v>720.09226397749126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EF-4F74-9C17-2564F46460EE}"/>
            </c:ext>
          </c:extLst>
        </c:ser>
        <c:ser>
          <c:idx val="7"/>
          <c:order val="7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Kyushu!$B$86:$Y$86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Kyushu!$B$109:$Y$109</c:f>
              <c:numCache>
                <c:formatCode>General</c:formatCode>
                <c:ptCount val="24"/>
                <c:pt idx="0">
                  <c:v>4619.3868628930422</c:v>
                </c:pt>
                <c:pt idx="1">
                  <c:v>4363.806032364123</c:v>
                </c:pt>
                <c:pt idx="2">
                  <c:v>4346.9776649218893</c:v>
                </c:pt>
                <c:pt idx="3">
                  <c:v>4511.0542474836648</c:v>
                </c:pt>
                <c:pt idx="4">
                  <c:v>4688.2779921096835</c:v>
                </c:pt>
                <c:pt idx="5">
                  <c:v>4790.299969728223</c:v>
                </c:pt>
                <c:pt idx="6">
                  <c:v>4813.4389749612947</c:v>
                </c:pt>
                <c:pt idx="7">
                  <c:v>5131.6002969160172</c:v>
                </c:pt>
                <c:pt idx="8">
                  <c:v>5857.8495293448977</c:v>
                </c:pt>
                <c:pt idx="9">
                  <c:v>6539.3984107553479</c:v>
                </c:pt>
                <c:pt idx="10">
                  <c:v>6882.2763973908504</c:v>
                </c:pt>
                <c:pt idx="11">
                  <c:v>7158.8926872225602</c:v>
                </c:pt>
                <c:pt idx="12">
                  <c:v>7200.4377193455748</c:v>
                </c:pt>
                <c:pt idx="13">
                  <c:v>7454.966776909353</c:v>
                </c:pt>
                <c:pt idx="14">
                  <c:v>7481.2611010378423</c:v>
                </c:pt>
                <c:pt idx="15">
                  <c:v>7442.8713878102471</c:v>
                </c:pt>
                <c:pt idx="16">
                  <c:v>7408.6887664432115</c:v>
                </c:pt>
                <c:pt idx="17">
                  <c:v>7212.0072219621088</c:v>
                </c:pt>
                <c:pt idx="18">
                  <c:v>6999.0231965213443</c:v>
                </c:pt>
                <c:pt idx="19">
                  <c:v>6699.2679014565638</c:v>
                </c:pt>
                <c:pt idx="20">
                  <c:v>6291.1799909824058</c:v>
                </c:pt>
                <c:pt idx="21">
                  <c:v>5852.5906645191999</c:v>
                </c:pt>
                <c:pt idx="22">
                  <c:v>5476.5818294818</c:v>
                </c:pt>
                <c:pt idx="23">
                  <c:v>5114.7719294737844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F-4F74-9C17-2564F46460EE}"/>
            </c:ext>
          </c:extLst>
        </c:ser>
        <c:ser>
          <c:idx val="8"/>
          <c:order val="8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Kyushu!$B$86:$Y$86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Kyushu!$B$112:$Y$112</c:f>
              <c:numCache>
                <c:formatCode>General</c:formatCode>
                <c:ptCount val="24"/>
                <c:pt idx="0">
                  <c:v>6278.0244205608833</c:v>
                </c:pt>
                <c:pt idx="1">
                  <c:v>5930.6747087675549</c:v>
                </c:pt>
                <c:pt idx="2">
                  <c:v>5907.8039458511212</c:v>
                </c:pt>
                <c:pt idx="3">
                  <c:v>6130.7938842863441</c:v>
                </c:pt>
                <c:pt idx="4">
                  <c:v>6371.6516062500295</c:v>
                </c:pt>
                <c:pt idx="5">
                  <c:v>6510.3056064309058</c:v>
                </c:pt>
                <c:pt idx="6">
                  <c:v>6541.7529054410024</c:v>
                </c:pt>
                <c:pt idx="7">
                  <c:v>6974.153266829815</c:v>
                </c:pt>
                <c:pt idx="8">
                  <c:v>7961.1696289421297</c:v>
                </c:pt>
                <c:pt idx="9">
                  <c:v>8887.4355270576707</c:v>
                </c:pt>
                <c:pt idx="10">
                  <c:v>9353.4273214799941</c:v>
                </c:pt>
                <c:pt idx="11">
                  <c:v>9729.3654869188631</c:v>
                </c:pt>
                <c:pt idx="12">
                  <c:v>9785.8276828688086</c:v>
                </c:pt>
                <c:pt idx="13">
                  <c:v>10131.747971979858</c:v>
                </c:pt>
                <c:pt idx="14">
                  <c:v>10167.483539036784</c:v>
                </c:pt>
                <c:pt idx="15">
                  <c:v>10115.309611133671</c:v>
                </c:pt>
                <c:pt idx="16">
                  <c:v>10068.853373959666</c:v>
                </c:pt>
                <c:pt idx="17">
                  <c:v>9801.5513323738542</c:v>
                </c:pt>
                <c:pt idx="18">
                  <c:v>9512.0932392127488</c:v>
                </c:pt>
                <c:pt idx="19">
                  <c:v>9104.707774763785</c:v>
                </c:pt>
                <c:pt idx="20">
                  <c:v>8550.091774040282</c:v>
                </c:pt>
                <c:pt idx="21">
                  <c:v>7954.0225155307444</c:v>
                </c:pt>
                <c:pt idx="22">
                  <c:v>7443.0039066166928</c:v>
                </c:pt>
                <c:pt idx="23">
                  <c:v>6951.2825039133813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EF-4F74-9C17-2564F4646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97464"/>
        <c:axId val="426598248"/>
      </c:scatterChart>
      <c:valAx>
        <c:axId val="42659746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8248"/>
        <c:crosses val="autoZero"/>
        <c:crossBetween val="midCat"/>
        <c:majorUnit val="3"/>
      </c:valAx>
      <c:valAx>
        <c:axId val="42659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ea typeface="ＭＳ 明朝" panose="02020609040205080304" pitchFamily="17" charset="-128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7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56933508311449"/>
          <c:y val="0.25294947506561682"/>
          <c:w val="0.13920844269466318"/>
          <c:h val="0.47164843977836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最大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導入量が導入ポテンシャルの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  <a:p>
            <a:pPr>
              <a:defRPr/>
            </a:pP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％～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100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％場合の</a:t>
            </a:r>
            <a:r>
              <a:rPr kumimoji="1" lang="en-US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PV</a:t>
            </a:r>
            <a:r>
              <a:rPr kumimoji="1" lang="ja-JP" altLang="ja-JP" sz="1400" b="0" i="0" baseline="0">
                <a:effectLst/>
                <a:latin typeface="ＭＳ 明朝" panose="02020609040205080304" pitchFamily="17" charset="-128"/>
                <a:ea typeface="ＭＳ 明朝" panose="02020609040205080304" pitchFamily="17" charset="-128"/>
              </a:rPr>
              <a:t>出力</a:t>
            </a:r>
            <a:endParaRPr lang="ja-JP" altLang="ja-JP" sz="1400">
              <a:effectLst/>
              <a:latin typeface="ＭＳ 明朝" panose="02020609040205080304" pitchFamily="17" charset="-128"/>
              <a:ea typeface="ＭＳ 明朝" panose="02020609040205080304" pitchFamily="17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35870516185476"/>
          <c:y val="0.26111111111111113"/>
          <c:w val="0.79230796150481186"/>
          <c:h val="0.52963764946048408"/>
        </c:manualLayout>
      </c:layout>
      <c:scatterChart>
        <c:scatterStyle val="lineMarker"/>
        <c:varyColors val="0"/>
        <c:ser>
          <c:idx val="1"/>
          <c:order val="0"/>
          <c:tx>
            <c:v>10%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Kyushu!$B$43:$Y$43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106.2993342062011</c:v>
                </c:pt>
                <c:pt idx="6">
                  <c:v>1831.0917569713349</c:v>
                </c:pt>
                <c:pt idx="7">
                  <c:v>5644.1517452711932</c:v>
                </c:pt>
                <c:pt idx="8">
                  <c:v>9680.0974343259913</c:v>
                </c:pt>
                <c:pt idx="9">
                  <c:v>13757.191252750928</c:v>
                </c:pt>
                <c:pt idx="10">
                  <c:v>15626.002128311558</c:v>
                </c:pt>
                <c:pt idx="11">
                  <c:v>15890.03595843664</c:v>
                </c:pt>
                <c:pt idx="12">
                  <c:v>15135.653586650697</c:v>
                </c:pt>
                <c:pt idx="13">
                  <c:v>12714.771975373988</c:v>
                </c:pt>
                <c:pt idx="14">
                  <c:v>10485.91496782461</c:v>
                </c:pt>
                <c:pt idx="15">
                  <c:v>9251.4710867203394</c:v>
                </c:pt>
                <c:pt idx="16">
                  <c:v>7372.3731788171717</c:v>
                </c:pt>
                <c:pt idx="17">
                  <c:v>4080.5228292057836</c:v>
                </c:pt>
                <c:pt idx="18">
                  <c:v>1443.6135387358274</c:v>
                </c:pt>
                <c:pt idx="19">
                  <c:v>72.009226397749131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3-48C9-8770-79C0D6C1F086}"/>
            </c:ext>
          </c:extLst>
        </c:ser>
        <c:ser>
          <c:idx val="0"/>
          <c:order val="1"/>
          <c:tx>
            <c:v>20%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Kyushu!$B$40:$Y$40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212.59866841240219</c:v>
                </c:pt>
                <c:pt idx="6">
                  <c:v>3662.1835139426698</c:v>
                </c:pt>
                <c:pt idx="7">
                  <c:v>11288.303490542386</c:v>
                </c:pt>
                <c:pt idx="8">
                  <c:v>19360.194868651983</c:v>
                </c:pt>
                <c:pt idx="9">
                  <c:v>27514.382505501857</c:v>
                </c:pt>
                <c:pt idx="10">
                  <c:v>31252.004256623117</c:v>
                </c:pt>
                <c:pt idx="11">
                  <c:v>31780.071916873279</c:v>
                </c:pt>
                <c:pt idx="12">
                  <c:v>30271.307173301393</c:v>
                </c:pt>
                <c:pt idx="13">
                  <c:v>25429.543950747975</c:v>
                </c:pt>
                <c:pt idx="14">
                  <c:v>20971.829935649221</c:v>
                </c:pt>
                <c:pt idx="15">
                  <c:v>18502.942173440679</c:v>
                </c:pt>
                <c:pt idx="16">
                  <c:v>14744.746357634343</c:v>
                </c:pt>
                <c:pt idx="17">
                  <c:v>8161.0456584115673</c:v>
                </c:pt>
                <c:pt idx="18">
                  <c:v>2887.2270774716549</c:v>
                </c:pt>
                <c:pt idx="19">
                  <c:v>144.01845279549826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3-48C9-8770-79C0D6C1F086}"/>
            </c:ext>
          </c:extLst>
        </c:ser>
        <c:ser>
          <c:idx val="6"/>
          <c:order val="2"/>
          <c:tx>
            <c:v>30%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Kyushu!$B$37:$Y$37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318.89800261860324</c:v>
                </c:pt>
                <c:pt idx="6">
                  <c:v>5493.2752709140041</c:v>
                </c:pt>
                <c:pt idx="7">
                  <c:v>16932.455235813577</c:v>
                </c:pt>
                <c:pt idx="8">
                  <c:v>29040.292302977963</c:v>
                </c:pt>
                <c:pt idx="9">
                  <c:v>41271.57375825278</c:v>
                </c:pt>
                <c:pt idx="10">
                  <c:v>46878.00638493467</c:v>
                </c:pt>
                <c:pt idx="11">
                  <c:v>47670.107875309914</c:v>
                </c:pt>
                <c:pt idx="12">
                  <c:v>45406.960759952082</c:v>
                </c:pt>
                <c:pt idx="13">
                  <c:v>38144.315926121963</c:v>
                </c:pt>
                <c:pt idx="14">
                  <c:v>31457.744903473827</c:v>
                </c:pt>
                <c:pt idx="15">
                  <c:v>27754.413260161018</c:v>
                </c:pt>
                <c:pt idx="16">
                  <c:v>22117.119536451512</c:v>
                </c:pt>
                <c:pt idx="17">
                  <c:v>12241.568487617351</c:v>
                </c:pt>
                <c:pt idx="18">
                  <c:v>4330.8406162074825</c:v>
                </c:pt>
                <c:pt idx="19">
                  <c:v>216.02767919324737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B3-48C9-8770-79C0D6C1F086}"/>
            </c:ext>
          </c:extLst>
        </c:ser>
        <c:ser>
          <c:idx val="5"/>
          <c:order val="3"/>
          <c:tx>
            <c:v>40%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Kyushu!$B$34:$Y$34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425.19733682480438</c:v>
                </c:pt>
                <c:pt idx="6">
                  <c:v>7324.3670278853397</c:v>
                </c:pt>
                <c:pt idx="7">
                  <c:v>22576.606981084773</c:v>
                </c:pt>
                <c:pt idx="8">
                  <c:v>38720.389737303965</c:v>
                </c:pt>
                <c:pt idx="9">
                  <c:v>55028.765011003714</c:v>
                </c:pt>
                <c:pt idx="10">
                  <c:v>62504.008513246234</c:v>
                </c:pt>
                <c:pt idx="11">
                  <c:v>63560.143833746559</c:v>
                </c:pt>
                <c:pt idx="12">
                  <c:v>60542.614346602786</c:v>
                </c:pt>
                <c:pt idx="13">
                  <c:v>50859.08790149595</c:v>
                </c:pt>
                <c:pt idx="14">
                  <c:v>41943.659871298441</c:v>
                </c:pt>
                <c:pt idx="15">
                  <c:v>37005.884346881357</c:v>
                </c:pt>
                <c:pt idx="16">
                  <c:v>29489.492715268687</c:v>
                </c:pt>
                <c:pt idx="17">
                  <c:v>16322.091316823135</c:v>
                </c:pt>
                <c:pt idx="18">
                  <c:v>5774.4541549433097</c:v>
                </c:pt>
                <c:pt idx="19">
                  <c:v>288.03690559099653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3-48C9-8770-79C0D6C1F086}"/>
            </c:ext>
          </c:extLst>
        </c:ser>
        <c:ser>
          <c:idx val="4"/>
          <c:order val="4"/>
          <c:tx>
            <c:v>50%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Kyushu!$B$31:$Y$31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531.49667103100535</c:v>
                </c:pt>
                <c:pt idx="6">
                  <c:v>9155.4587848566753</c:v>
                </c:pt>
                <c:pt idx="7">
                  <c:v>28220.758726355965</c:v>
                </c:pt>
                <c:pt idx="8">
                  <c:v>48400.487171629946</c:v>
                </c:pt>
                <c:pt idx="9">
                  <c:v>68785.956263754633</c:v>
                </c:pt>
                <c:pt idx="10">
                  <c:v>78130.01064155779</c:v>
                </c:pt>
                <c:pt idx="11">
                  <c:v>79450.179792183189</c:v>
                </c:pt>
                <c:pt idx="12">
                  <c:v>75678.267933253461</c:v>
                </c:pt>
                <c:pt idx="13">
                  <c:v>63573.859876869938</c:v>
                </c:pt>
                <c:pt idx="14">
                  <c:v>52429.574839123052</c:v>
                </c:pt>
                <c:pt idx="15">
                  <c:v>46257.355433601697</c:v>
                </c:pt>
                <c:pt idx="16">
                  <c:v>36861.865894085851</c:v>
                </c:pt>
                <c:pt idx="17">
                  <c:v>20402.614146028918</c:v>
                </c:pt>
                <c:pt idx="18">
                  <c:v>7218.0676936791378</c:v>
                </c:pt>
                <c:pt idx="19">
                  <c:v>360.04613198874563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B3-48C9-8770-79C0D6C1F086}"/>
            </c:ext>
          </c:extLst>
        </c:ser>
        <c:ser>
          <c:idx val="3"/>
          <c:order val="5"/>
          <c:tx>
            <c:v>60%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Kyushu!$B$28:$Y$28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637.79600523720649</c:v>
                </c:pt>
                <c:pt idx="6">
                  <c:v>10986.550541828008</c:v>
                </c:pt>
                <c:pt idx="7">
                  <c:v>33864.910471627154</c:v>
                </c:pt>
                <c:pt idx="8">
                  <c:v>58080.584605955926</c:v>
                </c:pt>
                <c:pt idx="9">
                  <c:v>82543.14751650556</c:v>
                </c:pt>
                <c:pt idx="10">
                  <c:v>93756.01276986934</c:v>
                </c:pt>
                <c:pt idx="11">
                  <c:v>95340.215750619827</c:v>
                </c:pt>
                <c:pt idx="12">
                  <c:v>90813.921519904165</c:v>
                </c:pt>
                <c:pt idx="13">
                  <c:v>76288.631852243925</c:v>
                </c:pt>
                <c:pt idx="14">
                  <c:v>62915.489806947655</c:v>
                </c:pt>
                <c:pt idx="15">
                  <c:v>55508.826520322036</c:v>
                </c:pt>
                <c:pt idx="16">
                  <c:v>44234.239072903023</c:v>
                </c:pt>
                <c:pt idx="17">
                  <c:v>24483.136975234702</c:v>
                </c:pt>
                <c:pt idx="18">
                  <c:v>8661.6812324149651</c:v>
                </c:pt>
                <c:pt idx="19">
                  <c:v>432.05535838649473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3-48C9-8770-79C0D6C1F086}"/>
            </c:ext>
          </c:extLst>
        </c:ser>
        <c:ser>
          <c:idx val="7"/>
          <c:order val="6"/>
          <c:tx>
            <c:v>B4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Kyushu!$B$86:$Y$86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Kyushu!$B$109:$Y$109</c:f>
              <c:numCache>
                <c:formatCode>General</c:formatCode>
                <c:ptCount val="24"/>
                <c:pt idx="0">
                  <c:v>4619.3868628930422</c:v>
                </c:pt>
                <c:pt idx="1">
                  <c:v>4363.806032364123</c:v>
                </c:pt>
                <c:pt idx="2">
                  <c:v>4346.9776649218893</c:v>
                </c:pt>
                <c:pt idx="3">
                  <c:v>4511.0542474836648</c:v>
                </c:pt>
                <c:pt idx="4">
                  <c:v>4688.2779921096835</c:v>
                </c:pt>
                <c:pt idx="5">
                  <c:v>4790.299969728223</c:v>
                </c:pt>
                <c:pt idx="6">
                  <c:v>4813.4389749612947</c:v>
                </c:pt>
                <c:pt idx="7">
                  <c:v>5131.6002969160172</c:v>
                </c:pt>
                <c:pt idx="8">
                  <c:v>5857.8495293448977</c:v>
                </c:pt>
                <c:pt idx="9">
                  <c:v>6539.3984107553479</c:v>
                </c:pt>
                <c:pt idx="10">
                  <c:v>6882.2763973908504</c:v>
                </c:pt>
                <c:pt idx="11">
                  <c:v>7158.8926872225602</c:v>
                </c:pt>
                <c:pt idx="12">
                  <c:v>7200.4377193455748</c:v>
                </c:pt>
                <c:pt idx="13">
                  <c:v>7454.966776909353</c:v>
                </c:pt>
                <c:pt idx="14">
                  <c:v>7481.2611010378423</c:v>
                </c:pt>
                <c:pt idx="15">
                  <c:v>7442.8713878102471</c:v>
                </c:pt>
                <c:pt idx="16">
                  <c:v>7408.6887664432115</c:v>
                </c:pt>
                <c:pt idx="17">
                  <c:v>7212.0072219621088</c:v>
                </c:pt>
                <c:pt idx="18">
                  <c:v>6999.0231965213443</c:v>
                </c:pt>
                <c:pt idx="19">
                  <c:v>6699.2679014565638</c:v>
                </c:pt>
                <c:pt idx="20">
                  <c:v>6291.1799909824058</c:v>
                </c:pt>
                <c:pt idx="21">
                  <c:v>5852.5906645191999</c:v>
                </c:pt>
                <c:pt idx="22">
                  <c:v>5476.5818294818</c:v>
                </c:pt>
                <c:pt idx="23">
                  <c:v>5114.7719294737844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B3-48C9-8770-79C0D6C1F086}"/>
            </c:ext>
          </c:extLst>
        </c:ser>
        <c:ser>
          <c:idx val="8"/>
          <c:order val="7"/>
          <c:tx>
            <c:v>B11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Kyushu!$B$86:$Y$86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Kyushu!$B$112:$Y$112</c:f>
              <c:numCache>
                <c:formatCode>General</c:formatCode>
                <c:ptCount val="24"/>
                <c:pt idx="0">
                  <c:v>6278.0244205608833</c:v>
                </c:pt>
                <c:pt idx="1">
                  <c:v>5930.6747087675549</c:v>
                </c:pt>
                <c:pt idx="2">
                  <c:v>5907.8039458511212</c:v>
                </c:pt>
                <c:pt idx="3">
                  <c:v>6130.7938842863441</c:v>
                </c:pt>
                <c:pt idx="4">
                  <c:v>6371.6516062500295</c:v>
                </c:pt>
                <c:pt idx="5">
                  <c:v>6510.3056064309058</c:v>
                </c:pt>
                <c:pt idx="6">
                  <c:v>6541.7529054410024</c:v>
                </c:pt>
                <c:pt idx="7">
                  <c:v>6974.153266829815</c:v>
                </c:pt>
                <c:pt idx="8">
                  <c:v>7961.1696289421297</c:v>
                </c:pt>
                <c:pt idx="9">
                  <c:v>8887.4355270576707</c:v>
                </c:pt>
                <c:pt idx="10">
                  <c:v>9353.4273214799941</c:v>
                </c:pt>
                <c:pt idx="11">
                  <c:v>9729.3654869188631</c:v>
                </c:pt>
                <c:pt idx="12">
                  <c:v>9785.8276828688086</c:v>
                </c:pt>
                <c:pt idx="13">
                  <c:v>10131.747971979858</c:v>
                </c:pt>
                <c:pt idx="14">
                  <c:v>10167.483539036784</c:v>
                </c:pt>
                <c:pt idx="15">
                  <c:v>10115.309611133671</c:v>
                </c:pt>
                <c:pt idx="16">
                  <c:v>10068.853373959666</c:v>
                </c:pt>
                <c:pt idx="17">
                  <c:v>9801.5513323738542</c:v>
                </c:pt>
                <c:pt idx="18">
                  <c:v>9512.0932392127488</c:v>
                </c:pt>
                <c:pt idx="19">
                  <c:v>9104.707774763785</c:v>
                </c:pt>
                <c:pt idx="20">
                  <c:v>8550.091774040282</c:v>
                </c:pt>
                <c:pt idx="21">
                  <c:v>7954.0225155307444</c:v>
                </c:pt>
                <c:pt idx="22">
                  <c:v>7443.0039066166928</c:v>
                </c:pt>
                <c:pt idx="23">
                  <c:v>6951.2825039133813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3-48C9-8770-79C0D6C1F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96680"/>
        <c:axId val="426592368"/>
      </c:scatterChart>
      <c:valAx>
        <c:axId val="42659668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時刻［</a:t>
                </a:r>
                <a:r>
                  <a:rPr lang="en-US" altLang="ja-JP"/>
                  <a:t>h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2368"/>
        <c:crosses val="autoZero"/>
        <c:crossBetween val="midCat"/>
        <c:majorUnit val="3"/>
      </c:valAx>
      <c:valAx>
        <c:axId val="42659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>
                    <a:latin typeface="Times New Roman" panose="02020603050405020304" pitchFamily="18" charset="0"/>
                    <a:ea typeface="ＭＳ 明朝" panose="02020609040205080304" pitchFamily="17" charset="-128"/>
                    <a:cs typeface="Times New Roman" panose="02020603050405020304" pitchFamily="18" charset="0"/>
                  </a:rPr>
                  <a:t>PV</a:t>
                </a:r>
                <a:r>
                  <a:rPr lang="ja-JP" altLang="en-US"/>
                  <a:t>出力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［</a:t>
                </a: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MW</a:t>
                </a:r>
                <a:r>
                  <a:rPr lang="ja-JP" alt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56933508311449"/>
          <c:y val="0.25294947506561682"/>
          <c:w val="0.13920844269466318"/>
          <c:h val="0.47164843977836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B4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7171296296296296"/>
          <c:w val="0.8660857392825896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Kyushu!$B$137:$Y$137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Kyushu!$B$240:$Y$240</c:f>
              <c:numCache>
                <c:formatCode>General</c:formatCode>
                <c:ptCount val="24"/>
                <c:pt idx="0">
                  <c:v>2069.0185502283102</c:v>
                </c:pt>
                <c:pt idx="1">
                  <c:v>2069.0185502283102</c:v>
                </c:pt>
                <c:pt idx="2">
                  <c:v>2069.0185502283102</c:v>
                </c:pt>
                <c:pt idx="3">
                  <c:v>2069.0185502283102</c:v>
                </c:pt>
                <c:pt idx="4">
                  <c:v>2069.0185502283102</c:v>
                </c:pt>
                <c:pt idx="5">
                  <c:v>2600.5152212593157</c:v>
                </c:pt>
                <c:pt idx="6">
                  <c:v>11224.477335084986</c:v>
                </c:pt>
                <c:pt idx="7">
                  <c:v>30289.777276584275</c:v>
                </c:pt>
                <c:pt idx="8">
                  <c:v>50469.505721858259</c:v>
                </c:pt>
                <c:pt idx="9">
                  <c:v>70854.974813982946</c:v>
                </c:pt>
                <c:pt idx="10">
                  <c:v>80199.029191786103</c:v>
                </c:pt>
                <c:pt idx="11">
                  <c:v>81519.198342411502</c:v>
                </c:pt>
                <c:pt idx="12">
                  <c:v>77747.286483481774</c:v>
                </c:pt>
                <c:pt idx="13">
                  <c:v>65642.878427098243</c:v>
                </c:pt>
                <c:pt idx="14">
                  <c:v>54498.593389351365</c:v>
                </c:pt>
                <c:pt idx="15">
                  <c:v>48326.37398383001</c:v>
                </c:pt>
                <c:pt idx="16">
                  <c:v>38930.884444314164</c:v>
                </c:pt>
                <c:pt idx="17">
                  <c:v>22471.632696257228</c:v>
                </c:pt>
                <c:pt idx="18">
                  <c:v>9287.0862439074481</c:v>
                </c:pt>
                <c:pt idx="19">
                  <c:v>2429.0646822170556</c:v>
                </c:pt>
                <c:pt idx="20">
                  <c:v>2069.0185502283102</c:v>
                </c:pt>
                <c:pt idx="21">
                  <c:v>2069.0185502283102</c:v>
                </c:pt>
                <c:pt idx="22">
                  <c:v>2069.0185502283102</c:v>
                </c:pt>
                <c:pt idx="23">
                  <c:v>2069.0185502283102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6-4BC3-B491-BD4B9310FE80}"/>
            </c:ext>
          </c:extLst>
        </c:ser>
        <c:ser>
          <c:idx val="1"/>
          <c:order val="1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Kyushu!$B$244:$Y$244</c:f>
              <c:numCache>
                <c:formatCode>General</c:formatCode>
                <c:ptCount val="24"/>
                <c:pt idx="0">
                  <c:v>2069.0185502283102</c:v>
                </c:pt>
                <c:pt idx="1">
                  <c:v>2069.0185502283102</c:v>
                </c:pt>
                <c:pt idx="2">
                  <c:v>2069.0185502283102</c:v>
                </c:pt>
                <c:pt idx="3">
                  <c:v>2069.0185502283102</c:v>
                </c:pt>
                <c:pt idx="4">
                  <c:v>2069.0185502283102</c:v>
                </c:pt>
                <c:pt idx="5">
                  <c:v>2494.2158870531148</c:v>
                </c:pt>
                <c:pt idx="6">
                  <c:v>9393.3855781136499</c:v>
                </c:pt>
                <c:pt idx="7">
                  <c:v>24645.625531313082</c:v>
                </c:pt>
                <c:pt idx="8">
                  <c:v>40789.408287532278</c:v>
                </c:pt>
                <c:pt idx="9">
                  <c:v>57097.783561232027</c:v>
                </c:pt>
                <c:pt idx="10">
                  <c:v>64573.027063474547</c:v>
                </c:pt>
                <c:pt idx="11">
                  <c:v>65629.162383974864</c:v>
                </c:pt>
                <c:pt idx="12">
                  <c:v>62611.632896831099</c:v>
                </c:pt>
                <c:pt idx="13">
                  <c:v>52928.106451724263</c:v>
                </c:pt>
                <c:pt idx="14">
                  <c:v>44012.678421526754</c:v>
                </c:pt>
                <c:pt idx="15">
                  <c:v>39074.90289710967</c:v>
                </c:pt>
                <c:pt idx="16">
                  <c:v>31558.511265496996</c:v>
                </c:pt>
                <c:pt idx="17">
                  <c:v>18391.109867051444</c:v>
                </c:pt>
                <c:pt idx="18">
                  <c:v>7843.47270517162</c:v>
                </c:pt>
                <c:pt idx="19">
                  <c:v>2357.0554558193066</c:v>
                </c:pt>
                <c:pt idx="20">
                  <c:v>2069.0185502283102</c:v>
                </c:pt>
                <c:pt idx="21">
                  <c:v>2069.0185502283102</c:v>
                </c:pt>
                <c:pt idx="22">
                  <c:v>2069.0185502283102</c:v>
                </c:pt>
                <c:pt idx="23">
                  <c:v>2069.0185502283102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E6-4BC3-B491-BD4B9310FE80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Kyushu!$B$248:$Y$248</c:f>
              <c:numCache>
                <c:formatCode>General</c:formatCode>
                <c:ptCount val="24"/>
                <c:pt idx="0">
                  <c:v>2069.0185502283102</c:v>
                </c:pt>
                <c:pt idx="1">
                  <c:v>2069.0185502283102</c:v>
                </c:pt>
                <c:pt idx="2">
                  <c:v>2069.0185502283102</c:v>
                </c:pt>
                <c:pt idx="3">
                  <c:v>2069.0185502283102</c:v>
                </c:pt>
                <c:pt idx="4">
                  <c:v>2069.0185502283102</c:v>
                </c:pt>
                <c:pt idx="5">
                  <c:v>2387.9165528469134</c:v>
                </c:pt>
                <c:pt idx="6">
                  <c:v>7562.2938211423143</c:v>
                </c:pt>
                <c:pt idx="7">
                  <c:v>19001.473786041886</c:v>
                </c:pt>
                <c:pt idx="8">
                  <c:v>31109.310853206272</c:v>
                </c:pt>
                <c:pt idx="9">
                  <c:v>43340.592308481093</c:v>
                </c:pt>
                <c:pt idx="10">
                  <c:v>48947.024935162983</c:v>
                </c:pt>
                <c:pt idx="11">
                  <c:v>49739.126425538227</c:v>
                </c:pt>
                <c:pt idx="12">
                  <c:v>47475.979310180395</c:v>
                </c:pt>
                <c:pt idx="13">
                  <c:v>40213.334476350276</c:v>
                </c:pt>
                <c:pt idx="14">
                  <c:v>33526.763453702137</c:v>
                </c:pt>
                <c:pt idx="15">
                  <c:v>29823.431810389327</c:v>
                </c:pt>
                <c:pt idx="16">
                  <c:v>24186.138086679821</c:v>
                </c:pt>
                <c:pt idx="17">
                  <c:v>14310.58703784566</c:v>
                </c:pt>
                <c:pt idx="18">
                  <c:v>6399.8591664357928</c:v>
                </c:pt>
                <c:pt idx="19">
                  <c:v>2285.0462294215577</c:v>
                </c:pt>
                <c:pt idx="20">
                  <c:v>2069.0185502283102</c:v>
                </c:pt>
                <c:pt idx="21">
                  <c:v>2069.0185502283102</c:v>
                </c:pt>
                <c:pt idx="22">
                  <c:v>2069.0185502283102</c:v>
                </c:pt>
                <c:pt idx="23">
                  <c:v>2069.0185502283102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6-4BC3-B491-BD4B9310FE80}"/>
            </c:ext>
          </c:extLst>
        </c:ser>
        <c:ser>
          <c:idx val="3"/>
          <c:order val="3"/>
          <c:tx>
            <c:v>PV(20%) 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Kyushu!$B$252:$Y$252</c:f>
              <c:numCache>
                <c:formatCode>General</c:formatCode>
                <c:ptCount val="24"/>
                <c:pt idx="0">
                  <c:v>2069.0185502283102</c:v>
                </c:pt>
                <c:pt idx="1">
                  <c:v>2069.0185502283102</c:v>
                </c:pt>
                <c:pt idx="2">
                  <c:v>2069.0185502283102</c:v>
                </c:pt>
                <c:pt idx="3">
                  <c:v>2069.0185502283102</c:v>
                </c:pt>
                <c:pt idx="4">
                  <c:v>2069.0185502283102</c:v>
                </c:pt>
                <c:pt idx="5">
                  <c:v>2281.6172186407125</c:v>
                </c:pt>
                <c:pt idx="6">
                  <c:v>5731.2020641709805</c:v>
                </c:pt>
                <c:pt idx="7">
                  <c:v>13357.322040770698</c:v>
                </c:pt>
                <c:pt idx="8">
                  <c:v>21429.213418880292</c:v>
                </c:pt>
                <c:pt idx="9">
                  <c:v>29583.401055730166</c:v>
                </c:pt>
                <c:pt idx="10">
                  <c:v>33321.022806851426</c:v>
                </c:pt>
                <c:pt idx="11">
                  <c:v>33849.090467101589</c:v>
                </c:pt>
                <c:pt idx="12">
                  <c:v>32340.325723529702</c:v>
                </c:pt>
                <c:pt idx="13">
                  <c:v>27498.562500976284</c:v>
                </c:pt>
                <c:pt idx="14">
                  <c:v>23040.84848587753</c:v>
                </c:pt>
                <c:pt idx="15">
                  <c:v>20571.960723668988</c:v>
                </c:pt>
                <c:pt idx="16">
                  <c:v>16813.764907862653</c:v>
                </c:pt>
                <c:pt idx="17">
                  <c:v>10230.064208639877</c:v>
                </c:pt>
                <c:pt idx="18">
                  <c:v>4956.2456276999656</c:v>
                </c:pt>
                <c:pt idx="19">
                  <c:v>2213.0370030238087</c:v>
                </c:pt>
                <c:pt idx="20">
                  <c:v>2069.0185502283102</c:v>
                </c:pt>
                <c:pt idx="21">
                  <c:v>2069.0185502283102</c:v>
                </c:pt>
                <c:pt idx="22">
                  <c:v>2069.0185502283102</c:v>
                </c:pt>
                <c:pt idx="23">
                  <c:v>2069.0185502283102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6-4BC3-B491-BD4B9310FE80}"/>
            </c:ext>
          </c:extLst>
        </c:ser>
        <c:ser>
          <c:idx val="4"/>
          <c:order val="4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Kyushu!$B$256:$Y$256</c:f>
              <c:numCache>
                <c:formatCode>General</c:formatCode>
                <c:ptCount val="24"/>
                <c:pt idx="0">
                  <c:v>2069.0185502283102</c:v>
                </c:pt>
                <c:pt idx="1">
                  <c:v>2069.0185502283102</c:v>
                </c:pt>
                <c:pt idx="2">
                  <c:v>2069.0185502283102</c:v>
                </c:pt>
                <c:pt idx="3">
                  <c:v>2069.0185502283102</c:v>
                </c:pt>
                <c:pt idx="4">
                  <c:v>2069.0185502283102</c:v>
                </c:pt>
                <c:pt idx="5">
                  <c:v>2175.3178844345111</c:v>
                </c:pt>
                <c:pt idx="6">
                  <c:v>3900.1103071996449</c:v>
                </c:pt>
                <c:pt idx="7">
                  <c:v>7713.1702954995035</c:v>
                </c:pt>
                <c:pt idx="8">
                  <c:v>11749.115984554301</c:v>
                </c:pt>
                <c:pt idx="9">
                  <c:v>15826.20980297924</c:v>
                </c:pt>
                <c:pt idx="10">
                  <c:v>17695.02067853987</c:v>
                </c:pt>
                <c:pt idx="11">
                  <c:v>17959.054508664951</c:v>
                </c:pt>
                <c:pt idx="12">
                  <c:v>17204.672136879006</c:v>
                </c:pt>
                <c:pt idx="13">
                  <c:v>14783.790525602297</c:v>
                </c:pt>
                <c:pt idx="14">
                  <c:v>12554.93351805292</c:v>
                </c:pt>
                <c:pt idx="15">
                  <c:v>11320.489636948649</c:v>
                </c:pt>
                <c:pt idx="16">
                  <c:v>9441.391729045481</c:v>
                </c:pt>
                <c:pt idx="17">
                  <c:v>6149.5413794340939</c:v>
                </c:pt>
                <c:pt idx="18">
                  <c:v>3512.6320889641374</c:v>
                </c:pt>
                <c:pt idx="19">
                  <c:v>2141.0277766260592</c:v>
                </c:pt>
                <c:pt idx="20">
                  <c:v>2069.0185502283102</c:v>
                </c:pt>
                <c:pt idx="21">
                  <c:v>2069.0185502283102</c:v>
                </c:pt>
                <c:pt idx="22">
                  <c:v>2069.0185502283102</c:v>
                </c:pt>
                <c:pt idx="23">
                  <c:v>2069.0185502283102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E6-4BC3-B491-BD4B9310FE80}"/>
            </c:ext>
          </c:extLst>
        </c:ser>
        <c:ser>
          <c:idx val="5"/>
          <c:order val="5"/>
          <c:tx>
            <c:v>需要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Kyushu!$B$228:$Y$228</c:f>
              <c:numCache>
                <c:formatCode>General</c:formatCode>
                <c:ptCount val="24"/>
                <c:pt idx="0">
                  <c:v>8784</c:v>
                </c:pt>
                <c:pt idx="1">
                  <c:v>8298</c:v>
                </c:pt>
                <c:pt idx="2">
                  <c:v>8266</c:v>
                </c:pt>
                <c:pt idx="3">
                  <c:v>8578</c:v>
                </c:pt>
                <c:pt idx="4">
                  <c:v>8915</c:v>
                </c:pt>
                <c:pt idx="5">
                  <c:v>9109</c:v>
                </c:pt>
                <c:pt idx="6">
                  <c:v>9153</c:v>
                </c:pt>
                <c:pt idx="7">
                  <c:v>9758</c:v>
                </c:pt>
                <c:pt idx="8">
                  <c:v>11139</c:v>
                </c:pt>
                <c:pt idx="9">
                  <c:v>12435</c:v>
                </c:pt>
                <c:pt idx="10">
                  <c:v>13087</c:v>
                </c:pt>
                <c:pt idx="11">
                  <c:v>13613</c:v>
                </c:pt>
                <c:pt idx="12">
                  <c:v>13692</c:v>
                </c:pt>
                <c:pt idx="13">
                  <c:v>14176</c:v>
                </c:pt>
                <c:pt idx="14">
                  <c:v>14226</c:v>
                </c:pt>
                <c:pt idx="15">
                  <c:v>14153</c:v>
                </c:pt>
                <c:pt idx="16">
                  <c:v>14088</c:v>
                </c:pt>
                <c:pt idx="17">
                  <c:v>13714</c:v>
                </c:pt>
                <c:pt idx="18">
                  <c:v>13309</c:v>
                </c:pt>
                <c:pt idx="19">
                  <c:v>12739</c:v>
                </c:pt>
                <c:pt idx="20">
                  <c:v>11963</c:v>
                </c:pt>
                <c:pt idx="21">
                  <c:v>11129</c:v>
                </c:pt>
                <c:pt idx="22">
                  <c:v>10414</c:v>
                </c:pt>
                <c:pt idx="23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E6-4BC3-B491-BD4B9310FE80}"/>
            </c:ext>
          </c:extLst>
        </c:ser>
        <c:ser>
          <c:idx val="6"/>
          <c:order val="6"/>
          <c:tx>
            <c:v>原子力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Kyushu!$B$227:$Y$227</c:f>
              <c:numCache>
                <c:formatCode>General</c:formatCode>
                <c:ptCount val="24"/>
                <c:pt idx="0">
                  <c:v>2069.0185502283102</c:v>
                </c:pt>
                <c:pt idx="1">
                  <c:v>2069.0185502283102</c:v>
                </c:pt>
                <c:pt idx="2">
                  <c:v>2069.0185502283102</c:v>
                </c:pt>
                <c:pt idx="3">
                  <c:v>2069.0185502283102</c:v>
                </c:pt>
                <c:pt idx="4">
                  <c:v>2069.0185502283102</c:v>
                </c:pt>
                <c:pt idx="5">
                  <c:v>2069.0185502283102</c:v>
                </c:pt>
                <c:pt idx="6">
                  <c:v>2069.0185502283102</c:v>
                </c:pt>
                <c:pt idx="7">
                  <c:v>2069.0185502283102</c:v>
                </c:pt>
                <c:pt idx="8">
                  <c:v>2069.0185502283102</c:v>
                </c:pt>
                <c:pt idx="9">
                  <c:v>2069.0185502283102</c:v>
                </c:pt>
                <c:pt idx="10">
                  <c:v>2069.0185502283102</c:v>
                </c:pt>
                <c:pt idx="11">
                  <c:v>2069.0185502283102</c:v>
                </c:pt>
                <c:pt idx="12">
                  <c:v>2069.0185502283102</c:v>
                </c:pt>
                <c:pt idx="13">
                  <c:v>2069.0185502283102</c:v>
                </c:pt>
                <c:pt idx="14">
                  <c:v>2069.0185502283102</c:v>
                </c:pt>
                <c:pt idx="15">
                  <c:v>2069.0185502283102</c:v>
                </c:pt>
                <c:pt idx="16">
                  <c:v>2069.0185502283102</c:v>
                </c:pt>
                <c:pt idx="17">
                  <c:v>2069.0185502283102</c:v>
                </c:pt>
                <c:pt idx="18">
                  <c:v>2069.0185502283102</c:v>
                </c:pt>
                <c:pt idx="19">
                  <c:v>2069.0185502283102</c:v>
                </c:pt>
                <c:pt idx="20">
                  <c:v>2069.0185502283102</c:v>
                </c:pt>
                <c:pt idx="21">
                  <c:v>2069.0185502283102</c:v>
                </c:pt>
                <c:pt idx="22">
                  <c:v>2069.0185502283102</c:v>
                </c:pt>
                <c:pt idx="23">
                  <c:v>2069.0185502283102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E6-4BC3-B491-BD4B9310F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0992"/>
        <c:axId val="426593936"/>
      </c:scatterChart>
      <c:valAx>
        <c:axId val="42660099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3936"/>
        <c:crosses val="autoZero"/>
        <c:crossBetween val="midCat"/>
        <c:majorUnit val="3"/>
      </c:valAx>
      <c:valAx>
        <c:axId val="4265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302274715661"/>
          <c:y val="0.20362058909303005"/>
          <c:w val="0.17445866141732283"/>
          <c:h val="0.36169364246135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B11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580927384077"/>
          <c:y val="0.17171296296296296"/>
          <c:w val="0.86116885389326325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PV(50%)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Kyushu!$B$137:$Y$137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Kyushu!$B$279:$Y$279</c:f>
              <c:numCache>
                <c:formatCode>General</c:formatCode>
                <c:ptCount val="24"/>
                <c:pt idx="0">
                  <c:v>3469.4772060502287</c:v>
                </c:pt>
                <c:pt idx="1">
                  <c:v>3469.4772060502287</c:v>
                </c:pt>
                <c:pt idx="2">
                  <c:v>3469.4772060502287</c:v>
                </c:pt>
                <c:pt idx="3">
                  <c:v>3469.4772060502287</c:v>
                </c:pt>
                <c:pt idx="4">
                  <c:v>3469.4772060502287</c:v>
                </c:pt>
                <c:pt idx="5">
                  <c:v>4000.9738770812341</c:v>
                </c:pt>
                <c:pt idx="6">
                  <c:v>12624.935990906904</c:v>
                </c:pt>
                <c:pt idx="7">
                  <c:v>31690.235932406194</c:v>
                </c:pt>
                <c:pt idx="8">
                  <c:v>51869.964377680175</c:v>
                </c:pt>
                <c:pt idx="9">
                  <c:v>72255.433469804862</c:v>
                </c:pt>
                <c:pt idx="10">
                  <c:v>81599.487847608019</c:v>
                </c:pt>
                <c:pt idx="11">
                  <c:v>82919.656998233419</c:v>
                </c:pt>
                <c:pt idx="12">
                  <c:v>79147.74513930369</c:v>
                </c:pt>
                <c:pt idx="13">
                  <c:v>67043.337082920159</c:v>
                </c:pt>
                <c:pt idx="14">
                  <c:v>55899.052045173281</c:v>
                </c:pt>
                <c:pt idx="15">
                  <c:v>49726.832639651926</c:v>
                </c:pt>
                <c:pt idx="16">
                  <c:v>40331.34310013608</c:v>
                </c:pt>
                <c:pt idx="17">
                  <c:v>23872.091352079147</c:v>
                </c:pt>
                <c:pt idx="18">
                  <c:v>10687.544899729366</c:v>
                </c:pt>
                <c:pt idx="19">
                  <c:v>3829.5233380389745</c:v>
                </c:pt>
                <c:pt idx="20">
                  <c:v>3469.4772060502287</c:v>
                </c:pt>
                <c:pt idx="21">
                  <c:v>3469.4772060502287</c:v>
                </c:pt>
                <c:pt idx="22">
                  <c:v>3469.4772060502287</c:v>
                </c:pt>
                <c:pt idx="23">
                  <c:v>3469.4772060502287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8-46EA-B116-CFFC64E63057}"/>
            </c:ext>
          </c:extLst>
        </c:ser>
        <c:ser>
          <c:idx val="1"/>
          <c:order val="1"/>
          <c:tx>
            <c:v>PV(40%)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Kyushu!$B$283:$Y$283</c:f>
              <c:numCache>
                <c:formatCode>General</c:formatCode>
                <c:ptCount val="24"/>
                <c:pt idx="0">
                  <c:v>3469.4772060502287</c:v>
                </c:pt>
                <c:pt idx="1">
                  <c:v>3469.4772060502287</c:v>
                </c:pt>
                <c:pt idx="2">
                  <c:v>3469.4772060502287</c:v>
                </c:pt>
                <c:pt idx="3">
                  <c:v>3469.4772060502287</c:v>
                </c:pt>
                <c:pt idx="4">
                  <c:v>3469.4772060502287</c:v>
                </c:pt>
                <c:pt idx="5">
                  <c:v>3894.6745428750332</c:v>
                </c:pt>
                <c:pt idx="6">
                  <c:v>10793.844233935568</c:v>
                </c:pt>
                <c:pt idx="7">
                  <c:v>26046.084187135002</c:v>
                </c:pt>
                <c:pt idx="8">
                  <c:v>42189.866943354195</c:v>
                </c:pt>
                <c:pt idx="9">
                  <c:v>58498.242217053943</c:v>
                </c:pt>
                <c:pt idx="10">
                  <c:v>65973.485719296455</c:v>
                </c:pt>
                <c:pt idx="11">
                  <c:v>67029.621039796781</c:v>
                </c:pt>
                <c:pt idx="12">
                  <c:v>64012.091552653015</c:v>
                </c:pt>
                <c:pt idx="13">
                  <c:v>54328.565107546179</c:v>
                </c:pt>
                <c:pt idx="14">
                  <c:v>45413.137077348671</c:v>
                </c:pt>
                <c:pt idx="15">
                  <c:v>40475.361552931587</c:v>
                </c:pt>
                <c:pt idx="16">
                  <c:v>32958.969921318916</c:v>
                </c:pt>
                <c:pt idx="17">
                  <c:v>19791.568522873364</c:v>
                </c:pt>
                <c:pt idx="18">
                  <c:v>9243.931360993538</c:v>
                </c:pt>
                <c:pt idx="19">
                  <c:v>3757.5141116412251</c:v>
                </c:pt>
                <c:pt idx="20">
                  <c:v>3469.4772060502287</c:v>
                </c:pt>
                <c:pt idx="21">
                  <c:v>3469.4772060502287</c:v>
                </c:pt>
                <c:pt idx="22">
                  <c:v>3469.4772060502287</c:v>
                </c:pt>
                <c:pt idx="23">
                  <c:v>3469.4772060502287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8-46EA-B116-CFFC64E63057}"/>
            </c:ext>
          </c:extLst>
        </c:ser>
        <c:ser>
          <c:idx val="2"/>
          <c:order val="2"/>
          <c:tx>
            <c:v>PV(30%)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Kyushu!$B$287:$Y$287</c:f>
              <c:numCache>
                <c:formatCode>General</c:formatCode>
                <c:ptCount val="24"/>
                <c:pt idx="0">
                  <c:v>3469.4772060502287</c:v>
                </c:pt>
                <c:pt idx="1">
                  <c:v>3469.4772060502287</c:v>
                </c:pt>
                <c:pt idx="2">
                  <c:v>3469.4772060502287</c:v>
                </c:pt>
                <c:pt idx="3">
                  <c:v>3469.4772060502287</c:v>
                </c:pt>
                <c:pt idx="4">
                  <c:v>3469.4772060502287</c:v>
                </c:pt>
                <c:pt idx="5">
                  <c:v>3788.3752086688319</c:v>
                </c:pt>
                <c:pt idx="6">
                  <c:v>8962.7524769642332</c:v>
                </c:pt>
                <c:pt idx="7">
                  <c:v>20401.932441863806</c:v>
                </c:pt>
                <c:pt idx="8">
                  <c:v>32509.769509028192</c:v>
                </c:pt>
                <c:pt idx="9">
                  <c:v>44741.050964303009</c:v>
                </c:pt>
                <c:pt idx="10">
                  <c:v>50347.483590984899</c:v>
                </c:pt>
                <c:pt idx="11">
                  <c:v>51139.585081360143</c:v>
                </c:pt>
                <c:pt idx="12">
                  <c:v>48876.437966002311</c:v>
                </c:pt>
                <c:pt idx="13">
                  <c:v>41613.793132172192</c:v>
                </c:pt>
                <c:pt idx="14">
                  <c:v>34927.222109524053</c:v>
                </c:pt>
                <c:pt idx="15">
                  <c:v>31223.890466211247</c:v>
                </c:pt>
                <c:pt idx="16">
                  <c:v>25586.596742501741</c:v>
                </c:pt>
                <c:pt idx="17">
                  <c:v>15711.04569366758</c:v>
                </c:pt>
                <c:pt idx="18">
                  <c:v>7800.3178222577117</c:v>
                </c:pt>
                <c:pt idx="19">
                  <c:v>3685.5048852434761</c:v>
                </c:pt>
                <c:pt idx="20">
                  <c:v>3469.4772060502287</c:v>
                </c:pt>
                <c:pt idx="21">
                  <c:v>3469.4772060502287</c:v>
                </c:pt>
                <c:pt idx="22">
                  <c:v>3469.4772060502287</c:v>
                </c:pt>
                <c:pt idx="23">
                  <c:v>3469.4772060502287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68-46EA-B116-CFFC64E63057}"/>
            </c:ext>
          </c:extLst>
        </c:ser>
        <c:ser>
          <c:idx val="3"/>
          <c:order val="3"/>
          <c:tx>
            <c:v>PV(20%)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Kyushu!$B$291:$Y$291</c:f>
              <c:numCache>
                <c:formatCode>General</c:formatCode>
                <c:ptCount val="24"/>
                <c:pt idx="0">
                  <c:v>3469.4772060502287</c:v>
                </c:pt>
                <c:pt idx="1">
                  <c:v>3469.4772060502287</c:v>
                </c:pt>
                <c:pt idx="2">
                  <c:v>3469.4772060502287</c:v>
                </c:pt>
                <c:pt idx="3">
                  <c:v>3469.4772060502287</c:v>
                </c:pt>
                <c:pt idx="4">
                  <c:v>3469.4772060502287</c:v>
                </c:pt>
                <c:pt idx="5">
                  <c:v>3682.075874462631</c:v>
                </c:pt>
                <c:pt idx="6">
                  <c:v>7131.6607199928985</c:v>
                </c:pt>
                <c:pt idx="7">
                  <c:v>14757.780696592616</c:v>
                </c:pt>
                <c:pt idx="8">
                  <c:v>22829.672074702212</c:v>
                </c:pt>
                <c:pt idx="9">
                  <c:v>30983.859711552086</c:v>
                </c:pt>
                <c:pt idx="10">
                  <c:v>34721.481462673342</c:v>
                </c:pt>
                <c:pt idx="11">
                  <c:v>35249.549122923505</c:v>
                </c:pt>
                <c:pt idx="12">
                  <c:v>33740.784379351622</c:v>
                </c:pt>
                <c:pt idx="13">
                  <c:v>28899.021156798204</c:v>
                </c:pt>
                <c:pt idx="14">
                  <c:v>24441.30714169945</c:v>
                </c:pt>
                <c:pt idx="15">
                  <c:v>21972.419379490908</c:v>
                </c:pt>
                <c:pt idx="16">
                  <c:v>18214.223563684573</c:v>
                </c:pt>
                <c:pt idx="17">
                  <c:v>11630.522864461796</c:v>
                </c:pt>
                <c:pt idx="18">
                  <c:v>6356.7042835218836</c:v>
                </c:pt>
                <c:pt idx="19">
                  <c:v>3613.4956588457271</c:v>
                </c:pt>
                <c:pt idx="20">
                  <c:v>3469.4772060502287</c:v>
                </c:pt>
                <c:pt idx="21">
                  <c:v>3469.4772060502287</c:v>
                </c:pt>
                <c:pt idx="22">
                  <c:v>3469.4772060502287</c:v>
                </c:pt>
                <c:pt idx="23">
                  <c:v>3469.4772060502287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68-46EA-B116-CFFC64E63057}"/>
            </c:ext>
          </c:extLst>
        </c:ser>
        <c:ser>
          <c:idx val="4"/>
          <c:order val="4"/>
          <c:tx>
            <c:v>PV(10%)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Kyushu!$B$295:$Y$295</c:f>
              <c:numCache>
                <c:formatCode>General</c:formatCode>
                <c:ptCount val="24"/>
                <c:pt idx="0">
                  <c:v>3469.4772060502287</c:v>
                </c:pt>
                <c:pt idx="1">
                  <c:v>3469.4772060502287</c:v>
                </c:pt>
                <c:pt idx="2">
                  <c:v>3469.4772060502287</c:v>
                </c:pt>
                <c:pt idx="3">
                  <c:v>3469.4772060502287</c:v>
                </c:pt>
                <c:pt idx="4">
                  <c:v>3469.4772060502287</c:v>
                </c:pt>
                <c:pt idx="5">
                  <c:v>3575.7765402564296</c:v>
                </c:pt>
                <c:pt idx="6">
                  <c:v>5300.5689630215638</c:v>
                </c:pt>
                <c:pt idx="7">
                  <c:v>9113.6289513214215</c:v>
                </c:pt>
                <c:pt idx="8">
                  <c:v>13149.57464037622</c:v>
                </c:pt>
                <c:pt idx="9">
                  <c:v>17226.668458801156</c:v>
                </c:pt>
                <c:pt idx="10">
                  <c:v>19095.479334361786</c:v>
                </c:pt>
                <c:pt idx="11">
                  <c:v>19359.513164486867</c:v>
                </c:pt>
                <c:pt idx="12">
                  <c:v>18605.130792700926</c:v>
                </c:pt>
                <c:pt idx="13">
                  <c:v>16184.249181424217</c:v>
                </c:pt>
                <c:pt idx="14">
                  <c:v>13955.39217387484</c:v>
                </c:pt>
                <c:pt idx="15">
                  <c:v>12720.948292770569</c:v>
                </c:pt>
                <c:pt idx="16">
                  <c:v>10841.850384867401</c:v>
                </c:pt>
                <c:pt idx="17">
                  <c:v>7550.0000352560128</c:v>
                </c:pt>
                <c:pt idx="18">
                  <c:v>4913.0907447860563</c:v>
                </c:pt>
                <c:pt idx="19">
                  <c:v>3541.4864324479777</c:v>
                </c:pt>
                <c:pt idx="20">
                  <c:v>3469.4772060502287</c:v>
                </c:pt>
                <c:pt idx="21">
                  <c:v>3469.4772060502287</c:v>
                </c:pt>
                <c:pt idx="22">
                  <c:v>3469.4772060502287</c:v>
                </c:pt>
                <c:pt idx="23">
                  <c:v>3469.4772060502287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68-46EA-B116-CFFC64E63057}"/>
            </c:ext>
          </c:extLst>
        </c:ser>
        <c:ser>
          <c:idx val="5"/>
          <c:order val="5"/>
          <c:tx>
            <c:v>原子力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Kyushu!$B$266:$Y$266</c:f>
              <c:numCache>
                <c:formatCode>General</c:formatCode>
                <c:ptCount val="24"/>
                <c:pt idx="0">
                  <c:v>3469.4772060502287</c:v>
                </c:pt>
                <c:pt idx="1">
                  <c:v>3469.4772060502287</c:v>
                </c:pt>
                <c:pt idx="2">
                  <c:v>3469.4772060502287</c:v>
                </c:pt>
                <c:pt idx="3">
                  <c:v>3469.4772060502287</c:v>
                </c:pt>
                <c:pt idx="4">
                  <c:v>3469.4772060502287</c:v>
                </c:pt>
                <c:pt idx="5">
                  <c:v>3469.4772060502287</c:v>
                </c:pt>
                <c:pt idx="6">
                  <c:v>3469.4772060502287</c:v>
                </c:pt>
                <c:pt idx="7">
                  <c:v>3469.4772060502287</c:v>
                </c:pt>
                <c:pt idx="8">
                  <c:v>3469.4772060502287</c:v>
                </c:pt>
                <c:pt idx="9">
                  <c:v>3469.4772060502287</c:v>
                </c:pt>
                <c:pt idx="10">
                  <c:v>3469.4772060502287</c:v>
                </c:pt>
                <c:pt idx="11">
                  <c:v>3469.4772060502287</c:v>
                </c:pt>
                <c:pt idx="12">
                  <c:v>3469.4772060502287</c:v>
                </c:pt>
                <c:pt idx="13">
                  <c:v>3469.4772060502287</c:v>
                </c:pt>
                <c:pt idx="14">
                  <c:v>3469.4772060502287</c:v>
                </c:pt>
                <c:pt idx="15">
                  <c:v>3469.4772060502287</c:v>
                </c:pt>
                <c:pt idx="16">
                  <c:v>3469.4772060502287</c:v>
                </c:pt>
                <c:pt idx="17">
                  <c:v>3469.4772060502287</c:v>
                </c:pt>
                <c:pt idx="18">
                  <c:v>3469.4772060502287</c:v>
                </c:pt>
                <c:pt idx="19">
                  <c:v>3469.4772060502287</c:v>
                </c:pt>
                <c:pt idx="20">
                  <c:v>3469.4772060502287</c:v>
                </c:pt>
                <c:pt idx="21">
                  <c:v>3469.4772060502287</c:v>
                </c:pt>
                <c:pt idx="22">
                  <c:v>3469.4772060502287</c:v>
                </c:pt>
                <c:pt idx="23">
                  <c:v>3469.4772060502287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68-46EA-B116-CFFC64E63057}"/>
            </c:ext>
          </c:extLst>
        </c:ser>
        <c:ser>
          <c:idx val="6"/>
          <c:order val="6"/>
          <c:tx>
            <c:v>需要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Kyushu!$B$267:$Y$267</c:f>
              <c:numCache>
                <c:formatCode>General</c:formatCode>
                <c:ptCount val="24"/>
                <c:pt idx="0">
                  <c:v>8784</c:v>
                </c:pt>
                <c:pt idx="1">
                  <c:v>8298</c:v>
                </c:pt>
                <c:pt idx="2">
                  <c:v>8266</c:v>
                </c:pt>
                <c:pt idx="3">
                  <c:v>8578</c:v>
                </c:pt>
                <c:pt idx="4">
                  <c:v>8915</c:v>
                </c:pt>
                <c:pt idx="5">
                  <c:v>9109</c:v>
                </c:pt>
                <c:pt idx="6">
                  <c:v>9153</c:v>
                </c:pt>
                <c:pt idx="7">
                  <c:v>9758</c:v>
                </c:pt>
                <c:pt idx="8">
                  <c:v>11139</c:v>
                </c:pt>
                <c:pt idx="9">
                  <c:v>12435</c:v>
                </c:pt>
                <c:pt idx="10">
                  <c:v>13087</c:v>
                </c:pt>
                <c:pt idx="11">
                  <c:v>13613</c:v>
                </c:pt>
                <c:pt idx="12">
                  <c:v>13692</c:v>
                </c:pt>
                <c:pt idx="13">
                  <c:v>14176</c:v>
                </c:pt>
                <c:pt idx="14">
                  <c:v>14226</c:v>
                </c:pt>
                <c:pt idx="15">
                  <c:v>14153</c:v>
                </c:pt>
                <c:pt idx="16">
                  <c:v>14088</c:v>
                </c:pt>
                <c:pt idx="17">
                  <c:v>13714</c:v>
                </c:pt>
                <c:pt idx="18">
                  <c:v>13309</c:v>
                </c:pt>
                <c:pt idx="19">
                  <c:v>12739</c:v>
                </c:pt>
                <c:pt idx="20">
                  <c:v>11963</c:v>
                </c:pt>
                <c:pt idx="21">
                  <c:v>11129</c:v>
                </c:pt>
                <c:pt idx="22">
                  <c:v>10414</c:v>
                </c:pt>
                <c:pt idx="23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68-46EA-B116-CFFC64E63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0600"/>
        <c:axId val="426593544"/>
      </c:scatterChart>
      <c:valAx>
        <c:axId val="4266006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93544"/>
        <c:crosses val="autoZero"/>
        <c:crossBetween val="midCat"/>
        <c:majorUnit val="3"/>
      </c:valAx>
      <c:valAx>
        <c:axId val="42659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0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497812773403"/>
          <c:y val="0.18973170020414112"/>
          <c:w val="0.16880577427821522"/>
          <c:h val="0.36169364246135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17" Type="http://schemas.openxmlformats.org/officeDocument/2006/relationships/chart" Target="../charts/chart48.xml"/><Relationship Id="rId2" Type="http://schemas.openxmlformats.org/officeDocument/2006/relationships/chart" Target="../charts/chart33.xml"/><Relationship Id="rId16" Type="http://schemas.openxmlformats.org/officeDocument/2006/relationships/chart" Target="../charts/chart47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13" Type="http://schemas.openxmlformats.org/officeDocument/2006/relationships/chart" Target="../charts/chart90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12" Type="http://schemas.openxmlformats.org/officeDocument/2006/relationships/chart" Target="../charts/chart89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5" Type="http://schemas.openxmlformats.org/officeDocument/2006/relationships/chart" Target="../charts/chart9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Relationship Id="rId14" Type="http://schemas.openxmlformats.org/officeDocument/2006/relationships/chart" Target="../charts/chart9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13" Type="http://schemas.openxmlformats.org/officeDocument/2006/relationships/chart" Target="../charts/chart105.xml"/><Relationship Id="rId3" Type="http://schemas.openxmlformats.org/officeDocument/2006/relationships/chart" Target="../charts/chart95.xml"/><Relationship Id="rId7" Type="http://schemas.openxmlformats.org/officeDocument/2006/relationships/chart" Target="../charts/chart99.xml"/><Relationship Id="rId12" Type="http://schemas.openxmlformats.org/officeDocument/2006/relationships/chart" Target="../charts/chart104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5" Type="http://schemas.openxmlformats.org/officeDocument/2006/relationships/chart" Target="../charts/chart97.xml"/><Relationship Id="rId15" Type="http://schemas.openxmlformats.org/officeDocument/2006/relationships/chart" Target="../charts/chart107.xml"/><Relationship Id="rId10" Type="http://schemas.openxmlformats.org/officeDocument/2006/relationships/chart" Target="../charts/chart102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4" Type="http://schemas.openxmlformats.org/officeDocument/2006/relationships/chart" Target="../charts/chart10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5.xml"/><Relationship Id="rId13" Type="http://schemas.openxmlformats.org/officeDocument/2006/relationships/chart" Target="../charts/chart120.xml"/><Relationship Id="rId3" Type="http://schemas.openxmlformats.org/officeDocument/2006/relationships/chart" Target="../charts/chart110.xml"/><Relationship Id="rId7" Type="http://schemas.openxmlformats.org/officeDocument/2006/relationships/chart" Target="../charts/chart114.xml"/><Relationship Id="rId12" Type="http://schemas.openxmlformats.org/officeDocument/2006/relationships/chart" Target="../charts/chart119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6" Type="http://schemas.openxmlformats.org/officeDocument/2006/relationships/chart" Target="../charts/chart113.xml"/><Relationship Id="rId11" Type="http://schemas.openxmlformats.org/officeDocument/2006/relationships/chart" Target="../charts/chart118.xml"/><Relationship Id="rId5" Type="http://schemas.openxmlformats.org/officeDocument/2006/relationships/chart" Target="../charts/chart112.xml"/><Relationship Id="rId10" Type="http://schemas.openxmlformats.org/officeDocument/2006/relationships/chart" Target="../charts/chart117.xml"/><Relationship Id="rId4" Type="http://schemas.openxmlformats.org/officeDocument/2006/relationships/chart" Target="../charts/chart111.xml"/><Relationship Id="rId9" Type="http://schemas.openxmlformats.org/officeDocument/2006/relationships/chart" Target="../charts/chart1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13" Type="http://schemas.openxmlformats.org/officeDocument/2006/relationships/chart" Target="../charts/chart133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12" Type="http://schemas.openxmlformats.org/officeDocument/2006/relationships/chart" Target="../charts/chart132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11" Type="http://schemas.openxmlformats.org/officeDocument/2006/relationships/chart" Target="../charts/chart131.xml"/><Relationship Id="rId5" Type="http://schemas.openxmlformats.org/officeDocument/2006/relationships/chart" Target="../charts/chart125.xml"/><Relationship Id="rId10" Type="http://schemas.openxmlformats.org/officeDocument/2006/relationships/chart" Target="../charts/chart130.xml"/><Relationship Id="rId4" Type="http://schemas.openxmlformats.org/officeDocument/2006/relationships/chart" Target="../charts/chart124.xml"/><Relationship Id="rId9" Type="http://schemas.openxmlformats.org/officeDocument/2006/relationships/chart" Target="../charts/chart1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45</xdr:row>
      <xdr:rowOff>142875</xdr:rowOff>
    </xdr:from>
    <xdr:to>
      <xdr:col>13</xdr:col>
      <xdr:colOff>552450</xdr:colOff>
      <xdr:row>61</xdr:row>
      <xdr:rowOff>142875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45</xdr:row>
      <xdr:rowOff>104775</xdr:rowOff>
    </xdr:from>
    <xdr:to>
      <xdr:col>6</xdr:col>
      <xdr:colOff>552450</xdr:colOff>
      <xdr:row>61</xdr:row>
      <xdr:rowOff>104775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</xdr:colOff>
      <xdr:row>45</xdr:row>
      <xdr:rowOff>123825</xdr:rowOff>
    </xdr:from>
    <xdr:to>
      <xdr:col>20</xdr:col>
      <xdr:colOff>514350</xdr:colOff>
      <xdr:row>61</xdr:row>
      <xdr:rowOff>123825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647700</xdr:colOff>
      <xdr:row>45</xdr:row>
      <xdr:rowOff>104775</xdr:rowOff>
    </xdr:from>
    <xdr:to>
      <xdr:col>27</xdr:col>
      <xdr:colOff>419100</xdr:colOff>
      <xdr:row>61</xdr:row>
      <xdr:rowOff>104775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38100</xdr:colOff>
      <xdr:row>62</xdr:row>
      <xdr:rowOff>85725</xdr:rowOff>
    </xdr:from>
    <xdr:to>
      <xdr:col>13</xdr:col>
      <xdr:colOff>495300</xdr:colOff>
      <xdr:row>78</xdr:row>
      <xdr:rowOff>85725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76200</xdr:colOff>
      <xdr:row>62</xdr:row>
      <xdr:rowOff>123825</xdr:rowOff>
    </xdr:from>
    <xdr:to>
      <xdr:col>20</xdr:col>
      <xdr:colOff>533400</xdr:colOff>
      <xdr:row>78</xdr:row>
      <xdr:rowOff>123825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66675</xdr:colOff>
      <xdr:row>62</xdr:row>
      <xdr:rowOff>133350</xdr:rowOff>
    </xdr:from>
    <xdr:to>
      <xdr:col>27</xdr:col>
      <xdr:colOff>523875</xdr:colOff>
      <xdr:row>78</xdr:row>
      <xdr:rowOff>133350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117101</xdr:colOff>
      <xdr:row>62</xdr:row>
      <xdr:rowOff>152400</xdr:rowOff>
    </xdr:from>
    <xdr:to>
      <xdr:col>6</xdr:col>
      <xdr:colOff>549089</xdr:colOff>
      <xdr:row>78</xdr:row>
      <xdr:rowOff>152400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291353</xdr:colOff>
      <xdr:row>110</xdr:row>
      <xdr:rowOff>107577</xdr:rowOff>
    </xdr:from>
    <xdr:to>
      <xdr:col>4</xdr:col>
      <xdr:colOff>661147</xdr:colOff>
      <xdr:row>126</xdr:row>
      <xdr:rowOff>161365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78441</xdr:colOff>
      <xdr:row>111</xdr:row>
      <xdr:rowOff>56029</xdr:rowOff>
    </xdr:from>
    <xdr:to>
      <xdr:col>14</xdr:col>
      <xdr:colOff>611283</xdr:colOff>
      <xdr:row>127</xdr:row>
      <xdr:rowOff>123265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100853</xdr:colOff>
      <xdr:row>111</xdr:row>
      <xdr:rowOff>11205</xdr:rowOff>
    </xdr:from>
    <xdr:to>
      <xdr:col>23</xdr:col>
      <xdr:colOff>633694</xdr:colOff>
      <xdr:row>127</xdr:row>
      <xdr:rowOff>78441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465044</xdr:colOff>
      <xdr:row>11</xdr:row>
      <xdr:rowOff>0</xdr:rowOff>
    </xdr:from>
    <xdr:to>
      <xdr:col>44</xdr:col>
      <xdr:colOff>252132</xdr:colOff>
      <xdr:row>11</xdr:row>
      <xdr:rowOff>49306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753021</xdr:colOff>
      <xdr:row>348</xdr:row>
      <xdr:rowOff>31155</xdr:rowOff>
    </xdr:from>
    <xdr:to>
      <xdr:col>4</xdr:col>
      <xdr:colOff>511642</xdr:colOff>
      <xdr:row>363</xdr:row>
      <xdr:rowOff>123921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544286</xdr:colOff>
      <xdr:row>348</xdr:row>
      <xdr:rowOff>13607</xdr:rowOff>
    </xdr:from>
    <xdr:to>
      <xdr:col>12</xdr:col>
      <xdr:colOff>370943</xdr:colOff>
      <xdr:row>363</xdr:row>
      <xdr:rowOff>106373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61</xdr:row>
      <xdr:rowOff>59439</xdr:rowOff>
    </xdr:from>
    <xdr:to>
      <xdr:col>3</xdr:col>
      <xdr:colOff>839748</xdr:colOff>
      <xdr:row>77</xdr:row>
      <xdr:rowOff>59436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46461</xdr:colOff>
      <xdr:row>1</xdr:row>
      <xdr:rowOff>79658</xdr:rowOff>
    </xdr:from>
    <xdr:to>
      <xdr:col>32</xdr:col>
      <xdr:colOff>491290</xdr:colOff>
      <xdr:row>23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564332</xdr:colOff>
      <xdr:row>24</xdr:row>
      <xdr:rowOff>31923</xdr:rowOff>
    </xdr:from>
    <xdr:to>
      <xdr:col>39</xdr:col>
      <xdr:colOff>332007</xdr:colOff>
      <xdr:row>41</xdr:row>
      <xdr:rowOff>31922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453080</xdr:colOff>
      <xdr:row>1</xdr:row>
      <xdr:rowOff>12506</xdr:rowOff>
    </xdr:from>
    <xdr:to>
      <xdr:col>38</xdr:col>
      <xdr:colOff>226721</xdr:colOff>
      <xdr:row>23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610292</xdr:colOff>
      <xdr:row>24</xdr:row>
      <xdr:rowOff>35109</xdr:rowOff>
    </xdr:from>
    <xdr:to>
      <xdr:col>32</xdr:col>
      <xdr:colOff>359382</xdr:colOff>
      <xdr:row>39</xdr:row>
      <xdr:rowOff>168536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130269</xdr:colOff>
      <xdr:row>78</xdr:row>
      <xdr:rowOff>131388</xdr:rowOff>
    </xdr:from>
    <xdr:to>
      <xdr:col>17</xdr:col>
      <xdr:colOff>557494</xdr:colOff>
      <xdr:row>95</xdr:row>
      <xdr:rowOff>18489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238125</xdr:colOff>
      <xdr:row>78</xdr:row>
      <xdr:rowOff>155201</xdr:rowOff>
    </xdr:from>
    <xdr:to>
      <xdr:col>10</xdr:col>
      <xdr:colOff>507066</xdr:colOff>
      <xdr:row>95</xdr:row>
      <xdr:rowOff>42302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236723</xdr:colOff>
      <xdr:row>61</xdr:row>
      <xdr:rowOff>94970</xdr:rowOff>
    </xdr:from>
    <xdr:to>
      <xdr:col>25</xdr:col>
      <xdr:colOff>23811</xdr:colOff>
      <xdr:row>77</xdr:row>
      <xdr:rowOff>147358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126065</xdr:colOff>
      <xdr:row>61</xdr:row>
      <xdr:rowOff>107577</xdr:rowOff>
    </xdr:from>
    <xdr:to>
      <xdr:col>17</xdr:col>
      <xdr:colOff>603716</xdr:colOff>
      <xdr:row>77</xdr:row>
      <xdr:rowOff>161365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239017</xdr:colOff>
      <xdr:row>61</xdr:row>
      <xdr:rowOff>70775</xdr:rowOff>
    </xdr:from>
    <xdr:to>
      <xdr:col>10</xdr:col>
      <xdr:colOff>528333</xdr:colOff>
      <xdr:row>77</xdr:row>
      <xdr:rowOff>118069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320385</xdr:colOff>
      <xdr:row>79</xdr:row>
      <xdr:rowOff>117763</xdr:rowOff>
    </xdr:from>
    <xdr:to>
      <xdr:col>25</xdr:col>
      <xdr:colOff>43294</xdr:colOff>
      <xdr:row>95</xdr:row>
      <xdr:rowOff>90054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79</xdr:row>
      <xdr:rowOff>31172</xdr:rowOff>
    </xdr:from>
    <xdr:to>
      <xdr:col>3</xdr:col>
      <xdr:colOff>779318</xdr:colOff>
      <xdr:row>95</xdr:row>
      <xdr:rowOff>3463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741588</xdr:colOff>
      <xdr:row>126</xdr:row>
      <xdr:rowOff>166008</xdr:rowOff>
    </xdr:from>
    <xdr:to>
      <xdr:col>4</xdr:col>
      <xdr:colOff>551088</xdr:colOff>
      <xdr:row>142</xdr:row>
      <xdr:rowOff>78922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625929</xdr:colOff>
      <xdr:row>126</xdr:row>
      <xdr:rowOff>40822</xdr:rowOff>
    </xdr:from>
    <xdr:to>
      <xdr:col>13</xdr:col>
      <xdr:colOff>439140</xdr:colOff>
      <xdr:row>142</xdr:row>
      <xdr:rowOff>13112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581025</xdr:colOff>
      <xdr:row>126</xdr:row>
      <xdr:rowOff>76200</xdr:rowOff>
    </xdr:from>
    <xdr:to>
      <xdr:col>20</xdr:col>
      <xdr:colOff>394236</xdr:colOff>
      <xdr:row>142</xdr:row>
      <xdr:rowOff>48490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1095374</xdr:colOff>
      <xdr:row>306</xdr:row>
      <xdr:rowOff>111578</xdr:rowOff>
    </xdr:from>
    <xdr:to>
      <xdr:col>5</xdr:col>
      <xdr:colOff>20410</xdr:colOff>
      <xdr:row>322</xdr:row>
      <xdr:rowOff>24493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54430</xdr:colOff>
      <xdr:row>306</xdr:row>
      <xdr:rowOff>54428</xdr:rowOff>
    </xdr:from>
    <xdr:to>
      <xdr:col>12</xdr:col>
      <xdr:colOff>544287</xdr:colOff>
      <xdr:row>321</xdr:row>
      <xdr:rowOff>144236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454602</xdr:colOff>
      <xdr:row>50</xdr:row>
      <xdr:rowOff>122525</xdr:rowOff>
    </xdr:from>
    <xdr:to>
      <xdr:col>7</xdr:col>
      <xdr:colOff>226002</xdr:colOff>
      <xdr:row>66</xdr:row>
      <xdr:rowOff>122525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487455</xdr:colOff>
      <xdr:row>50</xdr:row>
      <xdr:rowOff>113178</xdr:rowOff>
    </xdr:from>
    <xdr:to>
      <xdr:col>14</xdr:col>
      <xdr:colOff>274543</xdr:colOff>
      <xdr:row>66</xdr:row>
      <xdr:rowOff>166967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498661</xdr:colOff>
      <xdr:row>50</xdr:row>
      <xdr:rowOff>124384</xdr:rowOff>
    </xdr:from>
    <xdr:to>
      <xdr:col>28</xdr:col>
      <xdr:colOff>285749</xdr:colOff>
      <xdr:row>67</xdr:row>
      <xdr:rowOff>10084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453838</xdr:colOff>
      <xdr:row>67</xdr:row>
      <xdr:rowOff>146796</xdr:rowOff>
    </xdr:from>
    <xdr:to>
      <xdr:col>14</xdr:col>
      <xdr:colOff>240926</xdr:colOff>
      <xdr:row>84</xdr:row>
      <xdr:rowOff>32496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431425</xdr:colOff>
      <xdr:row>67</xdr:row>
      <xdr:rowOff>124383</xdr:rowOff>
    </xdr:from>
    <xdr:to>
      <xdr:col>21</xdr:col>
      <xdr:colOff>218514</xdr:colOff>
      <xdr:row>84</xdr:row>
      <xdr:rowOff>10083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386602</xdr:colOff>
      <xdr:row>68</xdr:row>
      <xdr:rowOff>23532</xdr:rowOff>
    </xdr:from>
    <xdr:to>
      <xdr:col>28</xdr:col>
      <xdr:colOff>173690</xdr:colOff>
      <xdr:row>84</xdr:row>
      <xdr:rowOff>77320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476249</xdr:colOff>
      <xdr:row>67</xdr:row>
      <xdr:rowOff>138646</xdr:rowOff>
    </xdr:from>
    <xdr:to>
      <xdr:col>7</xdr:col>
      <xdr:colOff>263337</xdr:colOff>
      <xdr:row>84</xdr:row>
      <xdr:rowOff>19252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666748</xdr:colOff>
      <xdr:row>50</xdr:row>
      <xdr:rowOff>5195</xdr:rowOff>
    </xdr:from>
    <xdr:to>
      <xdr:col>21</xdr:col>
      <xdr:colOff>389657</xdr:colOff>
      <xdr:row>65</xdr:row>
      <xdr:rowOff>150668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201703</xdr:colOff>
      <xdr:row>119</xdr:row>
      <xdr:rowOff>152399</xdr:rowOff>
    </xdr:from>
    <xdr:to>
      <xdr:col>5</xdr:col>
      <xdr:colOff>246527</xdr:colOff>
      <xdr:row>136</xdr:row>
      <xdr:rowOff>38099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358588</xdr:colOff>
      <xdr:row>118</xdr:row>
      <xdr:rowOff>112058</xdr:rowOff>
    </xdr:from>
    <xdr:to>
      <xdr:col>15</xdr:col>
      <xdr:colOff>571499</xdr:colOff>
      <xdr:row>134</xdr:row>
      <xdr:rowOff>160752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56029</xdr:colOff>
      <xdr:row>118</xdr:row>
      <xdr:rowOff>134470</xdr:rowOff>
    </xdr:from>
    <xdr:to>
      <xdr:col>24</xdr:col>
      <xdr:colOff>268941</xdr:colOff>
      <xdr:row>135</xdr:row>
      <xdr:rowOff>15076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17758</xdr:colOff>
      <xdr:row>316</xdr:row>
      <xdr:rowOff>162733</xdr:rowOff>
    </xdr:from>
    <xdr:to>
      <xdr:col>18</xdr:col>
      <xdr:colOff>309288</xdr:colOff>
      <xdr:row>336</xdr:row>
      <xdr:rowOff>40969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347781</xdr:colOff>
      <xdr:row>317</xdr:row>
      <xdr:rowOff>24332</xdr:rowOff>
    </xdr:from>
    <xdr:to>
      <xdr:col>9</xdr:col>
      <xdr:colOff>560869</xdr:colOff>
      <xdr:row>336</xdr:row>
      <xdr:rowOff>70656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616323</xdr:colOff>
      <xdr:row>346</xdr:row>
      <xdr:rowOff>134471</xdr:rowOff>
    </xdr:from>
    <xdr:to>
      <xdr:col>9</xdr:col>
      <xdr:colOff>425823</xdr:colOff>
      <xdr:row>365</xdr:row>
      <xdr:rowOff>138953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84119</xdr:colOff>
      <xdr:row>293</xdr:row>
      <xdr:rowOff>44912</xdr:rowOff>
    </xdr:from>
    <xdr:to>
      <xdr:col>33</xdr:col>
      <xdr:colOff>604937</xdr:colOff>
      <xdr:row>312</xdr:row>
      <xdr:rowOff>91235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38632</xdr:colOff>
      <xdr:row>293</xdr:row>
      <xdr:rowOff>29308</xdr:rowOff>
    </xdr:from>
    <xdr:to>
      <xdr:col>42</xdr:col>
      <xdr:colOff>326165</xdr:colOff>
      <xdr:row>312</xdr:row>
      <xdr:rowOff>42915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514350</xdr:colOff>
      <xdr:row>316</xdr:row>
      <xdr:rowOff>142875</xdr:rowOff>
    </xdr:from>
    <xdr:to>
      <xdr:col>26</xdr:col>
      <xdr:colOff>805880</xdr:colOff>
      <xdr:row>336</xdr:row>
      <xdr:rowOff>21111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131309</xdr:colOff>
      <xdr:row>46</xdr:row>
      <xdr:rowOff>118382</xdr:rowOff>
    </xdr:from>
    <xdr:to>
      <xdr:col>6</xdr:col>
      <xdr:colOff>98652</xdr:colOff>
      <xdr:row>62</xdr:row>
      <xdr:rowOff>118382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383721</xdr:colOff>
      <xdr:row>46</xdr:row>
      <xdr:rowOff>141513</xdr:rowOff>
    </xdr:from>
    <xdr:to>
      <xdr:col>13</xdr:col>
      <xdr:colOff>155121</xdr:colOff>
      <xdr:row>62</xdr:row>
      <xdr:rowOff>141514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367393</xdr:colOff>
      <xdr:row>47</xdr:row>
      <xdr:rowOff>16329</xdr:rowOff>
    </xdr:from>
    <xdr:to>
      <xdr:col>20</xdr:col>
      <xdr:colOff>176893</xdr:colOff>
      <xdr:row>62</xdr:row>
      <xdr:rowOff>106136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435429</xdr:colOff>
      <xdr:row>47</xdr:row>
      <xdr:rowOff>2722</xdr:rowOff>
    </xdr:from>
    <xdr:to>
      <xdr:col>27</xdr:col>
      <xdr:colOff>244929</xdr:colOff>
      <xdr:row>62</xdr:row>
      <xdr:rowOff>92529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381000</xdr:colOff>
      <xdr:row>63</xdr:row>
      <xdr:rowOff>166007</xdr:rowOff>
    </xdr:from>
    <xdr:to>
      <xdr:col>13</xdr:col>
      <xdr:colOff>190500</xdr:colOff>
      <xdr:row>79</xdr:row>
      <xdr:rowOff>78921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381001</xdr:colOff>
      <xdr:row>64</xdr:row>
      <xdr:rowOff>2721</xdr:rowOff>
    </xdr:from>
    <xdr:to>
      <xdr:col>20</xdr:col>
      <xdr:colOff>190501</xdr:colOff>
      <xdr:row>79</xdr:row>
      <xdr:rowOff>92528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462644</xdr:colOff>
      <xdr:row>64</xdr:row>
      <xdr:rowOff>43542</xdr:rowOff>
    </xdr:from>
    <xdr:to>
      <xdr:col>27</xdr:col>
      <xdr:colOff>272144</xdr:colOff>
      <xdr:row>79</xdr:row>
      <xdr:rowOff>133349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204108</xdr:colOff>
      <xdr:row>64</xdr:row>
      <xdr:rowOff>43542</xdr:rowOff>
    </xdr:from>
    <xdr:to>
      <xdr:col>6</xdr:col>
      <xdr:colOff>204108</xdr:colOff>
      <xdr:row>79</xdr:row>
      <xdr:rowOff>133349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229721</xdr:colOff>
      <xdr:row>116</xdr:row>
      <xdr:rowOff>17930</xdr:rowOff>
    </xdr:from>
    <xdr:to>
      <xdr:col>8</xdr:col>
      <xdr:colOff>5604</xdr:colOff>
      <xdr:row>132</xdr:row>
      <xdr:rowOff>71718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115</xdr:row>
      <xdr:rowOff>112059</xdr:rowOff>
    </xdr:from>
    <xdr:to>
      <xdr:col>15</xdr:col>
      <xdr:colOff>493059</xdr:colOff>
      <xdr:row>131</xdr:row>
      <xdr:rowOff>33778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11206</xdr:colOff>
      <xdr:row>115</xdr:row>
      <xdr:rowOff>100853</xdr:rowOff>
    </xdr:from>
    <xdr:to>
      <xdr:col>22</xdr:col>
      <xdr:colOff>504265</xdr:colOff>
      <xdr:row>131</xdr:row>
      <xdr:rowOff>22572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128867</xdr:colOff>
      <xdr:row>297</xdr:row>
      <xdr:rowOff>118782</xdr:rowOff>
    </xdr:from>
    <xdr:to>
      <xdr:col>7</xdr:col>
      <xdr:colOff>588308</xdr:colOff>
      <xdr:row>314</xdr:row>
      <xdr:rowOff>4482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319367</xdr:colOff>
      <xdr:row>297</xdr:row>
      <xdr:rowOff>129988</xdr:rowOff>
    </xdr:from>
    <xdr:to>
      <xdr:col>15</xdr:col>
      <xdr:colOff>106455</xdr:colOff>
      <xdr:row>314</xdr:row>
      <xdr:rowOff>15688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141754</xdr:rowOff>
    </xdr:from>
    <xdr:to>
      <xdr:col>5</xdr:col>
      <xdr:colOff>432547</xdr:colOff>
      <xdr:row>63</xdr:row>
      <xdr:rowOff>141753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17088</xdr:colOff>
      <xdr:row>47</xdr:row>
      <xdr:rowOff>129988</xdr:rowOff>
    </xdr:from>
    <xdr:to>
      <xdr:col>12</xdr:col>
      <xdr:colOff>487736</xdr:colOff>
      <xdr:row>64</xdr:row>
      <xdr:rowOff>15688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644618</xdr:colOff>
      <xdr:row>47</xdr:row>
      <xdr:rowOff>129988</xdr:rowOff>
    </xdr:from>
    <xdr:to>
      <xdr:col>19</xdr:col>
      <xdr:colOff>431706</xdr:colOff>
      <xdr:row>64</xdr:row>
      <xdr:rowOff>15688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633413</xdr:colOff>
      <xdr:row>47</xdr:row>
      <xdr:rowOff>118782</xdr:rowOff>
    </xdr:from>
    <xdr:to>
      <xdr:col>26</xdr:col>
      <xdr:colOff>420501</xdr:colOff>
      <xdr:row>64</xdr:row>
      <xdr:rowOff>4482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677954</xdr:colOff>
      <xdr:row>64</xdr:row>
      <xdr:rowOff>163606</xdr:rowOff>
    </xdr:from>
    <xdr:to>
      <xdr:col>12</xdr:col>
      <xdr:colOff>465043</xdr:colOff>
      <xdr:row>81</xdr:row>
      <xdr:rowOff>49306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61632</xdr:colOff>
      <xdr:row>65</xdr:row>
      <xdr:rowOff>141194</xdr:rowOff>
    </xdr:from>
    <xdr:to>
      <xdr:col>19</xdr:col>
      <xdr:colOff>532279</xdr:colOff>
      <xdr:row>82</xdr:row>
      <xdr:rowOff>26894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72838</xdr:colOff>
      <xdr:row>66</xdr:row>
      <xdr:rowOff>17930</xdr:rowOff>
    </xdr:from>
    <xdr:to>
      <xdr:col>26</xdr:col>
      <xdr:colOff>543485</xdr:colOff>
      <xdr:row>82</xdr:row>
      <xdr:rowOff>71718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64</xdr:row>
      <xdr:rowOff>163606</xdr:rowOff>
    </xdr:from>
    <xdr:to>
      <xdr:col>5</xdr:col>
      <xdr:colOff>448235</xdr:colOff>
      <xdr:row>81</xdr:row>
      <xdr:rowOff>49306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274543</xdr:colOff>
      <xdr:row>117</xdr:row>
      <xdr:rowOff>17929</xdr:rowOff>
    </xdr:from>
    <xdr:to>
      <xdr:col>6</xdr:col>
      <xdr:colOff>39219</xdr:colOff>
      <xdr:row>133</xdr:row>
      <xdr:rowOff>71718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493059</xdr:colOff>
      <xdr:row>117</xdr:row>
      <xdr:rowOff>56029</xdr:rowOff>
    </xdr:from>
    <xdr:to>
      <xdr:col>13</xdr:col>
      <xdr:colOff>280148</xdr:colOff>
      <xdr:row>133</xdr:row>
      <xdr:rowOff>109818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560295</xdr:colOff>
      <xdr:row>117</xdr:row>
      <xdr:rowOff>56029</xdr:rowOff>
    </xdr:from>
    <xdr:to>
      <xdr:col>20</xdr:col>
      <xdr:colOff>347383</xdr:colOff>
      <xdr:row>133</xdr:row>
      <xdr:rowOff>109818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605517</xdr:colOff>
      <xdr:row>304</xdr:row>
      <xdr:rowOff>84364</xdr:rowOff>
    </xdr:from>
    <xdr:to>
      <xdr:col>8</xdr:col>
      <xdr:colOff>215088</xdr:colOff>
      <xdr:row>322</xdr:row>
      <xdr:rowOff>140293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374194</xdr:colOff>
      <xdr:row>304</xdr:row>
      <xdr:rowOff>97971</xdr:rowOff>
    </xdr:from>
    <xdr:to>
      <xdr:col>17</xdr:col>
      <xdr:colOff>10980</xdr:colOff>
      <xdr:row>323</xdr:row>
      <xdr:rowOff>40821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201705</xdr:colOff>
      <xdr:row>304</xdr:row>
      <xdr:rowOff>73960</xdr:rowOff>
    </xdr:from>
    <xdr:to>
      <xdr:col>23</xdr:col>
      <xdr:colOff>672352</xdr:colOff>
      <xdr:row>323</xdr:row>
      <xdr:rowOff>78441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576304</xdr:colOff>
      <xdr:row>234</xdr:row>
      <xdr:rowOff>152079</xdr:rowOff>
    </xdr:from>
    <xdr:to>
      <xdr:col>34</xdr:col>
      <xdr:colOff>321947</xdr:colOff>
      <xdr:row>256</xdr:row>
      <xdr:rowOff>31114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108856</xdr:colOff>
      <xdr:row>280</xdr:row>
      <xdr:rowOff>54429</xdr:rowOff>
    </xdr:from>
    <xdr:to>
      <xdr:col>34</xdr:col>
      <xdr:colOff>530678</xdr:colOff>
      <xdr:row>303</xdr:row>
      <xdr:rowOff>68035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45</xdr:row>
      <xdr:rowOff>104775</xdr:rowOff>
    </xdr:from>
    <xdr:to>
      <xdr:col>6</xdr:col>
      <xdr:colOff>485775</xdr:colOff>
      <xdr:row>61</xdr:row>
      <xdr:rowOff>104775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28014</xdr:colOff>
      <xdr:row>45</xdr:row>
      <xdr:rowOff>96371</xdr:rowOff>
    </xdr:from>
    <xdr:to>
      <xdr:col>13</xdr:col>
      <xdr:colOff>498661</xdr:colOff>
      <xdr:row>61</xdr:row>
      <xdr:rowOff>150159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50427</xdr:colOff>
      <xdr:row>45</xdr:row>
      <xdr:rowOff>96371</xdr:rowOff>
    </xdr:from>
    <xdr:to>
      <xdr:col>20</xdr:col>
      <xdr:colOff>521074</xdr:colOff>
      <xdr:row>61</xdr:row>
      <xdr:rowOff>150159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140074</xdr:colOff>
      <xdr:row>45</xdr:row>
      <xdr:rowOff>96371</xdr:rowOff>
    </xdr:from>
    <xdr:to>
      <xdr:col>27</xdr:col>
      <xdr:colOff>610721</xdr:colOff>
      <xdr:row>61</xdr:row>
      <xdr:rowOff>150159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39220</xdr:colOff>
      <xdr:row>62</xdr:row>
      <xdr:rowOff>73959</xdr:rowOff>
    </xdr:from>
    <xdr:to>
      <xdr:col>13</xdr:col>
      <xdr:colOff>509867</xdr:colOff>
      <xdr:row>78</xdr:row>
      <xdr:rowOff>127747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50426</xdr:colOff>
      <xdr:row>62</xdr:row>
      <xdr:rowOff>118783</xdr:rowOff>
    </xdr:from>
    <xdr:to>
      <xdr:col>20</xdr:col>
      <xdr:colOff>521073</xdr:colOff>
      <xdr:row>79</xdr:row>
      <xdr:rowOff>4483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106456</xdr:colOff>
      <xdr:row>63</xdr:row>
      <xdr:rowOff>29135</xdr:rowOff>
    </xdr:from>
    <xdr:to>
      <xdr:col>27</xdr:col>
      <xdr:colOff>577103</xdr:colOff>
      <xdr:row>79</xdr:row>
      <xdr:rowOff>82924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274543</xdr:colOff>
      <xdr:row>62</xdr:row>
      <xdr:rowOff>152400</xdr:rowOff>
    </xdr:from>
    <xdr:to>
      <xdr:col>6</xdr:col>
      <xdr:colOff>61631</xdr:colOff>
      <xdr:row>79</xdr:row>
      <xdr:rowOff>38100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465043</xdr:colOff>
      <xdr:row>115</xdr:row>
      <xdr:rowOff>29135</xdr:rowOff>
    </xdr:from>
    <xdr:to>
      <xdr:col>5</xdr:col>
      <xdr:colOff>274543</xdr:colOff>
      <xdr:row>131</xdr:row>
      <xdr:rowOff>82923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235324</xdr:colOff>
      <xdr:row>115</xdr:row>
      <xdr:rowOff>56029</xdr:rowOff>
    </xdr:from>
    <xdr:to>
      <xdr:col>14</xdr:col>
      <xdr:colOff>1</xdr:colOff>
      <xdr:row>131</xdr:row>
      <xdr:rowOff>109817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280148</xdr:colOff>
      <xdr:row>115</xdr:row>
      <xdr:rowOff>78441</xdr:rowOff>
    </xdr:from>
    <xdr:to>
      <xdr:col>22</xdr:col>
      <xdr:colOff>44824</xdr:colOff>
      <xdr:row>131</xdr:row>
      <xdr:rowOff>132229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42677</xdr:colOff>
      <xdr:row>302</xdr:row>
      <xdr:rowOff>138793</xdr:rowOff>
    </xdr:from>
    <xdr:to>
      <xdr:col>17</xdr:col>
      <xdr:colOff>290547</xdr:colOff>
      <xdr:row>321</xdr:row>
      <xdr:rowOff>17829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112568</xdr:colOff>
      <xdr:row>302</xdr:row>
      <xdr:rowOff>48491</xdr:rowOff>
    </xdr:from>
    <xdr:to>
      <xdr:col>8</xdr:col>
      <xdr:colOff>382704</xdr:colOff>
      <xdr:row>320</xdr:row>
      <xdr:rowOff>171219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212594</xdr:colOff>
      <xdr:row>234</xdr:row>
      <xdr:rowOff>166016</xdr:rowOff>
    </xdr:from>
    <xdr:to>
      <xdr:col>32</xdr:col>
      <xdr:colOff>559767</xdr:colOff>
      <xdr:row>253</xdr:row>
      <xdr:rowOff>117951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294408</xdr:colOff>
      <xdr:row>235</xdr:row>
      <xdr:rowOff>86592</xdr:rowOff>
    </xdr:from>
    <xdr:to>
      <xdr:col>41</xdr:col>
      <xdr:colOff>542278</xdr:colOff>
      <xdr:row>255</xdr:row>
      <xdr:rowOff>138809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346980</xdr:colOff>
      <xdr:row>45</xdr:row>
      <xdr:rowOff>125185</xdr:rowOff>
    </xdr:from>
    <xdr:to>
      <xdr:col>6</xdr:col>
      <xdr:colOff>190499</xdr:colOff>
      <xdr:row>63</xdr:row>
      <xdr:rowOff>122464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523874</xdr:colOff>
      <xdr:row>46</xdr:row>
      <xdr:rowOff>29936</xdr:rowOff>
    </xdr:from>
    <xdr:to>
      <xdr:col>13</xdr:col>
      <xdr:colOff>333374</xdr:colOff>
      <xdr:row>61</xdr:row>
      <xdr:rowOff>119744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510266</xdr:colOff>
      <xdr:row>46</xdr:row>
      <xdr:rowOff>2721</xdr:rowOff>
    </xdr:from>
    <xdr:to>
      <xdr:col>20</xdr:col>
      <xdr:colOff>319766</xdr:colOff>
      <xdr:row>61</xdr:row>
      <xdr:rowOff>92529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564695</xdr:colOff>
      <xdr:row>46</xdr:row>
      <xdr:rowOff>2721</xdr:rowOff>
    </xdr:from>
    <xdr:to>
      <xdr:col>27</xdr:col>
      <xdr:colOff>374195</xdr:colOff>
      <xdr:row>61</xdr:row>
      <xdr:rowOff>92529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510266</xdr:colOff>
      <xdr:row>64</xdr:row>
      <xdr:rowOff>138793</xdr:rowOff>
    </xdr:from>
    <xdr:to>
      <xdr:col>13</xdr:col>
      <xdr:colOff>319766</xdr:colOff>
      <xdr:row>80</xdr:row>
      <xdr:rowOff>51707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551088</xdr:colOff>
      <xdr:row>64</xdr:row>
      <xdr:rowOff>111579</xdr:rowOff>
    </xdr:from>
    <xdr:to>
      <xdr:col>20</xdr:col>
      <xdr:colOff>360588</xdr:colOff>
      <xdr:row>80</xdr:row>
      <xdr:rowOff>24493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659946</xdr:colOff>
      <xdr:row>64</xdr:row>
      <xdr:rowOff>111579</xdr:rowOff>
    </xdr:from>
    <xdr:to>
      <xdr:col>27</xdr:col>
      <xdr:colOff>469446</xdr:colOff>
      <xdr:row>80</xdr:row>
      <xdr:rowOff>24493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523874</xdr:colOff>
      <xdr:row>65</xdr:row>
      <xdr:rowOff>43543</xdr:rowOff>
    </xdr:from>
    <xdr:to>
      <xdr:col>6</xdr:col>
      <xdr:colOff>47624</xdr:colOff>
      <xdr:row>80</xdr:row>
      <xdr:rowOff>133350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646338</xdr:colOff>
      <xdr:row>117</xdr:row>
      <xdr:rowOff>57150</xdr:rowOff>
    </xdr:from>
    <xdr:to>
      <xdr:col>6</xdr:col>
      <xdr:colOff>170088</xdr:colOff>
      <xdr:row>132</xdr:row>
      <xdr:rowOff>146957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108857</xdr:colOff>
      <xdr:row>116</xdr:row>
      <xdr:rowOff>136072</xdr:rowOff>
    </xdr:from>
    <xdr:to>
      <xdr:col>13</xdr:col>
      <xdr:colOff>598714</xdr:colOff>
      <xdr:row>132</xdr:row>
      <xdr:rowOff>48986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204106</xdr:colOff>
      <xdr:row>116</xdr:row>
      <xdr:rowOff>136072</xdr:rowOff>
    </xdr:from>
    <xdr:to>
      <xdr:col>21</xdr:col>
      <xdr:colOff>13606</xdr:colOff>
      <xdr:row>132</xdr:row>
      <xdr:rowOff>48986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6803</xdr:colOff>
      <xdr:row>304</xdr:row>
      <xdr:rowOff>29936</xdr:rowOff>
    </xdr:from>
    <xdr:to>
      <xdr:col>7</xdr:col>
      <xdr:colOff>496660</xdr:colOff>
      <xdr:row>319</xdr:row>
      <xdr:rowOff>119743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20411</xdr:colOff>
      <xdr:row>304</xdr:row>
      <xdr:rowOff>16328</xdr:rowOff>
    </xdr:from>
    <xdr:to>
      <xdr:col>15</xdr:col>
      <xdr:colOff>510268</xdr:colOff>
      <xdr:row>319</xdr:row>
      <xdr:rowOff>106135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312096</xdr:colOff>
      <xdr:row>239</xdr:row>
      <xdr:rowOff>81643</xdr:rowOff>
    </xdr:from>
    <xdr:to>
      <xdr:col>32</xdr:col>
      <xdr:colOff>285750</xdr:colOff>
      <xdr:row>261</xdr:row>
      <xdr:rowOff>60798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505038</xdr:colOff>
      <xdr:row>280</xdr:row>
      <xdr:rowOff>36320</xdr:rowOff>
    </xdr:from>
    <xdr:to>
      <xdr:col>33</xdr:col>
      <xdr:colOff>109629</xdr:colOff>
      <xdr:row>300</xdr:row>
      <xdr:rowOff>69939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140074</xdr:colOff>
      <xdr:row>46</xdr:row>
      <xdr:rowOff>2241</xdr:rowOff>
    </xdr:from>
    <xdr:to>
      <xdr:col>6</xdr:col>
      <xdr:colOff>597274</xdr:colOff>
      <xdr:row>62</xdr:row>
      <xdr:rowOff>2241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151279</xdr:colOff>
      <xdr:row>46</xdr:row>
      <xdr:rowOff>17929</xdr:rowOff>
    </xdr:from>
    <xdr:to>
      <xdr:col>13</xdr:col>
      <xdr:colOff>621926</xdr:colOff>
      <xdr:row>62</xdr:row>
      <xdr:rowOff>71718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84043</xdr:colOff>
      <xdr:row>46</xdr:row>
      <xdr:rowOff>17929</xdr:rowOff>
    </xdr:from>
    <xdr:to>
      <xdr:col>20</xdr:col>
      <xdr:colOff>554691</xdr:colOff>
      <xdr:row>62</xdr:row>
      <xdr:rowOff>71718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28015</xdr:colOff>
      <xdr:row>46</xdr:row>
      <xdr:rowOff>6723</xdr:rowOff>
    </xdr:from>
    <xdr:to>
      <xdr:col>27</xdr:col>
      <xdr:colOff>498662</xdr:colOff>
      <xdr:row>62</xdr:row>
      <xdr:rowOff>60512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117661</xdr:colOff>
      <xdr:row>63</xdr:row>
      <xdr:rowOff>107575</xdr:rowOff>
    </xdr:from>
    <xdr:to>
      <xdr:col>13</xdr:col>
      <xdr:colOff>588308</xdr:colOff>
      <xdr:row>79</xdr:row>
      <xdr:rowOff>161364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95249</xdr:colOff>
      <xdr:row>63</xdr:row>
      <xdr:rowOff>96370</xdr:rowOff>
    </xdr:from>
    <xdr:to>
      <xdr:col>20</xdr:col>
      <xdr:colOff>565897</xdr:colOff>
      <xdr:row>79</xdr:row>
      <xdr:rowOff>150159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50427</xdr:colOff>
      <xdr:row>63</xdr:row>
      <xdr:rowOff>73958</xdr:rowOff>
    </xdr:from>
    <xdr:to>
      <xdr:col>27</xdr:col>
      <xdr:colOff>521074</xdr:colOff>
      <xdr:row>79</xdr:row>
      <xdr:rowOff>127747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173691</xdr:colOff>
      <xdr:row>63</xdr:row>
      <xdr:rowOff>73958</xdr:rowOff>
    </xdr:from>
    <xdr:to>
      <xdr:col>6</xdr:col>
      <xdr:colOff>644338</xdr:colOff>
      <xdr:row>79</xdr:row>
      <xdr:rowOff>127747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184897</xdr:colOff>
      <xdr:row>116</xdr:row>
      <xdr:rowOff>51547</xdr:rowOff>
    </xdr:from>
    <xdr:to>
      <xdr:col>5</xdr:col>
      <xdr:colOff>521073</xdr:colOff>
      <xdr:row>132</xdr:row>
      <xdr:rowOff>105335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358588</xdr:colOff>
      <xdr:row>115</xdr:row>
      <xdr:rowOff>156883</xdr:rowOff>
    </xdr:from>
    <xdr:to>
      <xdr:col>14</xdr:col>
      <xdr:colOff>280146</xdr:colOff>
      <xdr:row>132</xdr:row>
      <xdr:rowOff>42584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123264</xdr:colOff>
      <xdr:row>116</xdr:row>
      <xdr:rowOff>44824</xdr:rowOff>
    </xdr:from>
    <xdr:to>
      <xdr:col>23</xdr:col>
      <xdr:colOff>44823</xdr:colOff>
      <xdr:row>132</xdr:row>
      <xdr:rowOff>98613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1040946</xdr:colOff>
      <xdr:row>299</xdr:row>
      <xdr:rowOff>111579</xdr:rowOff>
    </xdr:from>
    <xdr:to>
      <xdr:col>6</xdr:col>
      <xdr:colOff>496660</xdr:colOff>
      <xdr:row>315</xdr:row>
      <xdr:rowOff>24494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278945</xdr:colOff>
      <xdr:row>299</xdr:row>
      <xdr:rowOff>84363</xdr:rowOff>
    </xdr:from>
    <xdr:to>
      <xdr:col>14</xdr:col>
      <xdr:colOff>88445</xdr:colOff>
      <xdr:row>314</xdr:row>
      <xdr:rowOff>174171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19050</xdr:rowOff>
    </xdr:from>
    <xdr:to>
      <xdr:col>6</xdr:col>
      <xdr:colOff>457200</xdr:colOff>
      <xdr:row>61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16808</xdr:colOff>
      <xdr:row>45</xdr:row>
      <xdr:rowOff>73960</xdr:rowOff>
    </xdr:from>
    <xdr:to>
      <xdr:col>13</xdr:col>
      <xdr:colOff>487455</xdr:colOff>
      <xdr:row>61</xdr:row>
      <xdr:rowOff>127748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28014</xdr:colOff>
      <xdr:row>45</xdr:row>
      <xdr:rowOff>73959</xdr:rowOff>
    </xdr:from>
    <xdr:to>
      <xdr:col>20</xdr:col>
      <xdr:colOff>498662</xdr:colOff>
      <xdr:row>61</xdr:row>
      <xdr:rowOff>127747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39220</xdr:colOff>
      <xdr:row>45</xdr:row>
      <xdr:rowOff>85165</xdr:rowOff>
    </xdr:from>
    <xdr:to>
      <xdr:col>27</xdr:col>
      <xdr:colOff>509867</xdr:colOff>
      <xdr:row>61</xdr:row>
      <xdr:rowOff>138953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84043</xdr:colOff>
      <xdr:row>63</xdr:row>
      <xdr:rowOff>51546</xdr:rowOff>
    </xdr:from>
    <xdr:to>
      <xdr:col>13</xdr:col>
      <xdr:colOff>554690</xdr:colOff>
      <xdr:row>79</xdr:row>
      <xdr:rowOff>105335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666749</xdr:colOff>
      <xdr:row>63</xdr:row>
      <xdr:rowOff>73958</xdr:rowOff>
    </xdr:from>
    <xdr:to>
      <xdr:col>20</xdr:col>
      <xdr:colOff>453838</xdr:colOff>
      <xdr:row>79</xdr:row>
      <xdr:rowOff>127747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666750</xdr:colOff>
      <xdr:row>63</xdr:row>
      <xdr:rowOff>96371</xdr:rowOff>
    </xdr:from>
    <xdr:to>
      <xdr:col>27</xdr:col>
      <xdr:colOff>453838</xdr:colOff>
      <xdr:row>79</xdr:row>
      <xdr:rowOff>150160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95250</xdr:colOff>
      <xdr:row>63</xdr:row>
      <xdr:rowOff>118783</xdr:rowOff>
    </xdr:from>
    <xdr:to>
      <xdr:col>6</xdr:col>
      <xdr:colOff>565897</xdr:colOff>
      <xdr:row>80</xdr:row>
      <xdr:rowOff>4483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313764</xdr:colOff>
      <xdr:row>115</xdr:row>
      <xdr:rowOff>85165</xdr:rowOff>
    </xdr:from>
    <xdr:to>
      <xdr:col>7</xdr:col>
      <xdr:colOff>100852</xdr:colOff>
      <xdr:row>131</xdr:row>
      <xdr:rowOff>138953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257735</xdr:colOff>
      <xdr:row>115</xdr:row>
      <xdr:rowOff>67236</xdr:rowOff>
    </xdr:from>
    <xdr:to>
      <xdr:col>15</xdr:col>
      <xdr:colOff>44824</xdr:colOff>
      <xdr:row>131</xdr:row>
      <xdr:rowOff>121024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605118</xdr:colOff>
      <xdr:row>115</xdr:row>
      <xdr:rowOff>89647</xdr:rowOff>
    </xdr:from>
    <xdr:to>
      <xdr:col>22</xdr:col>
      <xdr:colOff>392206</xdr:colOff>
      <xdr:row>131</xdr:row>
      <xdr:rowOff>143435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5602</xdr:colOff>
      <xdr:row>297</xdr:row>
      <xdr:rowOff>163605</xdr:rowOff>
    </xdr:from>
    <xdr:to>
      <xdr:col>7</xdr:col>
      <xdr:colOff>274543</xdr:colOff>
      <xdr:row>314</xdr:row>
      <xdr:rowOff>49305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666749</xdr:colOff>
      <xdr:row>298</xdr:row>
      <xdr:rowOff>17930</xdr:rowOff>
    </xdr:from>
    <xdr:to>
      <xdr:col>14</xdr:col>
      <xdr:colOff>453837</xdr:colOff>
      <xdr:row>314</xdr:row>
      <xdr:rowOff>71718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45"/>
  <sheetViews>
    <sheetView topLeftCell="A13" workbookViewId="0">
      <selection activeCell="F36" sqref="F36:G37"/>
    </sheetView>
  </sheetViews>
  <sheetFormatPr defaultRowHeight="13.5"/>
  <cols>
    <col min="4" max="4" width="10.375" customWidth="1"/>
    <col min="6" max="6" width="10.25" customWidth="1"/>
    <col min="8" max="9" width="9" customWidth="1"/>
    <col min="11" max="11" width="18.875" customWidth="1"/>
    <col min="12" max="12" width="18.75" customWidth="1"/>
  </cols>
  <sheetData>
    <row r="3" spans="2:12">
      <c r="C3" s="114" t="s">
        <v>0</v>
      </c>
      <c r="D3" s="114"/>
      <c r="E3" s="114"/>
      <c r="F3" s="114"/>
      <c r="G3" t="s">
        <v>1</v>
      </c>
    </row>
    <row r="4" spans="2:12">
      <c r="B4" t="s">
        <v>2</v>
      </c>
      <c r="C4" s="14">
        <v>0.3</v>
      </c>
      <c r="D4" s="14">
        <v>0.4</v>
      </c>
      <c r="E4" s="14">
        <v>0.5</v>
      </c>
      <c r="F4" s="14">
        <v>0.6</v>
      </c>
      <c r="G4" s="14">
        <v>1</v>
      </c>
      <c r="J4" s="69" t="s">
        <v>3</v>
      </c>
      <c r="K4" s="69" t="s">
        <v>4</v>
      </c>
      <c r="L4" s="69" t="s">
        <v>5</v>
      </c>
    </row>
    <row r="5" spans="2:12">
      <c r="B5" t="s">
        <v>6</v>
      </c>
      <c r="C5">
        <v>143.17320000000001</v>
      </c>
      <c r="D5">
        <v>190.89760000000001</v>
      </c>
      <c r="E5">
        <v>238.62200000000001</v>
      </c>
      <c r="F5">
        <v>286.34640000000002</v>
      </c>
      <c r="G5">
        <v>477.24400000000003</v>
      </c>
      <c r="J5" s="69" t="s">
        <v>6</v>
      </c>
      <c r="K5" s="69">
        <v>45409</v>
      </c>
      <c r="L5" s="69">
        <v>596.67426</v>
      </c>
    </row>
    <row r="6" spans="2:12">
      <c r="B6" t="s">
        <v>7</v>
      </c>
      <c r="C6">
        <v>196.4691</v>
      </c>
      <c r="D6">
        <v>261.95880000000005</v>
      </c>
      <c r="E6">
        <v>327.44850000000002</v>
      </c>
      <c r="F6">
        <v>392.93819999999999</v>
      </c>
      <c r="G6">
        <v>654.89700000000005</v>
      </c>
      <c r="J6" s="69" t="s">
        <v>7</v>
      </c>
      <c r="K6" s="69">
        <v>62319</v>
      </c>
      <c r="L6" s="69">
        <v>818.87166000000002</v>
      </c>
    </row>
    <row r="7" spans="2:12">
      <c r="B7" t="s">
        <v>8</v>
      </c>
      <c r="C7">
        <v>104.0688</v>
      </c>
      <c r="D7">
        <v>138.75840000000002</v>
      </c>
      <c r="E7">
        <v>173.44800000000001</v>
      </c>
      <c r="F7">
        <v>208.13759999999999</v>
      </c>
      <c r="G7">
        <v>346.89600000000002</v>
      </c>
      <c r="J7" s="69" t="s">
        <v>8</v>
      </c>
      <c r="K7" s="69">
        <v>32961</v>
      </c>
      <c r="L7" s="69">
        <v>433.10753999999997</v>
      </c>
    </row>
    <row r="8" spans="2:12">
      <c r="B8" t="s">
        <v>9</v>
      </c>
      <c r="C8">
        <f>$G8*C4</f>
        <v>76.94789999999999</v>
      </c>
      <c r="D8">
        <f>$G8*D4</f>
        <v>102.5972</v>
      </c>
      <c r="E8">
        <f>$G8*E4</f>
        <v>128.2465</v>
      </c>
      <c r="F8">
        <f>$G8*F4</f>
        <v>153.89579999999998</v>
      </c>
      <c r="G8">
        <v>256.49299999999999</v>
      </c>
      <c r="J8" s="69" t="s">
        <v>10</v>
      </c>
      <c r="K8" s="69">
        <v>9154</v>
      </c>
      <c r="L8" s="69">
        <v>120.28355999999999</v>
      </c>
    </row>
    <row r="9" spans="2:12">
      <c r="B9" t="s">
        <v>10</v>
      </c>
      <c r="C9">
        <f>$G9*C4</f>
        <v>29.012999999999998</v>
      </c>
      <c r="D9">
        <f>$G9*D4</f>
        <v>38.683999999999997</v>
      </c>
      <c r="E9">
        <f>$G9*E4</f>
        <v>48.354999999999997</v>
      </c>
      <c r="F9">
        <f>$G9*F4</f>
        <v>58.025999999999996</v>
      </c>
      <c r="G9">
        <v>96.71</v>
      </c>
      <c r="J9" s="69" t="s">
        <v>9</v>
      </c>
      <c r="K9" s="69">
        <v>24357</v>
      </c>
      <c r="L9" s="69">
        <v>320.05097999999998</v>
      </c>
    </row>
    <row r="10" spans="2:12">
      <c r="B10" t="s">
        <v>11</v>
      </c>
      <c r="C10">
        <v>48.565499999999993</v>
      </c>
      <c r="D10">
        <v>64.754000000000005</v>
      </c>
      <c r="E10">
        <v>80.942499999999995</v>
      </c>
      <c r="F10">
        <v>97.130999999999986</v>
      </c>
      <c r="G10">
        <v>161.88499999999999</v>
      </c>
      <c r="J10" s="69" t="s">
        <v>11</v>
      </c>
      <c r="K10" s="69">
        <v>15393</v>
      </c>
      <c r="L10" s="69">
        <v>202.26401999999999</v>
      </c>
    </row>
    <row r="11" spans="2:12">
      <c r="B11" t="s">
        <v>12</v>
      </c>
      <c r="C11">
        <v>59.287799999999997</v>
      </c>
      <c r="D11">
        <v>79.05040000000001</v>
      </c>
      <c r="E11">
        <v>98.813000000000002</v>
      </c>
      <c r="F11">
        <v>118.57559999999999</v>
      </c>
      <c r="G11">
        <v>197.626</v>
      </c>
      <c r="J11" s="69" t="s">
        <v>12</v>
      </c>
      <c r="K11" s="69">
        <v>18827</v>
      </c>
      <c r="L11" s="69">
        <v>247.38677999999999</v>
      </c>
    </row>
    <row r="12" spans="2:12">
      <c r="B12" t="s">
        <v>13</v>
      </c>
      <c r="C12">
        <v>29.328599999999998</v>
      </c>
      <c r="D12">
        <v>39.104800000000004</v>
      </c>
      <c r="E12">
        <v>48.881</v>
      </c>
      <c r="F12">
        <v>58.657199999999996</v>
      </c>
      <c r="G12">
        <v>97.762</v>
      </c>
      <c r="J12" s="69" t="s">
        <v>13</v>
      </c>
      <c r="K12" s="69">
        <v>9294</v>
      </c>
      <c r="L12" s="69">
        <v>122.12316</v>
      </c>
    </row>
    <row r="13" spans="2:12">
      <c r="B13" t="s">
        <v>14</v>
      </c>
      <c r="C13">
        <v>107.85299999999999</v>
      </c>
      <c r="D13">
        <v>143.804</v>
      </c>
      <c r="E13">
        <v>179.755</v>
      </c>
      <c r="F13">
        <v>215.70599999999999</v>
      </c>
      <c r="G13">
        <v>359.51</v>
      </c>
      <c r="J13" s="69" t="s">
        <v>14</v>
      </c>
      <c r="K13" s="69">
        <v>34192</v>
      </c>
      <c r="L13" s="69">
        <v>449.28287999999998</v>
      </c>
    </row>
    <row r="15" spans="2:12">
      <c r="B15" s="116" t="s">
        <v>15</v>
      </c>
      <c r="C15" s="116"/>
      <c r="D15" s="116"/>
      <c r="E15" s="116"/>
      <c r="F15" s="116"/>
    </row>
    <row r="16" spans="2:12">
      <c r="B16" s="115"/>
      <c r="C16" s="115" t="s">
        <v>16</v>
      </c>
      <c r="D16" s="115"/>
      <c r="E16" s="115" t="s">
        <v>17</v>
      </c>
      <c r="F16" s="115"/>
      <c r="J16" s="14"/>
    </row>
    <row r="17" spans="1:6">
      <c r="B17" s="115"/>
      <c r="C17" s="69" t="s">
        <v>18</v>
      </c>
      <c r="D17" s="69" t="s">
        <v>19</v>
      </c>
      <c r="E17" s="69" t="s">
        <v>18</v>
      </c>
      <c r="F17" s="69" t="s">
        <v>19</v>
      </c>
    </row>
    <row r="18" spans="1:6">
      <c r="B18" s="69" t="s">
        <v>6</v>
      </c>
      <c r="C18" s="70">
        <v>4983.7789193302888</v>
      </c>
      <c r="D18" s="70">
        <v>0</v>
      </c>
      <c r="E18" s="70">
        <v>0</v>
      </c>
      <c r="F18" s="70">
        <v>1066.1535459474887</v>
      </c>
    </row>
    <row r="19" spans="1:6">
      <c r="B19" s="69" t="s">
        <v>7</v>
      </c>
      <c r="C19" s="70">
        <v>9196.3113574650106</v>
      </c>
      <c r="D19" s="70">
        <v>0</v>
      </c>
      <c r="E19" s="70">
        <v>0</v>
      </c>
      <c r="F19" s="70">
        <v>4616.5097859589041</v>
      </c>
    </row>
    <row r="20" spans="1:6">
      <c r="B20" s="69" t="s">
        <v>8</v>
      </c>
      <c r="C20" s="70">
        <v>3094.1083447465921</v>
      </c>
      <c r="D20" s="70">
        <v>0</v>
      </c>
      <c r="E20" s="70">
        <v>0</v>
      </c>
      <c r="F20" s="70">
        <v>7987.3318921232885</v>
      </c>
    </row>
    <row r="21" spans="1:6">
      <c r="B21" s="69" t="s">
        <v>10</v>
      </c>
      <c r="C21" s="70">
        <v>4072.2479071537291</v>
      </c>
      <c r="D21" s="70">
        <v>1841.8289098173516</v>
      </c>
      <c r="E21" s="70">
        <v>0</v>
      </c>
      <c r="F21" s="70">
        <v>1583.2211144406392</v>
      </c>
    </row>
    <row r="22" spans="1:6">
      <c r="B22" s="69" t="s">
        <v>9</v>
      </c>
      <c r="C22" s="70">
        <v>1032.289765780474</v>
      </c>
      <c r="D22" s="70">
        <v>0</v>
      </c>
      <c r="E22" s="70">
        <v>0</v>
      </c>
      <c r="F22" s="70">
        <v>3222.6946889269411</v>
      </c>
    </row>
    <row r="23" spans="1:6">
      <c r="B23" s="69" t="s">
        <v>11</v>
      </c>
      <c r="C23" s="70">
        <v>2480.238847384192</v>
      </c>
      <c r="D23" s="70">
        <v>0</v>
      </c>
      <c r="E23" s="70">
        <v>0</v>
      </c>
      <c r="F23" s="70">
        <v>4150.6509888698638</v>
      </c>
    </row>
    <row r="24" spans="1:6">
      <c r="B24" s="69" t="s">
        <v>12</v>
      </c>
      <c r="C24" s="70">
        <v>4170.2005528626951</v>
      </c>
      <c r="D24" s="70">
        <v>0</v>
      </c>
      <c r="E24" s="70">
        <v>0</v>
      </c>
      <c r="F24" s="70">
        <v>2109.9649942922379</v>
      </c>
    </row>
    <row r="25" spans="1:6">
      <c r="B25" s="69" t="s">
        <v>13</v>
      </c>
      <c r="C25" s="70">
        <v>2570.3228757710276</v>
      </c>
      <c r="D25" s="70">
        <v>552.34788812785393</v>
      </c>
      <c r="E25" s="70">
        <v>0</v>
      </c>
      <c r="F25" s="70">
        <v>1512.618564497717</v>
      </c>
    </row>
    <row r="26" spans="1:6">
      <c r="B26" s="69" t="s">
        <v>14</v>
      </c>
      <c r="C26" s="70">
        <v>5442.8492239660764</v>
      </c>
      <c r="D26" s="70">
        <v>2069.0185502283102</v>
      </c>
      <c r="E26" s="70">
        <v>0</v>
      </c>
      <c r="F26" s="70">
        <v>3469.4772060502287</v>
      </c>
    </row>
    <row r="29" spans="1:6">
      <c r="A29" s="69" t="s">
        <v>20</v>
      </c>
      <c r="B29" s="89">
        <v>0.6</v>
      </c>
      <c r="C29" s="89">
        <v>0.4</v>
      </c>
      <c r="D29" s="89">
        <v>0.2</v>
      </c>
    </row>
    <row r="30" spans="1:6">
      <c r="A30" s="69" t="s">
        <v>16</v>
      </c>
      <c r="B30" s="70">
        <v>2286.2887999999998</v>
      </c>
      <c r="C30" s="70">
        <v>2325.0007999999998</v>
      </c>
      <c r="D30" s="70">
        <v>9178.1999999999989</v>
      </c>
    </row>
    <row r="31" spans="1:6">
      <c r="A31" s="69" t="s">
        <v>17</v>
      </c>
      <c r="B31" s="70">
        <v>947.47929999999997</v>
      </c>
      <c r="C31" s="70">
        <v>1369.7388999999998</v>
      </c>
      <c r="D31" s="70">
        <v>5954.8951000000006</v>
      </c>
    </row>
    <row r="36" spans="2:2">
      <c r="B36" s="85"/>
    </row>
    <row r="37" spans="2:2">
      <c r="B37" s="69"/>
    </row>
    <row r="38" spans="2:2">
      <c r="B38" s="69"/>
    </row>
    <row r="39" spans="2:2">
      <c r="B39" s="69"/>
    </row>
    <row r="40" spans="2:2">
      <c r="B40" s="69"/>
    </row>
    <row r="41" spans="2:2">
      <c r="B41" s="69"/>
    </row>
    <row r="42" spans="2:2">
      <c r="B42" s="69"/>
    </row>
    <row r="43" spans="2:2">
      <c r="B43" s="69"/>
    </row>
    <row r="44" spans="2:2">
      <c r="B44" s="69"/>
    </row>
    <row r="45" spans="2:2">
      <c r="B45" s="69"/>
    </row>
  </sheetData>
  <mergeCells count="5">
    <mergeCell ref="C3:F3"/>
    <mergeCell ref="C16:D16"/>
    <mergeCell ref="E16:F16"/>
    <mergeCell ref="B16:B17"/>
    <mergeCell ref="B15:F15"/>
  </mergeCells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16"/>
  <sheetViews>
    <sheetView tabSelected="1" topLeftCell="A267" zoomScale="85" zoomScaleNormal="85" workbookViewId="0">
      <selection activeCell="K306" sqref="K306"/>
    </sheetView>
  </sheetViews>
  <sheetFormatPr defaultRowHeight="13.5"/>
  <cols>
    <col min="1" max="1" width="26.5" customWidth="1"/>
    <col min="2" max="2" width="12" customWidth="1"/>
    <col min="3" max="3" width="14.125" customWidth="1"/>
    <col min="4" max="4" width="17.5" bestFit="1" customWidth="1"/>
    <col min="25" max="25" width="10.375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22</v>
      </c>
      <c r="B3">
        <v>0</v>
      </c>
      <c r="C3">
        <v>0</v>
      </c>
      <c r="D3">
        <v>0</v>
      </c>
      <c r="E3">
        <v>0</v>
      </c>
      <c r="F3">
        <v>2</v>
      </c>
      <c r="G3">
        <v>36</v>
      </c>
      <c r="H3">
        <v>130</v>
      </c>
      <c r="I3">
        <v>321</v>
      </c>
      <c r="J3">
        <v>577</v>
      </c>
      <c r="K3">
        <v>676</v>
      </c>
      <c r="L3">
        <v>770</v>
      </c>
      <c r="M3">
        <v>786</v>
      </c>
      <c r="N3">
        <v>720</v>
      </c>
      <c r="O3">
        <v>559</v>
      </c>
      <c r="P3">
        <v>401</v>
      </c>
      <c r="Q3">
        <v>199</v>
      </c>
      <c r="R3">
        <v>188</v>
      </c>
      <c r="S3">
        <v>77</v>
      </c>
      <c r="T3">
        <v>32</v>
      </c>
      <c r="U3">
        <v>2</v>
      </c>
      <c r="V3">
        <v>0</v>
      </c>
      <c r="W3">
        <v>0</v>
      </c>
      <c r="X3">
        <v>0</v>
      </c>
      <c r="Y3">
        <v>0</v>
      </c>
    </row>
    <row r="4" spans="1:25">
      <c r="A4" t="s">
        <v>23</v>
      </c>
      <c r="B4">
        <v>0</v>
      </c>
      <c r="C4">
        <v>0</v>
      </c>
      <c r="D4">
        <v>0</v>
      </c>
      <c r="E4">
        <v>0</v>
      </c>
      <c r="F4">
        <v>1</v>
      </c>
      <c r="G4">
        <v>36</v>
      </c>
      <c r="H4">
        <v>143</v>
      </c>
      <c r="I4">
        <v>273</v>
      </c>
      <c r="J4">
        <v>427</v>
      </c>
      <c r="K4">
        <v>508</v>
      </c>
      <c r="L4">
        <v>688</v>
      </c>
      <c r="M4">
        <v>939</v>
      </c>
      <c r="N4">
        <v>932</v>
      </c>
      <c r="O4">
        <v>847</v>
      </c>
      <c r="P4">
        <v>631</v>
      </c>
      <c r="Q4">
        <v>406</v>
      </c>
      <c r="R4">
        <v>263</v>
      </c>
      <c r="S4">
        <v>156</v>
      </c>
      <c r="T4">
        <v>38</v>
      </c>
      <c r="U4">
        <v>2</v>
      </c>
      <c r="V4">
        <v>0</v>
      </c>
      <c r="W4">
        <v>0</v>
      </c>
      <c r="X4">
        <v>0</v>
      </c>
      <c r="Y4">
        <v>0</v>
      </c>
    </row>
    <row r="5" spans="1:25">
      <c r="A5" t="s">
        <v>24</v>
      </c>
      <c r="B5">
        <v>0</v>
      </c>
      <c r="C5">
        <v>0</v>
      </c>
      <c r="D5">
        <v>0</v>
      </c>
      <c r="E5">
        <v>0</v>
      </c>
      <c r="F5">
        <v>1</v>
      </c>
      <c r="G5">
        <v>49</v>
      </c>
      <c r="H5">
        <v>212</v>
      </c>
      <c r="I5">
        <v>432</v>
      </c>
      <c r="J5">
        <v>649</v>
      </c>
      <c r="K5">
        <v>837</v>
      </c>
      <c r="L5">
        <v>945</v>
      </c>
      <c r="M5">
        <v>977</v>
      </c>
      <c r="N5">
        <v>990</v>
      </c>
      <c r="O5">
        <v>927</v>
      </c>
      <c r="P5">
        <v>818</v>
      </c>
      <c r="Q5">
        <v>594</v>
      </c>
      <c r="R5">
        <v>380</v>
      </c>
      <c r="S5">
        <v>188</v>
      </c>
      <c r="T5">
        <v>57</v>
      </c>
      <c r="U5">
        <v>2</v>
      </c>
      <c r="V5">
        <v>0</v>
      </c>
      <c r="W5">
        <v>0</v>
      </c>
      <c r="X5">
        <v>0</v>
      </c>
      <c r="Y5">
        <v>0</v>
      </c>
    </row>
    <row r="6" spans="1:25">
      <c r="A6" t="s">
        <v>25</v>
      </c>
      <c r="B6">
        <v>0</v>
      </c>
      <c r="C6">
        <v>0</v>
      </c>
      <c r="D6">
        <v>0</v>
      </c>
      <c r="E6">
        <v>0</v>
      </c>
      <c r="F6">
        <v>1</v>
      </c>
      <c r="G6">
        <v>45</v>
      </c>
      <c r="H6">
        <v>202</v>
      </c>
      <c r="I6">
        <v>418</v>
      </c>
      <c r="J6">
        <v>640</v>
      </c>
      <c r="K6">
        <v>820</v>
      </c>
      <c r="L6">
        <v>929</v>
      </c>
      <c r="M6">
        <v>963</v>
      </c>
      <c r="N6">
        <v>960</v>
      </c>
      <c r="O6">
        <v>931</v>
      </c>
      <c r="P6">
        <v>812</v>
      </c>
      <c r="Q6">
        <v>596</v>
      </c>
      <c r="R6">
        <v>383</v>
      </c>
      <c r="S6">
        <v>182</v>
      </c>
      <c r="T6">
        <v>56</v>
      </c>
      <c r="U6">
        <v>2</v>
      </c>
      <c r="V6">
        <v>0</v>
      </c>
      <c r="W6">
        <v>0</v>
      </c>
      <c r="X6">
        <v>0</v>
      </c>
      <c r="Y6">
        <v>0</v>
      </c>
    </row>
    <row r="7" spans="1:25">
      <c r="A7" t="s">
        <v>26</v>
      </c>
      <c r="B7">
        <v>0</v>
      </c>
      <c r="C7">
        <v>0</v>
      </c>
      <c r="D7">
        <v>0</v>
      </c>
      <c r="E7">
        <v>0</v>
      </c>
      <c r="F7">
        <v>1</v>
      </c>
      <c r="G7">
        <v>43</v>
      </c>
      <c r="H7">
        <v>200</v>
      </c>
      <c r="I7">
        <v>414</v>
      </c>
      <c r="J7">
        <v>629</v>
      </c>
      <c r="K7">
        <v>817</v>
      </c>
      <c r="L7">
        <v>909</v>
      </c>
      <c r="M7">
        <v>981</v>
      </c>
      <c r="N7">
        <v>971</v>
      </c>
      <c r="O7">
        <v>940</v>
      </c>
      <c r="P7">
        <v>822</v>
      </c>
      <c r="Q7">
        <v>638</v>
      </c>
      <c r="R7">
        <v>413</v>
      </c>
      <c r="S7">
        <v>212</v>
      </c>
      <c r="T7">
        <v>61</v>
      </c>
      <c r="U7">
        <v>2</v>
      </c>
      <c r="V7">
        <v>0</v>
      </c>
      <c r="W7">
        <v>0</v>
      </c>
      <c r="X7">
        <v>0</v>
      </c>
      <c r="Y7">
        <v>0</v>
      </c>
    </row>
    <row r="8" spans="1:25">
      <c r="A8" t="s">
        <v>27</v>
      </c>
      <c r="B8">
        <v>0</v>
      </c>
      <c r="C8">
        <v>0</v>
      </c>
      <c r="D8">
        <v>0</v>
      </c>
      <c r="E8">
        <v>0</v>
      </c>
      <c r="F8">
        <v>1</v>
      </c>
      <c r="G8">
        <v>44</v>
      </c>
      <c r="H8">
        <v>192</v>
      </c>
      <c r="I8">
        <v>407</v>
      </c>
      <c r="J8">
        <v>626</v>
      </c>
      <c r="K8">
        <v>805</v>
      </c>
      <c r="L8">
        <v>901</v>
      </c>
      <c r="M8">
        <v>965</v>
      </c>
      <c r="N8">
        <v>983</v>
      </c>
      <c r="O8">
        <v>952</v>
      </c>
      <c r="P8">
        <v>830</v>
      </c>
      <c r="Q8">
        <v>633</v>
      </c>
      <c r="R8">
        <v>395</v>
      </c>
      <c r="S8">
        <v>207</v>
      </c>
      <c r="T8">
        <v>55</v>
      </c>
      <c r="U8">
        <v>1</v>
      </c>
      <c r="V8">
        <v>0</v>
      </c>
      <c r="W8">
        <v>0</v>
      </c>
      <c r="X8">
        <v>0</v>
      </c>
      <c r="Y8">
        <v>0</v>
      </c>
    </row>
    <row r="9" spans="1:25">
      <c r="A9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30</v>
      </c>
      <c r="H9">
        <v>178</v>
      </c>
      <c r="I9">
        <v>383</v>
      </c>
      <c r="J9">
        <v>570</v>
      </c>
      <c r="K9">
        <v>663</v>
      </c>
      <c r="L9">
        <v>777</v>
      </c>
      <c r="M9">
        <v>865</v>
      </c>
      <c r="N9">
        <v>890</v>
      </c>
      <c r="O9">
        <v>830</v>
      </c>
      <c r="P9">
        <v>803</v>
      </c>
      <c r="Q9">
        <v>612</v>
      </c>
      <c r="R9">
        <v>408</v>
      </c>
      <c r="S9">
        <v>212</v>
      </c>
      <c r="T9">
        <v>55</v>
      </c>
      <c r="U9">
        <v>1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596.67426</v>
      </c>
      <c r="D12">
        <f t="shared" ref="D12:I12" si="0">$C12*D11</f>
        <v>358.00455599999998</v>
      </c>
      <c r="E12">
        <f t="shared" si="0"/>
        <v>298.33713</v>
      </c>
      <c r="F12">
        <f t="shared" si="0"/>
        <v>238.66970400000002</v>
      </c>
      <c r="G12">
        <f t="shared" si="0"/>
        <v>179.00227799999999</v>
      </c>
      <c r="H12">
        <f t="shared" si="0"/>
        <v>119.33485200000001</v>
      </c>
      <c r="I12">
        <f t="shared" si="0"/>
        <v>59.667426000000006</v>
      </c>
    </row>
    <row r="13" spans="1:25">
      <c r="A13" t="s">
        <v>33</v>
      </c>
      <c r="B13" t="s">
        <v>32</v>
      </c>
      <c r="C13">
        <f t="shared" ref="C13:I13" si="1">C12/365</f>
        <v>1.6347240000000001</v>
      </c>
      <c r="D13">
        <f t="shared" si="1"/>
        <v>0.9808344</v>
      </c>
      <c r="E13">
        <f t="shared" si="1"/>
        <v>0.81736200000000003</v>
      </c>
      <c r="F13">
        <f t="shared" si="1"/>
        <v>0.65388960000000007</v>
      </c>
      <c r="G13">
        <f t="shared" si="1"/>
        <v>0.4904172</v>
      </c>
      <c r="H13">
        <f t="shared" si="1"/>
        <v>0.32694480000000004</v>
      </c>
      <c r="I13">
        <f t="shared" si="1"/>
        <v>0.16347240000000002</v>
      </c>
    </row>
    <row r="15" spans="1:25">
      <c r="A15" t="s">
        <v>34</v>
      </c>
      <c r="B15" s="9">
        <f>MAX(B8:Y8)</f>
        <v>983</v>
      </c>
      <c r="C15" t="s">
        <v>35</v>
      </c>
      <c r="D15">
        <v>1</v>
      </c>
      <c r="E15" t="s">
        <v>36</v>
      </c>
      <c r="F15" t="s">
        <v>27</v>
      </c>
    </row>
    <row r="16" spans="1:25">
      <c r="A16" t="s">
        <v>37</v>
      </c>
      <c r="B16">
        <f>B8/$B15</f>
        <v>0</v>
      </c>
      <c r="C16">
        <f t="shared" ref="C16:Y16" si="2">C8/$B15</f>
        <v>0</v>
      </c>
      <c r="D16">
        <f t="shared" si="2"/>
        <v>0</v>
      </c>
      <c r="E16">
        <f t="shared" si="2"/>
        <v>0</v>
      </c>
      <c r="F16">
        <f>F8/$B15</f>
        <v>1.017293997965412E-3</v>
      </c>
      <c r="G16">
        <f>G8/$B15</f>
        <v>4.4760935910478125E-2</v>
      </c>
      <c r="H16">
        <f t="shared" si="2"/>
        <v>0.1953204476093591</v>
      </c>
      <c r="I16">
        <f t="shared" si="2"/>
        <v>0.41403865717192267</v>
      </c>
      <c r="J16">
        <f t="shared" si="2"/>
        <v>0.63682604272634791</v>
      </c>
      <c r="K16">
        <f>K8/$B15</f>
        <v>0.81892166836215663</v>
      </c>
      <c r="L16">
        <f t="shared" si="2"/>
        <v>0.91658189216683617</v>
      </c>
      <c r="M16">
        <f t="shared" si="2"/>
        <v>0.98168870803662256</v>
      </c>
      <c r="N16">
        <f>N8/$B15</f>
        <v>1</v>
      </c>
      <c r="O16">
        <f t="shared" si="2"/>
        <v>0.96846388606307221</v>
      </c>
      <c r="P16">
        <f t="shared" si="2"/>
        <v>0.84435401831129198</v>
      </c>
      <c r="Q16">
        <f t="shared" si="2"/>
        <v>0.64394710071210581</v>
      </c>
      <c r="R16">
        <f t="shared" si="2"/>
        <v>0.40183112919633773</v>
      </c>
      <c r="S16">
        <f t="shared" si="2"/>
        <v>0.21057985757884029</v>
      </c>
      <c r="T16">
        <f t="shared" si="2"/>
        <v>5.595116988809766E-2</v>
      </c>
      <c r="U16">
        <f t="shared" si="2"/>
        <v>1.017293997965412E-3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8.1353001017293991</v>
      </c>
      <c r="C19" t="s">
        <v>39</v>
      </c>
      <c r="D19" t="s">
        <v>40</v>
      </c>
      <c r="E19">
        <v>1.6347240000000001</v>
      </c>
      <c r="F19">
        <v>0.9808344</v>
      </c>
      <c r="G19">
        <v>0.81736200000000003</v>
      </c>
      <c r="H19">
        <v>0.65388960000000007</v>
      </c>
      <c r="I19">
        <v>0.4904172</v>
      </c>
      <c r="J19">
        <v>0.32694480000000004</v>
      </c>
      <c r="K19">
        <v>0.16347240000000002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>E19/$B19</f>
        <v>0.20094206477429039</v>
      </c>
      <c r="F20">
        <f t="shared" ref="F20:K20" si="3">F19/$B19</f>
        <v>0.12056523886457422</v>
      </c>
      <c r="G20">
        <f>G19/$B19</f>
        <v>0.10047103238714519</v>
      </c>
      <c r="H20">
        <f t="shared" si="3"/>
        <v>8.0376825909716162E-2</v>
      </c>
      <c r="I20">
        <f>I19/$B19</f>
        <v>6.0282619432287111E-2</v>
      </c>
      <c r="J20">
        <f t="shared" si="3"/>
        <v>4.0188412954858081E-2</v>
      </c>
      <c r="K20">
        <f t="shared" si="3"/>
        <v>2.0094206477429041E-2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>$E20*C16</f>
        <v>0</v>
      </c>
      <c r="D24">
        <f t="shared" ref="D24:Y24" si="4">$E20*D16</f>
        <v>0</v>
      </c>
      <c r="E24">
        <f t="shared" si="4"/>
        <v>0</v>
      </c>
      <c r="F24">
        <f>$E20*F16</f>
        <v>2.0441715643366263E-4</v>
      </c>
      <c r="G24">
        <f t="shared" si="4"/>
        <v>8.9943548830811564E-3</v>
      </c>
      <c r="H24">
        <f>$E20*H16</f>
        <v>3.9248094035263227E-2</v>
      </c>
      <c r="I24">
        <f t="shared" si="4"/>
        <v>8.3197782668500697E-2</v>
      </c>
      <c r="J24">
        <f t="shared" si="4"/>
        <v>0.12796513992747283</v>
      </c>
      <c r="K24">
        <f t="shared" si="4"/>
        <v>0.16455581092909843</v>
      </c>
      <c r="L24">
        <f>$E20*L16</f>
        <v>0.18417985794673003</v>
      </c>
      <c r="M24">
        <f t="shared" si="4"/>
        <v>0.19726255595848446</v>
      </c>
      <c r="N24">
        <f t="shared" si="4"/>
        <v>0.20094206477429039</v>
      </c>
      <c r="O24">
        <f t="shared" si="4"/>
        <v>0.19460513292484685</v>
      </c>
      <c r="P24">
        <f t="shared" si="4"/>
        <v>0.16966623983994</v>
      </c>
      <c r="Q24">
        <f t="shared" si="4"/>
        <v>0.12939606002250847</v>
      </c>
      <c r="R24">
        <f t="shared" si="4"/>
        <v>8.0744776791296741E-2</v>
      </c>
      <c r="S24">
        <f t="shared" si="4"/>
        <v>4.2314351381768173E-2</v>
      </c>
      <c r="T24">
        <f t="shared" si="4"/>
        <v>1.1242943603851446E-2</v>
      </c>
      <c r="U24">
        <f t="shared" si="4"/>
        <v>2.0441715643366263E-4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>
        <f>SUM(B24:Y24)</f>
        <v>1.6347240000000001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 t="shared" si="5"/>
        <v>0</v>
      </c>
      <c r="F25">
        <f>F24*1000000</f>
        <v>204.41715643366263</v>
      </c>
      <c r="G25">
        <f t="shared" si="5"/>
        <v>8994.354883081156</v>
      </c>
      <c r="H25">
        <f t="shared" si="5"/>
        <v>39248.094035263224</v>
      </c>
      <c r="I25">
        <f t="shared" si="5"/>
        <v>83197.782668500702</v>
      </c>
      <c r="J25">
        <f t="shared" si="5"/>
        <v>127965.13992747283</v>
      </c>
      <c r="K25">
        <f t="shared" si="5"/>
        <v>164555.81092909843</v>
      </c>
      <c r="L25">
        <f t="shared" si="5"/>
        <v>184179.85794673004</v>
      </c>
      <c r="M25">
        <f t="shared" si="5"/>
        <v>197262.55595848447</v>
      </c>
      <c r="N25">
        <f t="shared" si="5"/>
        <v>200942.0647742904</v>
      </c>
      <c r="O25">
        <f t="shared" si="5"/>
        <v>194605.13292484684</v>
      </c>
      <c r="P25">
        <f t="shared" si="5"/>
        <v>169666.23983994001</v>
      </c>
      <c r="Q25">
        <f t="shared" si="5"/>
        <v>129396.06002250848</v>
      </c>
      <c r="R25">
        <f t="shared" si="5"/>
        <v>80744.776791296739</v>
      </c>
      <c r="S25">
        <f t="shared" si="5"/>
        <v>42314.351381768174</v>
      </c>
      <c r="T25">
        <f t="shared" si="5"/>
        <v>11242.943603851447</v>
      </c>
      <c r="U25">
        <f t="shared" si="5"/>
        <v>204.41715643366263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1.2265029386019757E-4</v>
      </c>
      <c r="G27">
        <f t="shared" si="6"/>
        <v>5.3966129298486931E-3</v>
      </c>
      <c r="H27">
        <f t="shared" si="6"/>
        <v>2.3548856421157935E-2</v>
      </c>
      <c r="I27">
        <f t="shared" si="6"/>
        <v>4.9918669601100411E-2</v>
      </c>
      <c r="J27">
        <f t="shared" si="6"/>
        <v>7.6779083956483682E-2</v>
      </c>
      <c r="K27">
        <f t="shared" si="6"/>
        <v>9.8733486557459046E-2</v>
      </c>
      <c r="L27">
        <f t="shared" si="6"/>
        <v>0.11050791476803802</v>
      </c>
      <c r="M27">
        <f t="shared" si="6"/>
        <v>0.11835753357509066</v>
      </c>
      <c r="N27">
        <f t="shared" si="6"/>
        <v>0.12056523886457422</v>
      </c>
      <c r="O27">
        <f t="shared" si="6"/>
        <v>0.1167630797549081</v>
      </c>
      <c r="P27">
        <f t="shared" si="6"/>
        <v>0.101799743903964</v>
      </c>
      <c r="Q27">
        <f t="shared" si="6"/>
        <v>7.7637636013505068E-2</v>
      </c>
      <c r="R27">
        <f t="shared" si="6"/>
        <v>4.8446866074778043E-2</v>
      </c>
      <c r="S27">
        <f t="shared" si="6"/>
        <v>2.5388610829060899E-2</v>
      </c>
      <c r="T27">
        <f t="shared" si="6"/>
        <v>6.7457661623108673E-3</v>
      </c>
      <c r="U27">
        <f t="shared" si="6"/>
        <v>1.2265029386019757E-4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>
        <f>SUM(B27:Y27)</f>
        <v>0.98083439999999977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122.65029386019756</v>
      </c>
      <c r="G28">
        <f t="shared" si="7"/>
        <v>5396.6129298486931</v>
      </c>
      <c r="H28">
        <f t="shared" si="7"/>
        <v>23548.856421157936</v>
      </c>
      <c r="I28">
        <f t="shared" si="7"/>
        <v>49918.66960110041</v>
      </c>
      <c r="J28">
        <f t="shared" si="7"/>
        <v>76779.083956483679</v>
      </c>
      <c r="K28">
        <f t="shared" si="7"/>
        <v>98733.486557459051</v>
      </c>
      <c r="L28">
        <f t="shared" si="7"/>
        <v>110507.91476803803</v>
      </c>
      <c r="M28">
        <f t="shared" si="7"/>
        <v>118357.53357509065</v>
      </c>
      <c r="N28">
        <f t="shared" si="7"/>
        <v>120565.23886457422</v>
      </c>
      <c r="O28">
        <f t="shared" si="7"/>
        <v>116763.0797549081</v>
      </c>
      <c r="P28">
        <f t="shared" si="7"/>
        <v>101799.743903964</v>
      </c>
      <c r="Q28">
        <f t="shared" si="7"/>
        <v>77637.636013505064</v>
      </c>
      <c r="R28">
        <f t="shared" si="7"/>
        <v>48446.866074778045</v>
      </c>
      <c r="S28">
        <f t="shared" si="7"/>
        <v>25388.610829060897</v>
      </c>
      <c r="T28">
        <f t="shared" si="7"/>
        <v>6745.766162310867</v>
      </c>
      <c r="U28">
        <f t="shared" si="7"/>
        <v>122.65029386019756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1.0220857821683132E-4</v>
      </c>
      <c r="G30">
        <f t="shared" si="8"/>
        <v>4.4971774415405782E-3</v>
      </c>
      <c r="H30">
        <f t="shared" si="8"/>
        <v>1.9624047017631614E-2</v>
      </c>
      <c r="I30">
        <f t="shared" si="8"/>
        <v>4.1598891334250349E-2</v>
      </c>
      <c r="J30">
        <f t="shared" si="8"/>
        <v>6.3982569963736413E-2</v>
      </c>
      <c r="K30">
        <f t="shared" si="8"/>
        <v>8.2277905464549217E-2</v>
      </c>
      <c r="L30">
        <f t="shared" si="8"/>
        <v>9.2089928973365015E-2</v>
      </c>
      <c r="M30">
        <f t="shared" si="8"/>
        <v>9.8631277979242232E-2</v>
      </c>
      <c r="N30">
        <f t="shared" si="8"/>
        <v>0.10047103238714519</v>
      </c>
      <c r="O30">
        <f t="shared" si="8"/>
        <v>9.7302566462423426E-2</v>
      </c>
      <c r="P30">
        <f t="shared" si="8"/>
        <v>8.4833119919970001E-2</v>
      </c>
      <c r="Q30">
        <f t="shared" si="8"/>
        <v>6.4698030011254237E-2</v>
      </c>
      <c r="R30">
        <f t="shared" si="8"/>
        <v>4.037238839564837E-2</v>
      </c>
      <c r="S30">
        <f t="shared" si="8"/>
        <v>2.1157175690884086E-2</v>
      </c>
      <c r="T30">
        <f t="shared" si="8"/>
        <v>5.6214718019257232E-3</v>
      </c>
      <c r="U30">
        <f t="shared" si="8"/>
        <v>1.0220857821683132E-4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>
        <f>SUM(B30:Y30)</f>
        <v>0.81736200000000003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102.20857821683131</v>
      </c>
      <c r="G31">
        <f t="shared" si="9"/>
        <v>4497.177441540578</v>
      </c>
      <c r="H31">
        <f t="shared" si="9"/>
        <v>19624.047017631612</v>
      </c>
      <c r="I31">
        <f t="shared" si="9"/>
        <v>41598.891334250351</v>
      </c>
      <c r="J31">
        <f t="shared" si="9"/>
        <v>63982.569963736416</v>
      </c>
      <c r="K31">
        <f t="shared" si="9"/>
        <v>82277.905464549214</v>
      </c>
      <c r="L31">
        <f t="shared" si="9"/>
        <v>92089.928973365022</v>
      </c>
      <c r="M31">
        <f t="shared" si="9"/>
        <v>98631.277979242237</v>
      </c>
      <c r="N31">
        <f t="shared" si="9"/>
        <v>100471.0323871452</v>
      </c>
      <c r="O31">
        <f t="shared" si="9"/>
        <v>97302.56646242342</v>
      </c>
      <c r="P31">
        <f t="shared" si="9"/>
        <v>84833.119919970006</v>
      </c>
      <c r="Q31">
        <f t="shared" si="9"/>
        <v>64698.030011254239</v>
      </c>
      <c r="R31">
        <f t="shared" si="9"/>
        <v>40372.38839564837</v>
      </c>
      <c r="S31">
        <f t="shared" si="9"/>
        <v>21157.175690884087</v>
      </c>
      <c r="T31">
        <f t="shared" si="9"/>
        <v>5621.4718019257234</v>
      </c>
      <c r="U31">
        <f t="shared" si="9"/>
        <v>102.20857821683131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8.1766862573465064E-5</v>
      </c>
      <c r="G33">
        <f t="shared" si="10"/>
        <v>3.5977419532324628E-3</v>
      </c>
      <c r="H33">
        <f t="shared" si="10"/>
        <v>1.5699237614105292E-2</v>
      </c>
      <c r="I33">
        <f t="shared" si="10"/>
        <v>3.3279113067400279E-2</v>
      </c>
      <c r="J33">
        <f t="shared" si="10"/>
        <v>5.1186055970989131E-2</v>
      </c>
      <c r="K33">
        <f t="shared" si="10"/>
        <v>6.5822324371639374E-2</v>
      </c>
      <c r="L33">
        <f t="shared" si="10"/>
        <v>7.3671943178692023E-2</v>
      </c>
      <c r="M33">
        <f t="shared" si="10"/>
        <v>7.8905022383393794E-2</v>
      </c>
      <c r="N33">
        <f>$H20*N16</f>
        <v>8.0376825909716162E-2</v>
      </c>
      <c r="O33">
        <f t="shared" si="10"/>
        <v>7.7842053169938738E-2</v>
      </c>
      <c r="P33">
        <f t="shared" si="10"/>
        <v>6.7866495935976004E-2</v>
      </c>
      <c r="Q33">
        <f t="shared" si="10"/>
        <v>5.1758424009003393E-2</v>
      </c>
      <c r="R33">
        <f t="shared" si="10"/>
        <v>3.2297910716518705E-2</v>
      </c>
      <c r="S33">
        <f t="shared" si="10"/>
        <v>1.692574055270727E-2</v>
      </c>
      <c r="T33">
        <f t="shared" si="10"/>
        <v>4.497177441540579E-3</v>
      </c>
      <c r="U33">
        <f t="shared" si="10"/>
        <v>8.1766862573465064E-5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>
        <f>SUM(B33:Y33)</f>
        <v>0.65388960000000007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81.766862573465062</v>
      </c>
      <c r="G34">
        <f t="shared" si="11"/>
        <v>3597.7419532324629</v>
      </c>
      <c r="H34">
        <f t="shared" si="11"/>
        <v>15699.237614105292</v>
      </c>
      <c r="I34">
        <f t="shared" si="11"/>
        <v>33279.113067400278</v>
      </c>
      <c r="J34">
        <f t="shared" si="11"/>
        <v>51186.055970989131</v>
      </c>
      <c r="K34">
        <f t="shared" si="11"/>
        <v>65822.324371639377</v>
      </c>
      <c r="L34">
        <f t="shared" si="11"/>
        <v>73671.943178692018</v>
      </c>
      <c r="M34">
        <f t="shared" si="11"/>
        <v>78905.022383393793</v>
      </c>
      <c r="N34">
        <f t="shared" si="11"/>
        <v>80376.825909716164</v>
      </c>
      <c r="O34">
        <f t="shared" si="11"/>
        <v>77842.053169938736</v>
      </c>
      <c r="P34">
        <f t="shared" si="11"/>
        <v>67866.495935976011</v>
      </c>
      <c r="Q34">
        <f t="shared" si="11"/>
        <v>51758.424009003393</v>
      </c>
      <c r="R34">
        <f t="shared" si="11"/>
        <v>32297.910716518705</v>
      </c>
      <c r="S34">
        <f t="shared" si="11"/>
        <v>16925.74055270727</v>
      </c>
      <c r="T34">
        <f t="shared" si="11"/>
        <v>4497.1774415405789</v>
      </c>
      <c r="U34">
        <f t="shared" si="11"/>
        <v>81.766862573465062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6.1325146930098784E-5</v>
      </c>
      <c r="G36">
        <f t="shared" si="12"/>
        <v>2.6983064649243466E-3</v>
      </c>
      <c r="H36">
        <f t="shared" si="12"/>
        <v>1.1774428210578967E-2</v>
      </c>
      <c r="I36">
        <f t="shared" si="12"/>
        <v>2.4959334800550206E-2</v>
      </c>
      <c r="J36">
        <f t="shared" si="12"/>
        <v>3.8389541978241841E-2</v>
      </c>
      <c r="K36">
        <f t="shared" si="12"/>
        <v>4.9366743278729523E-2</v>
      </c>
      <c r="L36">
        <f t="shared" si="12"/>
        <v>5.525395738401901E-2</v>
      </c>
      <c r="M36">
        <f t="shared" si="12"/>
        <v>5.9178766787545328E-2</v>
      </c>
      <c r="N36">
        <f t="shared" si="12"/>
        <v>6.0282619432287111E-2</v>
      </c>
      <c r="O36">
        <f t="shared" si="12"/>
        <v>5.838153987745405E-2</v>
      </c>
      <c r="P36">
        <f t="shared" si="12"/>
        <v>5.0899871951981999E-2</v>
      </c>
      <c r="Q36">
        <f t="shared" si="12"/>
        <v>3.8818818006752534E-2</v>
      </c>
      <c r="R36">
        <f t="shared" si="12"/>
        <v>2.4223433037389022E-2</v>
      </c>
      <c r="S36">
        <f t="shared" si="12"/>
        <v>1.2694305414530449E-2</v>
      </c>
      <c r="T36">
        <f t="shared" si="12"/>
        <v>3.3728830811554336E-3</v>
      </c>
      <c r="U36">
        <f t="shared" si="12"/>
        <v>6.1325146930098784E-5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>
        <f>SUM(B36:Y36)</f>
        <v>0.49041719999999989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61.325146930098782</v>
      </c>
      <c r="G37">
        <f t="shared" si="13"/>
        <v>2698.3064649243465</v>
      </c>
      <c r="H37">
        <f t="shared" si="13"/>
        <v>11774.428210578968</v>
      </c>
      <c r="I37">
        <f t="shared" si="13"/>
        <v>24959.334800550205</v>
      </c>
      <c r="J37">
        <f t="shared" si="13"/>
        <v>38389.541978241839</v>
      </c>
      <c r="K37">
        <f t="shared" si="13"/>
        <v>49366.743278729526</v>
      </c>
      <c r="L37">
        <f t="shared" si="13"/>
        <v>55253.957384019013</v>
      </c>
      <c r="M37">
        <f t="shared" si="13"/>
        <v>59178.766787545326</v>
      </c>
      <c r="N37">
        <f t="shared" si="13"/>
        <v>60282.619432287109</v>
      </c>
      <c r="O37">
        <f t="shared" si="13"/>
        <v>58381.539877454052</v>
      </c>
      <c r="P37">
        <f t="shared" si="13"/>
        <v>50899.871951982001</v>
      </c>
      <c r="Q37">
        <f t="shared" si="13"/>
        <v>38818.818006752532</v>
      </c>
      <c r="R37">
        <f t="shared" si="13"/>
        <v>24223.433037389023</v>
      </c>
      <c r="S37">
        <f t="shared" si="13"/>
        <v>12694.305414530449</v>
      </c>
      <c r="T37">
        <f t="shared" si="13"/>
        <v>3372.8830811554335</v>
      </c>
      <c r="U37">
        <f t="shared" si="13"/>
        <v>61.325146930098782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$J20*B16</f>
        <v>0</v>
      </c>
      <c r="C39">
        <f t="shared" ref="C39:Y39" si="14">$J20*C16</f>
        <v>0</v>
      </c>
      <c r="D39">
        <f t="shared" si="14"/>
        <v>0</v>
      </c>
      <c r="E39">
        <f t="shared" si="14"/>
        <v>0</v>
      </c>
      <c r="F39">
        <f t="shared" si="14"/>
        <v>4.0883431286732532E-5</v>
      </c>
      <c r="G39">
        <f t="shared" si="14"/>
        <v>1.7988709766162314E-3</v>
      </c>
      <c r="H39">
        <f t="shared" si="14"/>
        <v>7.8496188070526461E-3</v>
      </c>
      <c r="I39">
        <f t="shared" si="14"/>
        <v>1.6639556533700139E-2</v>
      </c>
      <c r="J39">
        <f t="shared" si="14"/>
        <v>2.5593027985494565E-2</v>
      </c>
      <c r="K39">
        <f t="shared" si="14"/>
        <v>3.2911162185819687E-2</v>
      </c>
      <c r="L39">
        <f t="shared" si="14"/>
        <v>3.6835971589346012E-2</v>
      </c>
      <c r="M39">
        <f t="shared" si="14"/>
        <v>3.9452511191696897E-2</v>
      </c>
      <c r="N39">
        <f t="shared" si="14"/>
        <v>4.0188412954858081E-2</v>
      </c>
      <c r="O39">
        <f t="shared" si="14"/>
        <v>3.8921026584969369E-2</v>
      </c>
      <c r="P39">
        <f t="shared" si="14"/>
        <v>3.3933247967988002E-2</v>
      </c>
      <c r="Q39">
        <f t="shared" si="14"/>
        <v>2.5879212004501696E-2</v>
      </c>
      <c r="R39">
        <f t="shared" si="14"/>
        <v>1.6148955358259352E-2</v>
      </c>
      <c r="S39">
        <f t="shared" si="14"/>
        <v>8.4628702763536352E-3</v>
      </c>
      <c r="T39">
        <f t="shared" si="14"/>
        <v>2.2485887207702895E-3</v>
      </c>
      <c r="U39">
        <f t="shared" si="14"/>
        <v>4.0883431286732532E-5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>
        <f>SUM(B39:Y39)</f>
        <v>0.32694480000000004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40.883431286732531</v>
      </c>
      <c r="G40">
        <f t="shared" si="15"/>
        <v>1798.8709766162315</v>
      </c>
      <c r="H40">
        <f t="shared" si="15"/>
        <v>7849.6188070526459</v>
      </c>
      <c r="I40">
        <f t="shared" si="15"/>
        <v>16639.556533700139</v>
      </c>
      <c r="J40">
        <f t="shared" si="15"/>
        <v>25593.027985494566</v>
      </c>
      <c r="K40">
        <f t="shared" si="15"/>
        <v>32911.162185819689</v>
      </c>
      <c r="L40">
        <f t="shared" si="15"/>
        <v>36835.971589346009</v>
      </c>
      <c r="M40">
        <f t="shared" si="15"/>
        <v>39452.511191696896</v>
      </c>
      <c r="N40">
        <f t="shared" si="15"/>
        <v>40188.412954858082</v>
      </c>
      <c r="O40">
        <f t="shared" si="15"/>
        <v>38921.026584969368</v>
      </c>
      <c r="P40">
        <f t="shared" si="15"/>
        <v>33933.247967988005</v>
      </c>
      <c r="Q40">
        <f t="shared" si="15"/>
        <v>25879.212004501696</v>
      </c>
      <c r="R40">
        <f t="shared" si="15"/>
        <v>16148.955358259353</v>
      </c>
      <c r="S40">
        <f t="shared" si="15"/>
        <v>8462.8702763536348</v>
      </c>
      <c r="T40">
        <f t="shared" si="15"/>
        <v>2248.5887207702895</v>
      </c>
      <c r="U40">
        <f t="shared" si="15"/>
        <v>40.883431286732531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2.0441715643366266E-5</v>
      </c>
      <c r="G42">
        <f t="shared" si="16"/>
        <v>8.994354883081157E-4</v>
      </c>
      <c r="H42">
        <f t="shared" si="16"/>
        <v>3.9248094035263231E-3</v>
      </c>
      <c r="I42">
        <f t="shared" si="16"/>
        <v>8.3197782668500697E-3</v>
      </c>
      <c r="J42">
        <f t="shared" si="16"/>
        <v>1.2796513992747283E-2</v>
      </c>
      <c r="K42">
        <f t="shared" si="16"/>
        <v>1.6455581092909843E-2</v>
      </c>
      <c r="L42">
        <f t="shared" si="16"/>
        <v>1.8417985794673006E-2</v>
      </c>
      <c r="M42">
        <f t="shared" si="16"/>
        <v>1.9726255595848449E-2</v>
      </c>
      <c r="N42">
        <f t="shared" si="16"/>
        <v>2.0094206477429041E-2</v>
      </c>
      <c r="O42">
        <f t="shared" si="16"/>
        <v>1.9460513292484685E-2</v>
      </c>
      <c r="P42">
        <f t="shared" si="16"/>
        <v>1.6966623983994001E-2</v>
      </c>
      <c r="Q42">
        <f t="shared" si="16"/>
        <v>1.2939606002250848E-2</v>
      </c>
      <c r="R42">
        <f t="shared" si="16"/>
        <v>8.0744776791296761E-3</v>
      </c>
      <c r="S42">
        <f t="shared" si="16"/>
        <v>4.2314351381768176E-3</v>
      </c>
      <c r="T42">
        <f t="shared" si="16"/>
        <v>1.1242943603851448E-3</v>
      </c>
      <c r="U42">
        <f t="shared" si="16"/>
        <v>2.0441715643366266E-5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>
        <f>SUM(B42:Y42)</f>
        <v>0.16347240000000002</v>
      </c>
      <c r="B43">
        <f>B42*1000000</f>
        <v>0</v>
      </c>
      <c r="C43">
        <f t="shared" ref="C43:Y43" si="17">C42*1000000</f>
        <v>0</v>
      </c>
      <c r="D43">
        <f t="shared" si="17"/>
        <v>0</v>
      </c>
      <c r="E43">
        <f t="shared" si="17"/>
        <v>0</v>
      </c>
      <c r="F43">
        <f t="shared" si="17"/>
        <v>20.441715643366265</v>
      </c>
      <c r="G43">
        <f t="shared" si="17"/>
        <v>899.43548830811574</v>
      </c>
      <c r="H43">
        <f t="shared" si="17"/>
        <v>3924.809403526323</v>
      </c>
      <c r="I43">
        <f t="shared" si="17"/>
        <v>8319.7782668500695</v>
      </c>
      <c r="J43">
        <f t="shared" si="17"/>
        <v>12796.513992747283</v>
      </c>
      <c r="K43">
        <f t="shared" si="17"/>
        <v>16455.581092909844</v>
      </c>
      <c r="L43">
        <f t="shared" si="17"/>
        <v>18417.985794673004</v>
      </c>
      <c r="M43">
        <f t="shared" si="17"/>
        <v>19726.255595848448</v>
      </c>
      <c r="N43">
        <f t="shared" si="17"/>
        <v>20094.206477429041</v>
      </c>
      <c r="O43">
        <f t="shared" si="17"/>
        <v>19460.513292484684</v>
      </c>
      <c r="P43">
        <f t="shared" si="17"/>
        <v>16966.623983994003</v>
      </c>
      <c r="Q43">
        <f t="shared" si="17"/>
        <v>12939.606002250848</v>
      </c>
      <c r="R43">
        <f t="shared" si="17"/>
        <v>8074.4776791296763</v>
      </c>
      <c r="S43">
        <f t="shared" si="17"/>
        <v>4231.4351381768174</v>
      </c>
      <c r="T43">
        <f t="shared" si="17"/>
        <v>1124.2943603851447</v>
      </c>
      <c r="U43">
        <f t="shared" si="17"/>
        <v>20.441715643366265</v>
      </c>
      <c r="V43">
        <f t="shared" si="17"/>
        <v>0</v>
      </c>
      <c r="W43">
        <f t="shared" si="17"/>
        <v>0</v>
      </c>
      <c r="X43">
        <f t="shared" si="17"/>
        <v>0</v>
      </c>
      <c r="Y43">
        <f t="shared" si="17"/>
        <v>0</v>
      </c>
    </row>
    <row r="82" spans="1:25">
      <c r="B82" s="117" t="s">
        <v>43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</row>
    <row r="83" spans="1:25"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  <c r="L83">
        <v>11</v>
      </c>
      <c r="M83">
        <v>12</v>
      </c>
      <c r="N83">
        <v>13</v>
      </c>
      <c r="O83">
        <v>14</v>
      </c>
      <c r="P83">
        <v>15</v>
      </c>
      <c r="Q83">
        <v>16</v>
      </c>
      <c r="R83">
        <v>17</v>
      </c>
      <c r="S83">
        <v>18</v>
      </c>
      <c r="T83">
        <v>19</v>
      </c>
      <c r="U83">
        <v>20</v>
      </c>
      <c r="V83">
        <v>21</v>
      </c>
      <c r="W83">
        <v>22</v>
      </c>
      <c r="X83">
        <v>23</v>
      </c>
      <c r="Y83">
        <v>24</v>
      </c>
    </row>
    <row r="84" spans="1:25">
      <c r="A84" t="s">
        <v>44</v>
      </c>
      <c r="B84">
        <v>2858</v>
      </c>
      <c r="C84">
        <v>2821</v>
      </c>
      <c r="D84">
        <v>2912</v>
      </c>
      <c r="E84">
        <v>3029</v>
      </c>
      <c r="F84">
        <v>3019</v>
      </c>
      <c r="G84">
        <v>2966</v>
      </c>
      <c r="H84">
        <v>2981</v>
      </c>
      <c r="I84">
        <v>3230</v>
      </c>
      <c r="J84">
        <v>3805</v>
      </c>
      <c r="K84">
        <v>4251</v>
      </c>
      <c r="L84">
        <v>4435</v>
      </c>
      <c r="M84">
        <v>4513</v>
      </c>
      <c r="N84">
        <v>4253</v>
      </c>
      <c r="O84">
        <v>4403</v>
      </c>
      <c r="P84">
        <v>4419</v>
      </c>
      <c r="Q84">
        <v>4244</v>
      </c>
      <c r="R84">
        <v>4128</v>
      </c>
      <c r="S84">
        <v>3892</v>
      </c>
      <c r="T84">
        <v>3717</v>
      </c>
      <c r="U84">
        <v>3556</v>
      </c>
      <c r="V84">
        <v>3406</v>
      </c>
      <c r="W84">
        <v>3257</v>
      </c>
      <c r="X84">
        <v>3124</v>
      </c>
      <c r="Y84">
        <v>2997</v>
      </c>
    </row>
    <row r="85" spans="1:25">
      <c r="A85" t="s">
        <v>45</v>
      </c>
      <c r="B85">
        <v>2836</v>
      </c>
      <c r="C85">
        <v>2794</v>
      </c>
      <c r="D85">
        <v>2909</v>
      </c>
      <c r="E85">
        <v>3011</v>
      </c>
      <c r="F85">
        <v>3008</v>
      </c>
      <c r="G85">
        <v>2931</v>
      </c>
      <c r="H85">
        <v>2927</v>
      </c>
      <c r="I85">
        <v>3148</v>
      </c>
      <c r="J85">
        <v>3668</v>
      </c>
      <c r="K85">
        <v>4032</v>
      </c>
      <c r="L85">
        <v>4231</v>
      </c>
      <c r="M85">
        <v>4414</v>
      </c>
      <c r="N85">
        <v>4286</v>
      </c>
      <c r="O85">
        <v>4475</v>
      </c>
      <c r="P85">
        <v>4475</v>
      </c>
      <c r="Q85">
        <v>4375</v>
      </c>
      <c r="R85">
        <v>4274</v>
      </c>
      <c r="S85">
        <v>4031</v>
      </c>
      <c r="T85">
        <v>3862</v>
      </c>
      <c r="U85">
        <v>3720</v>
      </c>
      <c r="V85">
        <v>3530</v>
      </c>
      <c r="W85">
        <v>3366</v>
      </c>
      <c r="X85">
        <v>3236</v>
      </c>
      <c r="Y85">
        <v>3091</v>
      </c>
    </row>
    <row r="86" spans="1:25">
      <c r="A86" t="s">
        <v>46</v>
      </c>
      <c r="B86">
        <v>2880</v>
      </c>
      <c r="C86">
        <v>2805</v>
      </c>
      <c r="D86">
        <v>2909</v>
      </c>
      <c r="E86">
        <v>2964</v>
      </c>
      <c r="F86">
        <v>2957</v>
      </c>
      <c r="G86">
        <v>2870</v>
      </c>
      <c r="H86">
        <v>2805</v>
      </c>
      <c r="I86">
        <v>2937</v>
      </c>
      <c r="J86">
        <v>3229</v>
      </c>
      <c r="K86">
        <v>3542</v>
      </c>
      <c r="L86">
        <v>3706</v>
      </c>
      <c r="M86">
        <v>3816</v>
      </c>
      <c r="N86">
        <v>3798</v>
      </c>
      <c r="O86">
        <v>3817</v>
      </c>
      <c r="P86">
        <v>3822</v>
      </c>
      <c r="Q86">
        <v>3726</v>
      </c>
      <c r="R86">
        <v>3674</v>
      </c>
      <c r="S86">
        <v>3576</v>
      </c>
      <c r="T86">
        <v>3472</v>
      </c>
      <c r="U86">
        <v>3390</v>
      </c>
      <c r="V86">
        <v>3275</v>
      </c>
      <c r="W86">
        <v>3083</v>
      </c>
      <c r="X86">
        <v>2926</v>
      </c>
      <c r="Y86">
        <v>2777</v>
      </c>
    </row>
    <row r="87" spans="1:25">
      <c r="A87" t="s">
        <v>47</v>
      </c>
      <c r="B87">
        <v>2591</v>
      </c>
      <c r="C87">
        <v>2522</v>
      </c>
      <c r="D87">
        <v>2615</v>
      </c>
      <c r="E87">
        <v>2694</v>
      </c>
      <c r="F87">
        <v>2674</v>
      </c>
      <c r="G87">
        <v>2585</v>
      </c>
      <c r="H87">
        <v>2551</v>
      </c>
      <c r="I87">
        <v>2654</v>
      </c>
      <c r="J87">
        <v>2950</v>
      </c>
      <c r="K87">
        <v>3238</v>
      </c>
      <c r="L87">
        <v>3408</v>
      </c>
      <c r="M87">
        <v>3521</v>
      </c>
      <c r="N87">
        <v>3578</v>
      </c>
      <c r="O87">
        <v>3573</v>
      </c>
      <c r="P87">
        <v>3556</v>
      </c>
      <c r="Q87">
        <v>3505</v>
      </c>
      <c r="R87">
        <v>3482</v>
      </c>
      <c r="S87">
        <v>3478</v>
      </c>
      <c r="T87">
        <v>3435</v>
      </c>
      <c r="U87">
        <v>3346</v>
      </c>
      <c r="V87">
        <v>3217</v>
      </c>
      <c r="W87">
        <v>3041</v>
      </c>
      <c r="X87">
        <v>2867</v>
      </c>
      <c r="Y87">
        <v>2743</v>
      </c>
    </row>
    <row r="88" spans="1:25">
      <c r="A88" t="s">
        <v>48</v>
      </c>
      <c r="B88">
        <v>2560</v>
      </c>
      <c r="C88">
        <v>2512</v>
      </c>
      <c r="D88">
        <v>2608</v>
      </c>
      <c r="E88">
        <v>2729</v>
      </c>
      <c r="F88">
        <v>2739</v>
      </c>
      <c r="G88">
        <v>2747</v>
      </c>
      <c r="H88">
        <v>2914</v>
      </c>
      <c r="I88">
        <v>3330</v>
      </c>
      <c r="J88">
        <v>4064</v>
      </c>
      <c r="K88">
        <v>4573</v>
      </c>
      <c r="L88">
        <v>4740</v>
      </c>
      <c r="M88">
        <v>4862</v>
      </c>
      <c r="N88">
        <v>4704</v>
      </c>
      <c r="O88">
        <v>4888</v>
      </c>
      <c r="P88">
        <v>4887</v>
      </c>
      <c r="Q88">
        <v>4822</v>
      </c>
      <c r="R88">
        <v>4747</v>
      </c>
      <c r="S88">
        <v>4480</v>
      </c>
      <c r="T88">
        <v>4266</v>
      </c>
      <c r="U88">
        <v>4026</v>
      </c>
      <c r="V88">
        <v>3836</v>
      </c>
      <c r="W88">
        <v>3612</v>
      </c>
      <c r="X88">
        <v>3405</v>
      </c>
      <c r="Y88">
        <v>3239</v>
      </c>
    </row>
    <row r="89" spans="1:25">
      <c r="A89" t="s">
        <v>49</v>
      </c>
      <c r="B89">
        <v>3021</v>
      </c>
      <c r="C89">
        <v>2924</v>
      </c>
      <c r="D89">
        <v>2989</v>
      </c>
      <c r="E89">
        <v>3076</v>
      </c>
      <c r="F89">
        <v>3079</v>
      </c>
      <c r="G89">
        <v>3058</v>
      </c>
      <c r="H89">
        <v>3169</v>
      </c>
      <c r="I89">
        <v>3529</v>
      </c>
      <c r="J89">
        <v>4245</v>
      </c>
      <c r="K89">
        <v>4699</v>
      </c>
      <c r="L89">
        <v>4837</v>
      </c>
      <c r="M89">
        <v>4935</v>
      </c>
      <c r="N89">
        <v>4802</v>
      </c>
      <c r="O89">
        <v>4980</v>
      </c>
      <c r="P89">
        <v>4972</v>
      </c>
      <c r="Q89">
        <v>4882</v>
      </c>
      <c r="R89">
        <v>4764</v>
      </c>
      <c r="S89">
        <v>4487</v>
      </c>
      <c r="T89">
        <v>4283</v>
      </c>
      <c r="U89">
        <v>4060</v>
      </c>
      <c r="V89">
        <v>3876</v>
      </c>
      <c r="W89">
        <v>3657</v>
      </c>
      <c r="X89">
        <v>3472</v>
      </c>
      <c r="Y89">
        <v>3286</v>
      </c>
    </row>
    <row r="90" spans="1:25">
      <c r="A90" t="s">
        <v>50</v>
      </c>
      <c r="B90">
        <v>3046</v>
      </c>
      <c r="C90">
        <v>2979</v>
      </c>
      <c r="D90">
        <v>3041</v>
      </c>
      <c r="E90">
        <v>3138</v>
      </c>
      <c r="F90">
        <v>3126</v>
      </c>
      <c r="G90">
        <v>3084</v>
      </c>
      <c r="H90">
        <v>3189</v>
      </c>
      <c r="I90">
        <v>3535</v>
      </c>
      <c r="J90">
        <v>4179</v>
      </c>
      <c r="K90">
        <v>4599</v>
      </c>
      <c r="L90">
        <v>4772</v>
      </c>
      <c r="M90">
        <v>4891</v>
      </c>
      <c r="N90">
        <v>4729</v>
      </c>
      <c r="O90">
        <v>4878</v>
      </c>
      <c r="P90">
        <v>4897</v>
      </c>
      <c r="Q90">
        <v>4799</v>
      </c>
      <c r="R90">
        <v>4710</v>
      </c>
      <c r="S90">
        <v>4441</v>
      </c>
      <c r="T90">
        <v>4214</v>
      </c>
      <c r="U90">
        <v>3989</v>
      </c>
      <c r="V90">
        <v>3789</v>
      </c>
      <c r="W90">
        <v>3615</v>
      </c>
      <c r="X90">
        <v>3428</v>
      </c>
      <c r="Y90">
        <v>3264</v>
      </c>
    </row>
    <row r="93" spans="1:25">
      <c r="A93" s="10" t="s">
        <v>29</v>
      </c>
      <c r="B93" t="s">
        <v>30</v>
      </c>
      <c r="C93" t="s">
        <v>16</v>
      </c>
      <c r="D93" t="s">
        <v>17</v>
      </c>
    </row>
    <row r="94" spans="1:25">
      <c r="A94" t="s">
        <v>51</v>
      </c>
      <c r="B94" t="s">
        <v>52</v>
      </c>
      <c r="C94" s="20">
        <v>0</v>
      </c>
      <c r="D94" s="19">
        <v>18723137.949999999</v>
      </c>
    </row>
    <row r="95" spans="1:25">
      <c r="A95" t="s">
        <v>53</v>
      </c>
      <c r="B95" t="s">
        <v>52</v>
      </c>
      <c r="C95">
        <f>C94/365</f>
        <v>0</v>
      </c>
      <c r="D95">
        <f>D94/365</f>
        <v>51296.268356164379</v>
      </c>
    </row>
    <row r="97" spans="1:28">
      <c r="A97" t="s">
        <v>54</v>
      </c>
      <c r="B97" s="9">
        <f>MAX(B89:Y89)</f>
        <v>4980</v>
      </c>
      <c r="C97" t="s">
        <v>35</v>
      </c>
      <c r="D97">
        <v>1</v>
      </c>
      <c r="E97" t="s">
        <v>36</v>
      </c>
      <c r="F97" t="s">
        <v>55</v>
      </c>
    </row>
    <row r="98" spans="1:28">
      <c r="A98" t="s">
        <v>56</v>
      </c>
      <c r="B98">
        <f>B89/$B$97</f>
        <v>0.6066265060240964</v>
      </c>
      <c r="C98">
        <f t="shared" ref="C98:Y98" si="18">C89/$B$97</f>
        <v>0.58714859437750999</v>
      </c>
      <c r="D98">
        <f t="shared" si="18"/>
        <v>0.60020080321285141</v>
      </c>
      <c r="E98">
        <f t="shared" si="18"/>
        <v>0.61767068273092374</v>
      </c>
      <c r="F98">
        <f t="shared" si="18"/>
        <v>0.61827309236947792</v>
      </c>
      <c r="G98">
        <f>G89/$B$97</f>
        <v>0.61405622489959844</v>
      </c>
      <c r="H98">
        <f t="shared" si="18"/>
        <v>0.63634538152610443</v>
      </c>
      <c r="I98">
        <f t="shared" si="18"/>
        <v>0.70863453815261046</v>
      </c>
      <c r="J98">
        <f t="shared" si="18"/>
        <v>0.85240963855421692</v>
      </c>
      <c r="K98">
        <f t="shared" si="18"/>
        <v>0.94357429718875507</v>
      </c>
      <c r="L98">
        <f t="shared" si="18"/>
        <v>0.97128514056224902</v>
      </c>
      <c r="M98">
        <f t="shared" si="18"/>
        <v>0.99096385542168675</v>
      </c>
      <c r="N98">
        <f t="shared" si="18"/>
        <v>0.96425702811244984</v>
      </c>
      <c r="O98">
        <f t="shared" si="18"/>
        <v>1</v>
      </c>
      <c r="P98">
        <f t="shared" si="18"/>
        <v>0.99839357429718878</v>
      </c>
      <c r="Q98">
        <f t="shared" si="18"/>
        <v>0.98032128514056227</v>
      </c>
      <c r="R98">
        <f t="shared" si="18"/>
        <v>0.95662650602409638</v>
      </c>
      <c r="S98">
        <f t="shared" si="18"/>
        <v>0.90100401606425706</v>
      </c>
      <c r="T98">
        <f t="shared" si="18"/>
        <v>0.86004016064257027</v>
      </c>
      <c r="U98">
        <f t="shared" si="18"/>
        <v>0.81526104417670686</v>
      </c>
      <c r="V98">
        <f t="shared" si="18"/>
        <v>0.77831325301204823</v>
      </c>
      <c r="W98">
        <f t="shared" si="18"/>
        <v>0.73433734939759032</v>
      </c>
      <c r="X98">
        <f t="shared" si="18"/>
        <v>0.69718875502008038</v>
      </c>
      <c r="Y98">
        <f t="shared" si="18"/>
        <v>0.65983935742971889</v>
      </c>
      <c r="AA98" s="29"/>
      <c r="AB98" s="38"/>
    </row>
    <row r="99" spans="1:28">
      <c r="AA99" t="s">
        <v>57</v>
      </c>
    </row>
    <row r="100" spans="1:28">
      <c r="A100" s="12" t="s">
        <v>38</v>
      </c>
      <c r="E100" t="s">
        <v>16</v>
      </c>
      <c r="F100" t="s">
        <v>17</v>
      </c>
    </row>
    <row r="101" spans="1:28">
      <c r="B101">
        <f>SUM(B98:Y98)</f>
        <v>19.09277108433735</v>
      </c>
      <c r="C101" t="s">
        <v>39</v>
      </c>
      <c r="D101" t="s">
        <v>40</v>
      </c>
      <c r="E101">
        <v>0</v>
      </c>
      <c r="F101">
        <v>51296.268356164401</v>
      </c>
    </row>
    <row r="102" spans="1:28">
      <c r="A102" t="s">
        <v>30</v>
      </c>
      <c r="B102" t="s">
        <v>58</v>
      </c>
      <c r="C102" t="s">
        <v>39</v>
      </c>
      <c r="D102" t="s">
        <v>40</v>
      </c>
      <c r="E102">
        <f>E101/$B101</f>
        <v>0</v>
      </c>
      <c r="F102">
        <f>F101/$B101</f>
        <v>2686.6853496318831</v>
      </c>
    </row>
    <row r="105" spans="1:28">
      <c r="A105" t="s">
        <v>59</v>
      </c>
    </row>
    <row r="106" spans="1:28">
      <c r="A106" s="21" t="s">
        <v>16</v>
      </c>
      <c r="B106">
        <f t="shared" ref="B106:Y106" si="19">$E102*B98</f>
        <v>0</v>
      </c>
      <c r="C106">
        <f t="shared" si="19"/>
        <v>0</v>
      </c>
      <c r="D106">
        <f t="shared" si="19"/>
        <v>0</v>
      </c>
      <c r="E106">
        <f t="shared" si="19"/>
        <v>0</v>
      </c>
      <c r="F106">
        <f t="shared" si="19"/>
        <v>0</v>
      </c>
      <c r="G106">
        <f t="shared" si="19"/>
        <v>0</v>
      </c>
      <c r="H106">
        <f t="shared" si="19"/>
        <v>0</v>
      </c>
      <c r="I106">
        <f t="shared" si="19"/>
        <v>0</v>
      </c>
      <c r="J106">
        <f t="shared" si="19"/>
        <v>0</v>
      </c>
      <c r="K106">
        <f t="shared" si="19"/>
        <v>0</v>
      </c>
      <c r="L106">
        <f t="shared" si="19"/>
        <v>0</v>
      </c>
      <c r="M106">
        <f t="shared" si="19"/>
        <v>0</v>
      </c>
      <c r="N106">
        <f t="shared" si="19"/>
        <v>0</v>
      </c>
      <c r="O106">
        <f t="shared" si="19"/>
        <v>0</v>
      </c>
      <c r="P106">
        <f t="shared" si="19"/>
        <v>0</v>
      </c>
      <c r="Q106">
        <f t="shared" si="19"/>
        <v>0</v>
      </c>
      <c r="R106">
        <f t="shared" si="19"/>
        <v>0</v>
      </c>
      <c r="S106">
        <f t="shared" si="19"/>
        <v>0</v>
      </c>
      <c r="T106">
        <f t="shared" si="19"/>
        <v>0</v>
      </c>
      <c r="U106">
        <f t="shared" si="19"/>
        <v>0</v>
      </c>
      <c r="V106">
        <f t="shared" si="19"/>
        <v>0</v>
      </c>
      <c r="W106">
        <f t="shared" si="19"/>
        <v>0</v>
      </c>
      <c r="X106">
        <f t="shared" si="19"/>
        <v>0</v>
      </c>
      <c r="Y106">
        <f t="shared" si="19"/>
        <v>0</v>
      </c>
      <c r="Z106" t="s">
        <v>52</v>
      </c>
    </row>
    <row r="107" spans="1:28">
      <c r="A107">
        <f>SUM(B106:Y106)</f>
        <v>0</v>
      </c>
    </row>
    <row r="109" spans="1:28">
      <c r="A109" s="21" t="s">
        <v>17</v>
      </c>
      <c r="B109">
        <f>$F102*B98</f>
        <v>1629.814546433317</v>
      </c>
      <c r="C109">
        <f t="shared" ref="C109:Y109" si="20">$F102*C98</f>
        <v>1577.4835265710092</v>
      </c>
      <c r="D109">
        <f t="shared" si="20"/>
        <v>1612.5507048292568</v>
      </c>
      <c r="E109">
        <f t="shared" si="20"/>
        <v>1659.4867741902958</v>
      </c>
      <c r="F109">
        <f t="shared" si="20"/>
        <v>1661.1052593406764</v>
      </c>
      <c r="G109">
        <f t="shared" si="20"/>
        <v>1649.7758632880118</v>
      </c>
      <c r="H109">
        <f t="shared" si="20"/>
        <v>1709.659813852096</v>
      </c>
      <c r="I109">
        <f t="shared" si="20"/>
        <v>1903.8780318977742</v>
      </c>
      <c r="J109">
        <f t="shared" si="20"/>
        <v>2290.1564877886235</v>
      </c>
      <c r="K109">
        <f t="shared" si="20"/>
        <v>2535.0872405462287</v>
      </c>
      <c r="L109">
        <f t="shared" si="20"/>
        <v>2609.5375574637387</v>
      </c>
      <c r="M109">
        <f t="shared" si="20"/>
        <v>2662.4080723761735</v>
      </c>
      <c r="N109">
        <f t="shared" si="20"/>
        <v>2590.6552307092979</v>
      </c>
      <c r="O109">
        <f t="shared" si="20"/>
        <v>2686.6853496318831</v>
      </c>
      <c r="P109">
        <f t="shared" si="20"/>
        <v>2682.3693892308679</v>
      </c>
      <c r="Q109">
        <f t="shared" si="20"/>
        <v>2633.8148347194488</v>
      </c>
      <c r="R109">
        <f t="shared" si="20"/>
        <v>2570.1544188044763</v>
      </c>
      <c r="S109">
        <f t="shared" si="20"/>
        <v>2420.7142899193295</v>
      </c>
      <c r="T109">
        <f t="shared" si="20"/>
        <v>2310.6572996934447</v>
      </c>
      <c r="U109">
        <f t="shared" si="20"/>
        <v>2190.3499035151499</v>
      </c>
      <c r="V109">
        <f t="shared" si="20"/>
        <v>2091.0828142918031</v>
      </c>
      <c r="W109">
        <f t="shared" si="20"/>
        <v>1972.9333983140152</v>
      </c>
      <c r="X109">
        <f t="shared" si="20"/>
        <v>1873.1268140405421</v>
      </c>
      <c r="Y109">
        <f t="shared" si="20"/>
        <v>1772.7807347169414</v>
      </c>
    </row>
    <row r="110" spans="1:28">
      <c r="A110">
        <f>SUM(B109:Y109)</f>
        <v>51296.268356164415</v>
      </c>
    </row>
    <row r="130" spans="1:26">
      <c r="B130" s="117" t="s">
        <v>60</v>
      </c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</row>
    <row r="131" spans="1:26">
      <c r="B131">
        <v>1</v>
      </c>
      <c r="C131">
        <v>2</v>
      </c>
      <c r="D131">
        <v>3</v>
      </c>
      <c r="E131">
        <v>4</v>
      </c>
      <c r="F131">
        <v>5</v>
      </c>
      <c r="G131">
        <v>6</v>
      </c>
      <c r="H131">
        <v>7</v>
      </c>
      <c r="I131">
        <v>8</v>
      </c>
      <c r="J131">
        <v>9</v>
      </c>
      <c r="K131">
        <v>10</v>
      </c>
      <c r="L131">
        <v>11</v>
      </c>
      <c r="M131">
        <v>12</v>
      </c>
      <c r="N131">
        <v>13</v>
      </c>
      <c r="O131">
        <v>14</v>
      </c>
      <c r="P131">
        <v>15</v>
      </c>
      <c r="Q131">
        <v>16</v>
      </c>
      <c r="R131">
        <v>17</v>
      </c>
      <c r="S131">
        <v>18</v>
      </c>
      <c r="T131">
        <v>19</v>
      </c>
      <c r="U131">
        <v>20</v>
      </c>
      <c r="V131">
        <v>21</v>
      </c>
      <c r="W131">
        <v>22</v>
      </c>
      <c r="X131">
        <v>23</v>
      </c>
      <c r="Y131">
        <v>24</v>
      </c>
      <c r="Z131" s="28"/>
    </row>
    <row r="132" spans="1:26">
      <c r="A132" s="24" t="s">
        <v>16</v>
      </c>
      <c r="Z132" t="s">
        <v>61</v>
      </c>
    </row>
    <row r="133" spans="1:26">
      <c r="A133" s="11" t="s">
        <v>62</v>
      </c>
      <c r="B133" t="s">
        <v>63</v>
      </c>
    </row>
    <row r="134" spans="1:26">
      <c r="A134" t="s">
        <v>64</v>
      </c>
      <c r="B134">
        <f>B106</f>
        <v>0</v>
      </c>
      <c r="C134">
        <f t="shared" ref="C134:Y134" si="21">C106</f>
        <v>0</v>
      </c>
      <c r="D134">
        <f t="shared" si="21"/>
        <v>0</v>
      </c>
      <c r="E134">
        <f t="shared" si="21"/>
        <v>0</v>
      </c>
      <c r="F134">
        <f t="shared" si="21"/>
        <v>0</v>
      </c>
      <c r="G134">
        <f t="shared" si="21"/>
        <v>0</v>
      </c>
      <c r="H134">
        <f t="shared" si="21"/>
        <v>0</v>
      </c>
      <c r="I134">
        <f t="shared" si="21"/>
        <v>0</v>
      </c>
      <c r="J134">
        <f t="shared" si="21"/>
        <v>0</v>
      </c>
      <c r="K134">
        <f t="shared" si="21"/>
        <v>0</v>
      </c>
      <c r="L134">
        <f t="shared" si="21"/>
        <v>0</v>
      </c>
      <c r="M134">
        <f t="shared" si="21"/>
        <v>0</v>
      </c>
      <c r="N134">
        <f t="shared" si="21"/>
        <v>0</v>
      </c>
      <c r="O134">
        <f t="shared" si="21"/>
        <v>0</v>
      </c>
      <c r="P134">
        <f t="shared" si="21"/>
        <v>0</v>
      </c>
      <c r="Q134">
        <f t="shared" si="21"/>
        <v>0</v>
      </c>
      <c r="R134">
        <f t="shared" si="21"/>
        <v>0</v>
      </c>
      <c r="S134">
        <f t="shared" si="21"/>
        <v>0</v>
      </c>
      <c r="T134">
        <f t="shared" si="21"/>
        <v>0</v>
      </c>
      <c r="U134">
        <f t="shared" si="21"/>
        <v>0</v>
      </c>
      <c r="V134">
        <f t="shared" si="21"/>
        <v>0</v>
      </c>
      <c r="W134">
        <f t="shared" si="21"/>
        <v>0</v>
      </c>
      <c r="X134">
        <f t="shared" si="21"/>
        <v>0</v>
      </c>
      <c r="Y134">
        <f t="shared" si="21"/>
        <v>0</v>
      </c>
    </row>
    <row r="136" spans="1:26">
      <c r="A136" s="1" t="s">
        <v>65</v>
      </c>
      <c r="B136" s="26">
        <v>1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3"/>
    </row>
    <row r="137" spans="1:26">
      <c r="A137" s="4" t="s">
        <v>66</v>
      </c>
      <c r="B137">
        <f>B25-B134</f>
        <v>0</v>
      </c>
      <c r="C137">
        <f t="shared" ref="C137:Y137" si="22">C25-C134</f>
        <v>0</v>
      </c>
      <c r="D137">
        <f t="shared" si="22"/>
        <v>0</v>
      </c>
      <c r="E137">
        <f t="shared" si="22"/>
        <v>0</v>
      </c>
      <c r="F137">
        <f t="shared" si="22"/>
        <v>204.41715643366263</v>
      </c>
      <c r="G137">
        <f t="shared" si="22"/>
        <v>8994.354883081156</v>
      </c>
      <c r="H137">
        <f t="shared" si="22"/>
        <v>39248.094035263224</v>
      </c>
      <c r="I137">
        <f t="shared" si="22"/>
        <v>83197.782668500702</v>
      </c>
      <c r="J137">
        <f t="shared" si="22"/>
        <v>127965.13992747283</v>
      </c>
      <c r="K137">
        <f t="shared" si="22"/>
        <v>164555.81092909843</v>
      </c>
      <c r="L137">
        <f t="shared" si="22"/>
        <v>184179.85794673004</v>
      </c>
      <c r="M137">
        <f t="shared" si="22"/>
        <v>197262.55595848447</v>
      </c>
      <c r="N137">
        <f t="shared" si="22"/>
        <v>200942.0647742904</v>
      </c>
      <c r="O137">
        <f t="shared" si="22"/>
        <v>194605.13292484684</v>
      </c>
      <c r="P137">
        <f t="shared" si="22"/>
        <v>169666.23983994001</v>
      </c>
      <c r="Q137">
        <f t="shared" si="22"/>
        <v>129396.06002250848</v>
      </c>
      <c r="R137">
        <f t="shared" si="22"/>
        <v>80744.776791296739</v>
      </c>
      <c r="S137">
        <f t="shared" si="22"/>
        <v>42314.351381768174</v>
      </c>
      <c r="T137">
        <f t="shared" si="22"/>
        <v>11242.943603851447</v>
      </c>
      <c r="U137">
        <f t="shared" si="22"/>
        <v>204.41715643366263</v>
      </c>
      <c r="V137">
        <f t="shared" si="22"/>
        <v>0</v>
      </c>
      <c r="W137">
        <f t="shared" si="22"/>
        <v>0</v>
      </c>
      <c r="X137">
        <f t="shared" si="22"/>
        <v>0</v>
      </c>
      <c r="Y137">
        <f t="shared" si="22"/>
        <v>0</v>
      </c>
    </row>
    <row r="138" spans="1:26">
      <c r="A138" s="4" t="s">
        <v>67</v>
      </c>
      <c r="B138">
        <f>SIGN(B137)</f>
        <v>0</v>
      </c>
      <c r="C138">
        <f t="shared" ref="C138:Y138" si="23">SIGN(C137)</f>
        <v>0</v>
      </c>
      <c r="D138">
        <f t="shared" si="23"/>
        <v>0</v>
      </c>
      <c r="E138">
        <f t="shared" si="23"/>
        <v>0</v>
      </c>
      <c r="F138">
        <f t="shared" si="23"/>
        <v>1</v>
      </c>
      <c r="G138">
        <f>SIGN(G137)</f>
        <v>1</v>
      </c>
      <c r="H138">
        <f t="shared" si="23"/>
        <v>1</v>
      </c>
      <c r="I138">
        <f t="shared" si="23"/>
        <v>1</v>
      </c>
      <c r="J138">
        <f t="shared" si="23"/>
        <v>1</v>
      </c>
      <c r="K138">
        <f>SIGN(K137)</f>
        <v>1</v>
      </c>
      <c r="L138">
        <f t="shared" si="23"/>
        <v>1</v>
      </c>
      <c r="M138">
        <f t="shared" si="23"/>
        <v>1</v>
      </c>
      <c r="N138">
        <f t="shared" si="23"/>
        <v>1</v>
      </c>
      <c r="O138">
        <f t="shared" si="23"/>
        <v>1</v>
      </c>
      <c r="P138">
        <f t="shared" si="23"/>
        <v>1</v>
      </c>
      <c r="Q138">
        <f t="shared" si="23"/>
        <v>1</v>
      </c>
      <c r="R138">
        <f t="shared" si="23"/>
        <v>1</v>
      </c>
      <c r="S138">
        <f>SIGN(S137)</f>
        <v>1</v>
      </c>
      <c r="T138">
        <f t="shared" si="23"/>
        <v>1</v>
      </c>
      <c r="U138">
        <f t="shared" si="23"/>
        <v>1</v>
      </c>
      <c r="V138">
        <f t="shared" si="23"/>
        <v>0</v>
      </c>
      <c r="W138">
        <f t="shared" si="23"/>
        <v>0</v>
      </c>
      <c r="X138">
        <f t="shared" si="23"/>
        <v>0</v>
      </c>
      <c r="Y138" s="5">
        <f t="shared" si="23"/>
        <v>0</v>
      </c>
    </row>
    <row r="139" spans="1:26">
      <c r="A139" s="6" t="s">
        <v>68</v>
      </c>
      <c r="B139" s="7">
        <f>IF(B138=-1,0,B137)</f>
        <v>0</v>
      </c>
      <c r="C139" s="7">
        <f t="shared" ref="C139:Y139" si="24">IF(C138=-1,0,C137)</f>
        <v>0</v>
      </c>
      <c r="D139" s="7">
        <f t="shared" si="24"/>
        <v>0</v>
      </c>
      <c r="E139" s="7">
        <f t="shared" si="24"/>
        <v>0</v>
      </c>
      <c r="F139" s="27">
        <f t="shared" si="24"/>
        <v>204.41715643366263</v>
      </c>
      <c r="G139" s="27">
        <f t="shared" si="24"/>
        <v>8994.354883081156</v>
      </c>
      <c r="H139" s="27">
        <f t="shared" si="24"/>
        <v>39248.094035263224</v>
      </c>
      <c r="I139" s="27">
        <f t="shared" si="24"/>
        <v>83197.782668500702</v>
      </c>
      <c r="J139" s="27">
        <f t="shared" si="24"/>
        <v>127965.13992747283</v>
      </c>
      <c r="K139" s="27">
        <f t="shared" si="24"/>
        <v>164555.81092909843</v>
      </c>
      <c r="L139" s="27">
        <f t="shared" si="24"/>
        <v>184179.85794673004</v>
      </c>
      <c r="M139" s="27">
        <f t="shared" si="24"/>
        <v>197262.55595848447</v>
      </c>
      <c r="N139" s="27">
        <f t="shared" si="24"/>
        <v>200942.0647742904</v>
      </c>
      <c r="O139" s="27">
        <f t="shared" si="24"/>
        <v>194605.13292484684</v>
      </c>
      <c r="P139" s="27">
        <f t="shared" si="24"/>
        <v>169666.23983994001</v>
      </c>
      <c r="Q139" s="27">
        <f t="shared" si="24"/>
        <v>129396.06002250848</v>
      </c>
      <c r="R139" s="27">
        <f t="shared" si="24"/>
        <v>80744.776791296739</v>
      </c>
      <c r="S139" s="27">
        <f t="shared" si="24"/>
        <v>42314.351381768174</v>
      </c>
      <c r="T139" s="27">
        <f t="shared" si="24"/>
        <v>11242.943603851447</v>
      </c>
      <c r="U139" s="7">
        <f t="shared" si="24"/>
        <v>204.41715643366263</v>
      </c>
      <c r="V139" s="7">
        <f t="shared" si="24"/>
        <v>0</v>
      </c>
      <c r="W139" s="7">
        <f t="shared" si="24"/>
        <v>0</v>
      </c>
      <c r="X139" s="7">
        <f t="shared" si="24"/>
        <v>0</v>
      </c>
      <c r="Y139" s="8">
        <f t="shared" si="24"/>
        <v>0</v>
      </c>
    </row>
    <row r="141" spans="1:26">
      <c r="A141" s="25" t="s">
        <v>65</v>
      </c>
      <c r="B141" s="26">
        <v>0.6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3"/>
    </row>
    <row r="142" spans="1:26">
      <c r="A142" s="4" t="s">
        <v>66</v>
      </c>
      <c r="B142">
        <f>B28-$B$134</f>
        <v>0</v>
      </c>
      <c r="C142">
        <f t="shared" ref="C142:Y142" si="25">C28-$B$134</f>
        <v>0</v>
      </c>
      <c r="D142">
        <f t="shared" si="25"/>
        <v>0</v>
      </c>
      <c r="E142">
        <f t="shared" si="25"/>
        <v>0</v>
      </c>
      <c r="F142">
        <f t="shared" si="25"/>
        <v>122.65029386019756</v>
      </c>
      <c r="G142">
        <f t="shared" si="25"/>
        <v>5396.6129298486931</v>
      </c>
      <c r="H142">
        <f t="shared" si="25"/>
        <v>23548.856421157936</v>
      </c>
      <c r="I142">
        <f t="shared" si="25"/>
        <v>49918.66960110041</v>
      </c>
      <c r="J142">
        <f t="shared" si="25"/>
        <v>76779.083956483679</v>
      </c>
      <c r="K142">
        <f t="shared" si="25"/>
        <v>98733.486557459051</v>
      </c>
      <c r="L142">
        <f t="shared" si="25"/>
        <v>110507.91476803803</v>
      </c>
      <c r="M142">
        <f t="shared" si="25"/>
        <v>118357.53357509065</v>
      </c>
      <c r="N142">
        <f t="shared" si="25"/>
        <v>120565.23886457422</v>
      </c>
      <c r="O142">
        <f t="shared" si="25"/>
        <v>116763.0797549081</v>
      </c>
      <c r="P142">
        <f t="shared" si="25"/>
        <v>101799.743903964</v>
      </c>
      <c r="Q142">
        <f t="shared" si="25"/>
        <v>77637.636013505064</v>
      </c>
      <c r="R142">
        <f t="shared" si="25"/>
        <v>48446.866074778045</v>
      </c>
      <c r="S142">
        <f t="shared" si="25"/>
        <v>25388.610829060897</v>
      </c>
      <c r="T142">
        <f t="shared" si="25"/>
        <v>6745.766162310867</v>
      </c>
      <c r="U142">
        <f t="shared" si="25"/>
        <v>122.65029386019756</v>
      </c>
      <c r="V142">
        <f t="shared" si="25"/>
        <v>0</v>
      </c>
      <c r="W142">
        <f t="shared" si="25"/>
        <v>0</v>
      </c>
      <c r="X142">
        <f t="shared" si="25"/>
        <v>0</v>
      </c>
      <c r="Y142">
        <f t="shared" si="25"/>
        <v>0</v>
      </c>
    </row>
    <row r="143" spans="1:26">
      <c r="A143" s="4" t="s">
        <v>67</v>
      </c>
      <c r="B143">
        <f t="shared" ref="B143:K143" si="26">SIGN(B142)</f>
        <v>0</v>
      </c>
      <c r="C143">
        <f t="shared" si="26"/>
        <v>0</v>
      </c>
      <c r="D143">
        <f t="shared" si="26"/>
        <v>0</v>
      </c>
      <c r="E143">
        <f t="shared" si="26"/>
        <v>0</v>
      </c>
      <c r="F143">
        <f t="shared" si="26"/>
        <v>1</v>
      </c>
      <c r="G143">
        <f t="shared" si="26"/>
        <v>1</v>
      </c>
      <c r="H143">
        <f t="shared" si="26"/>
        <v>1</v>
      </c>
      <c r="I143">
        <f t="shared" si="26"/>
        <v>1</v>
      </c>
      <c r="J143">
        <f t="shared" si="26"/>
        <v>1</v>
      </c>
      <c r="K143">
        <f t="shared" si="26"/>
        <v>1</v>
      </c>
      <c r="L143">
        <f t="shared" ref="L143:R143" si="27">SIGN(L142)</f>
        <v>1</v>
      </c>
      <c r="M143">
        <f t="shared" si="27"/>
        <v>1</v>
      </c>
      <c r="N143">
        <f t="shared" si="27"/>
        <v>1</v>
      </c>
      <c r="O143">
        <f t="shared" si="27"/>
        <v>1</v>
      </c>
      <c r="P143">
        <f t="shared" si="27"/>
        <v>1</v>
      </c>
      <c r="Q143">
        <f t="shared" si="27"/>
        <v>1</v>
      </c>
      <c r="R143">
        <f t="shared" si="27"/>
        <v>1</v>
      </c>
      <c r="S143">
        <f>SIGN(S142)</f>
        <v>1</v>
      </c>
      <c r="T143">
        <f t="shared" ref="T143:Y143" si="28">SIGN(T142)</f>
        <v>1</v>
      </c>
      <c r="U143">
        <f t="shared" si="28"/>
        <v>1</v>
      </c>
      <c r="V143">
        <f t="shared" si="28"/>
        <v>0</v>
      </c>
      <c r="W143">
        <f t="shared" si="28"/>
        <v>0</v>
      </c>
      <c r="X143">
        <f t="shared" si="28"/>
        <v>0</v>
      </c>
      <c r="Y143" s="5">
        <f t="shared" si="28"/>
        <v>0</v>
      </c>
    </row>
    <row r="144" spans="1:26">
      <c r="A144" s="6" t="s">
        <v>68</v>
      </c>
      <c r="B144" s="7">
        <f>IF(B143=-1,0,B142)</f>
        <v>0</v>
      </c>
      <c r="C144" s="7">
        <f t="shared" ref="C144:Y144" si="29">IF(C143=-1,0,C142)</f>
        <v>0</v>
      </c>
      <c r="D144" s="7">
        <f t="shared" si="29"/>
        <v>0</v>
      </c>
      <c r="E144" s="7">
        <f t="shared" si="29"/>
        <v>0</v>
      </c>
      <c r="F144" s="27">
        <f t="shared" si="29"/>
        <v>122.65029386019756</v>
      </c>
      <c r="G144" s="27">
        <f t="shared" si="29"/>
        <v>5396.6129298486931</v>
      </c>
      <c r="H144" s="27">
        <f t="shared" si="29"/>
        <v>23548.856421157936</v>
      </c>
      <c r="I144" s="27">
        <f t="shared" si="29"/>
        <v>49918.66960110041</v>
      </c>
      <c r="J144" s="27">
        <f t="shared" si="29"/>
        <v>76779.083956483679</v>
      </c>
      <c r="K144" s="27">
        <f t="shared" si="29"/>
        <v>98733.486557459051</v>
      </c>
      <c r="L144" s="27">
        <f t="shared" si="29"/>
        <v>110507.91476803803</v>
      </c>
      <c r="M144" s="27">
        <f t="shared" si="29"/>
        <v>118357.53357509065</v>
      </c>
      <c r="N144" s="27">
        <f t="shared" si="29"/>
        <v>120565.23886457422</v>
      </c>
      <c r="O144" s="27">
        <f t="shared" si="29"/>
        <v>116763.0797549081</v>
      </c>
      <c r="P144" s="27">
        <f t="shared" si="29"/>
        <v>101799.743903964</v>
      </c>
      <c r="Q144" s="27">
        <f t="shared" si="29"/>
        <v>77637.636013505064</v>
      </c>
      <c r="R144" s="27">
        <f t="shared" si="29"/>
        <v>48446.866074778045</v>
      </c>
      <c r="S144" s="27">
        <f t="shared" si="29"/>
        <v>25388.610829060897</v>
      </c>
      <c r="T144" s="27">
        <f t="shared" si="29"/>
        <v>6745.766162310867</v>
      </c>
      <c r="U144" s="7">
        <f t="shared" si="29"/>
        <v>122.65029386019756</v>
      </c>
      <c r="V144" s="7">
        <f t="shared" si="29"/>
        <v>0</v>
      </c>
      <c r="W144" s="7">
        <f t="shared" si="29"/>
        <v>0</v>
      </c>
      <c r="X144" s="7">
        <f t="shared" si="29"/>
        <v>0</v>
      </c>
      <c r="Y144" s="8">
        <f t="shared" si="29"/>
        <v>0</v>
      </c>
    </row>
    <row r="146" spans="1:25">
      <c r="A146" s="25" t="s">
        <v>65</v>
      </c>
      <c r="B146" s="26">
        <v>0.5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3"/>
    </row>
    <row r="147" spans="1:25">
      <c r="A147" s="4" t="s">
        <v>66</v>
      </c>
      <c r="B147">
        <f>B31-$B$134</f>
        <v>0</v>
      </c>
      <c r="C147">
        <f t="shared" ref="C147:Y147" si="30">C31-$B$134</f>
        <v>0</v>
      </c>
      <c r="D147">
        <f t="shared" si="30"/>
        <v>0</v>
      </c>
      <c r="E147">
        <f t="shared" si="30"/>
        <v>0</v>
      </c>
      <c r="F147">
        <f t="shared" si="30"/>
        <v>102.20857821683131</v>
      </c>
      <c r="G147">
        <f t="shared" si="30"/>
        <v>4497.177441540578</v>
      </c>
      <c r="H147">
        <f t="shared" si="30"/>
        <v>19624.047017631612</v>
      </c>
      <c r="I147">
        <f t="shared" si="30"/>
        <v>41598.891334250351</v>
      </c>
      <c r="J147">
        <f t="shared" si="30"/>
        <v>63982.569963736416</v>
      </c>
      <c r="K147">
        <f t="shared" si="30"/>
        <v>82277.905464549214</v>
      </c>
      <c r="L147">
        <f t="shared" si="30"/>
        <v>92089.928973365022</v>
      </c>
      <c r="M147">
        <f t="shared" si="30"/>
        <v>98631.277979242237</v>
      </c>
      <c r="N147">
        <f t="shared" si="30"/>
        <v>100471.0323871452</v>
      </c>
      <c r="O147">
        <f t="shared" si="30"/>
        <v>97302.56646242342</v>
      </c>
      <c r="P147">
        <f t="shared" si="30"/>
        <v>84833.119919970006</v>
      </c>
      <c r="Q147">
        <f t="shared" si="30"/>
        <v>64698.030011254239</v>
      </c>
      <c r="R147">
        <f t="shared" si="30"/>
        <v>40372.38839564837</v>
      </c>
      <c r="S147">
        <f t="shared" si="30"/>
        <v>21157.175690884087</v>
      </c>
      <c r="T147">
        <f t="shared" si="30"/>
        <v>5621.4718019257234</v>
      </c>
      <c r="U147">
        <f t="shared" si="30"/>
        <v>102.20857821683131</v>
      </c>
      <c r="V147">
        <f t="shared" si="30"/>
        <v>0</v>
      </c>
      <c r="W147">
        <f t="shared" si="30"/>
        <v>0</v>
      </c>
      <c r="X147">
        <f t="shared" si="30"/>
        <v>0</v>
      </c>
      <c r="Y147">
        <f t="shared" si="30"/>
        <v>0</v>
      </c>
    </row>
    <row r="148" spans="1:25">
      <c r="A148" s="4" t="s">
        <v>67</v>
      </c>
      <c r="B148">
        <f t="shared" ref="B148:K148" si="31">SIGN(B147)</f>
        <v>0</v>
      </c>
      <c r="C148">
        <f t="shared" si="31"/>
        <v>0</v>
      </c>
      <c r="D148">
        <f t="shared" si="31"/>
        <v>0</v>
      </c>
      <c r="E148">
        <f t="shared" si="31"/>
        <v>0</v>
      </c>
      <c r="F148">
        <f t="shared" si="31"/>
        <v>1</v>
      </c>
      <c r="G148">
        <f t="shared" si="31"/>
        <v>1</v>
      </c>
      <c r="H148">
        <f t="shared" si="31"/>
        <v>1</v>
      </c>
      <c r="I148">
        <f t="shared" si="31"/>
        <v>1</v>
      </c>
      <c r="J148">
        <f t="shared" si="31"/>
        <v>1</v>
      </c>
      <c r="K148">
        <f t="shared" si="31"/>
        <v>1</v>
      </c>
      <c r="L148">
        <f t="shared" ref="L148:R148" si="32">SIGN(L147)</f>
        <v>1</v>
      </c>
      <c r="M148">
        <f t="shared" si="32"/>
        <v>1</v>
      </c>
      <c r="N148">
        <f t="shared" si="32"/>
        <v>1</v>
      </c>
      <c r="O148">
        <f t="shared" si="32"/>
        <v>1</v>
      </c>
      <c r="P148">
        <f t="shared" si="32"/>
        <v>1</v>
      </c>
      <c r="Q148">
        <f t="shared" si="32"/>
        <v>1</v>
      </c>
      <c r="R148">
        <f t="shared" si="32"/>
        <v>1</v>
      </c>
      <c r="S148">
        <f>SIGN(S147)</f>
        <v>1</v>
      </c>
      <c r="T148">
        <f t="shared" ref="T148:Y148" si="33">SIGN(T147)</f>
        <v>1</v>
      </c>
      <c r="U148">
        <f t="shared" si="33"/>
        <v>1</v>
      </c>
      <c r="V148">
        <f t="shared" si="33"/>
        <v>0</v>
      </c>
      <c r="W148">
        <f t="shared" si="33"/>
        <v>0</v>
      </c>
      <c r="X148">
        <f t="shared" si="33"/>
        <v>0</v>
      </c>
      <c r="Y148" s="5">
        <f t="shared" si="33"/>
        <v>0</v>
      </c>
    </row>
    <row r="149" spans="1:25">
      <c r="A149" s="6" t="s">
        <v>68</v>
      </c>
      <c r="B149" s="7">
        <f>IF(B148=-1,0,B147)</f>
        <v>0</v>
      </c>
      <c r="C149" s="7">
        <f t="shared" ref="C149:Y149" si="34">IF(C148=-1,0,C147)</f>
        <v>0</v>
      </c>
      <c r="D149" s="7">
        <f t="shared" si="34"/>
        <v>0</v>
      </c>
      <c r="E149" s="7">
        <f t="shared" si="34"/>
        <v>0</v>
      </c>
      <c r="F149" s="27">
        <f t="shared" si="34"/>
        <v>102.20857821683131</v>
      </c>
      <c r="G149" s="27">
        <f t="shared" si="34"/>
        <v>4497.177441540578</v>
      </c>
      <c r="H149" s="27">
        <f t="shared" si="34"/>
        <v>19624.047017631612</v>
      </c>
      <c r="I149" s="27">
        <f t="shared" si="34"/>
        <v>41598.891334250351</v>
      </c>
      <c r="J149" s="27">
        <f t="shared" si="34"/>
        <v>63982.569963736416</v>
      </c>
      <c r="K149" s="27">
        <f t="shared" si="34"/>
        <v>82277.905464549214</v>
      </c>
      <c r="L149" s="27">
        <f t="shared" si="34"/>
        <v>92089.928973365022</v>
      </c>
      <c r="M149" s="27">
        <f t="shared" si="34"/>
        <v>98631.277979242237</v>
      </c>
      <c r="N149" s="27">
        <f t="shared" si="34"/>
        <v>100471.0323871452</v>
      </c>
      <c r="O149" s="27">
        <f t="shared" si="34"/>
        <v>97302.56646242342</v>
      </c>
      <c r="P149" s="27">
        <f t="shared" si="34"/>
        <v>84833.119919970006</v>
      </c>
      <c r="Q149" s="27">
        <f t="shared" si="34"/>
        <v>64698.030011254239</v>
      </c>
      <c r="R149" s="27">
        <f t="shared" si="34"/>
        <v>40372.38839564837</v>
      </c>
      <c r="S149" s="27">
        <f t="shared" si="34"/>
        <v>21157.175690884087</v>
      </c>
      <c r="T149" s="27">
        <f t="shared" si="34"/>
        <v>5621.4718019257234</v>
      </c>
      <c r="U149" s="7">
        <f t="shared" si="34"/>
        <v>102.20857821683131</v>
      </c>
      <c r="V149" s="7">
        <f t="shared" si="34"/>
        <v>0</v>
      </c>
      <c r="W149" s="7">
        <f t="shared" si="34"/>
        <v>0</v>
      </c>
      <c r="X149" s="7">
        <f t="shared" si="34"/>
        <v>0</v>
      </c>
      <c r="Y149" s="8">
        <f t="shared" si="34"/>
        <v>0</v>
      </c>
    </row>
    <row r="151" spans="1:25">
      <c r="A151" s="25" t="s">
        <v>65</v>
      </c>
      <c r="B151" s="26">
        <v>0.4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3"/>
    </row>
    <row r="152" spans="1:25">
      <c r="A152" s="4" t="s">
        <v>66</v>
      </c>
      <c r="B152">
        <f>B34-$B$134</f>
        <v>0</v>
      </c>
      <c r="C152">
        <f t="shared" ref="C152:Y152" si="35">C34-$B$134</f>
        <v>0</v>
      </c>
      <c r="D152">
        <f t="shared" si="35"/>
        <v>0</v>
      </c>
      <c r="E152">
        <f t="shared" si="35"/>
        <v>0</v>
      </c>
      <c r="F152">
        <f t="shared" si="35"/>
        <v>81.766862573465062</v>
      </c>
      <c r="G152">
        <f t="shared" si="35"/>
        <v>3597.7419532324629</v>
      </c>
      <c r="H152">
        <f t="shared" si="35"/>
        <v>15699.237614105292</v>
      </c>
      <c r="I152">
        <f t="shared" si="35"/>
        <v>33279.113067400278</v>
      </c>
      <c r="J152">
        <f t="shared" si="35"/>
        <v>51186.055970989131</v>
      </c>
      <c r="K152">
        <f t="shared" si="35"/>
        <v>65822.324371639377</v>
      </c>
      <c r="L152">
        <f t="shared" si="35"/>
        <v>73671.943178692018</v>
      </c>
      <c r="M152">
        <f t="shared" si="35"/>
        <v>78905.022383393793</v>
      </c>
      <c r="N152">
        <f t="shared" si="35"/>
        <v>80376.825909716164</v>
      </c>
      <c r="O152">
        <f t="shared" si="35"/>
        <v>77842.053169938736</v>
      </c>
      <c r="P152">
        <f t="shared" si="35"/>
        <v>67866.495935976011</v>
      </c>
      <c r="Q152">
        <f t="shared" si="35"/>
        <v>51758.424009003393</v>
      </c>
      <c r="R152">
        <f t="shared" si="35"/>
        <v>32297.910716518705</v>
      </c>
      <c r="S152">
        <f t="shared" si="35"/>
        <v>16925.74055270727</v>
      </c>
      <c r="T152">
        <f t="shared" si="35"/>
        <v>4497.1774415405789</v>
      </c>
      <c r="U152">
        <f t="shared" si="35"/>
        <v>81.766862573465062</v>
      </c>
      <c r="V152">
        <f t="shared" si="35"/>
        <v>0</v>
      </c>
      <c r="W152">
        <f t="shared" si="35"/>
        <v>0</v>
      </c>
      <c r="X152">
        <f t="shared" si="35"/>
        <v>0</v>
      </c>
      <c r="Y152">
        <f t="shared" si="35"/>
        <v>0</v>
      </c>
    </row>
    <row r="153" spans="1:25">
      <c r="A153" s="4" t="s">
        <v>67</v>
      </c>
      <c r="B153">
        <f t="shared" ref="B153:K153" si="36">SIGN(B152)</f>
        <v>0</v>
      </c>
      <c r="C153">
        <f t="shared" si="36"/>
        <v>0</v>
      </c>
      <c r="D153">
        <f t="shared" si="36"/>
        <v>0</v>
      </c>
      <c r="E153">
        <f t="shared" si="36"/>
        <v>0</v>
      </c>
      <c r="F153">
        <f t="shared" si="36"/>
        <v>1</v>
      </c>
      <c r="G153">
        <f t="shared" si="36"/>
        <v>1</v>
      </c>
      <c r="H153">
        <f t="shared" si="36"/>
        <v>1</v>
      </c>
      <c r="I153">
        <f t="shared" si="36"/>
        <v>1</v>
      </c>
      <c r="J153">
        <f t="shared" si="36"/>
        <v>1</v>
      </c>
      <c r="K153">
        <f t="shared" si="36"/>
        <v>1</v>
      </c>
      <c r="L153">
        <f t="shared" ref="L153:R153" si="37">SIGN(L152)</f>
        <v>1</v>
      </c>
      <c r="M153">
        <f t="shared" si="37"/>
        <v>1</v>
      </c>
      <c r="N153">
        <f t="shared" si="37"/>
        <v>1</v>
      </c>
      <c r="O153">
        <f t="shared" si="37"/>
        <v>1</v>
      </c>
      <c r="P153">
        <f t="shared" si="37"/>
        <v>1</v>
      </c>
      <c r="Q153">
        <f t="shared" si="37"/>
        <v>1</v>
      </c>
      <c r="R153">
        <f t="shared" si="37"/>
        <v>1</v>
      </c>
      <c r="S153">
        <f>SIGN(S152)</f>
        <v>1</v>
      </c>
      <c r="T153">
        <f t="shared" ref="T153:Y153" si="38">SIGN(T152)</f>
        <v>1</v>
      </c>
      <c r="U153">
        <f t="shared" si="38"/>
        <v>1</v>
      </c>
      <c r="V153">
        <f t="shared" si="38"/>
        <v>0</v>
      </c>
      <c r="W153">
        <f t="shared" si="38"/>
        <v>0</v>
      </c>
      <c r="X153">
        <f t="shared" si="38"/>
        <v>0</v>
      </c>
      <c r="Y153" s="5">
        <f t="shared" si="38"/>
        <v>0</v>
      </c>
    </row>
    <row r="154" spans="1:25">
      <c r="A154" s="6" t="s">
        <v>68</v>
      </c>
      <c r="B154" s="7">
        <f>IF(B153=-1,0,B152)</f>
        <v>0</v>
      </c>
      <c r="C154" s="7">
        <f t="shared" ref="C154:Y154" si="39">IF(C153=-1,0,C152)</f>
        <v>0</v>
      </c>
      <c r="D154" s="7">
        <f t="shared" si="39"/>
        <v>0</v>
      </c>
      <c r="E154" s="7">
        <f t="shared" si="39"/>
        <v>0</v>
      </c>
      <c r="F154" s="27">
        <f t="shared" si="39"/>
        <v>81.766862573465062</v>
      </c>
      <c r="G154" s="27">
        <f t="shared" si="39"/>
        <v>3597.7419532324629</v>
      </c>
      <c r="H154" s="27">
        <f t="shared" si="39"/>
        <v>15699.237614105292</v>
      </c>
      <c r="I154" s="27">
        <f t="shared" si="39"/>
        <v>33279.113067400278</v>
      </c>
      <c r="J154" s="27">
        <f t="shared" si="39"/>
        <v>51186.055970989131</v>
      </c>
      <c r="K154" s="27">
        <f t="shared" si="39"/>
        <v>65822.324371639377</v>
      </c>
      <c r="L154" s="27">
        <f t="shared" si="39"/>
        <v>73671.943178692018</v>
      </c>
      <c r="M154" s="27">
        <f t="shared" si="39"/>
        <v>78905.022383393793</v>
      </c>
      <c r="N154" s="27">
        <f t="shared" si="39"/>
        <v>80376.825909716164</v>
      </c>
      <c r="O154" s="27">
        <f t="shared" si="39"/>
        <v>77842.053169938736</v>
      </c>
      <c r="P154" s="27">
        <f t="shared" si="39"/>
        <v>67866.495935976011</v>
      </c>
      <c r="Q154" s="27">
        <f t="shared" si="39"/>
        <v>51758.424009003393</v>
      </c>
      <c r="R154" s="27">
        <f t="shared" si="39"/>
        <v>32297.910716518705</v>
      </c>
      <c r="S154" s="27">
        <f t="shared" si="39"/>
        <v>16925.74055270727</v>
      </c>
      <c r="T154" s="27">
        <f t="shared" si="39"/>
        <v>4497.1774415405789</v>
      </c>
      <c r="U154" s="7">
        <f t="shared" si="39"/>
        <v>81.766862573465062</v>
      </c>
      <c r="V154" s="7">
        <f t="shared" si="39"/>
        <v>0</v>
      </c>
      <c r="W154" s="7">
        <f t="shared" si="39"/>
        <v>0</v>
      </c>
      <c r="X154" s="7">
        <f t="shared" si="39"/>
        <v>0</v>
      </c>
      <c r="Y154" s="8">
        <f t="shared" si="39"/>
        <v>0</v>
      </c>
    </row>
    <row r="156" spans="1:25">
      <c r="A156" s="25" t="s">
        <v>65</v>
      </c>
      <c r="B156" s="26">
        <v>0.3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3"/>
    </row>
    <row r="157" spans="1:25">
      <c r="A157" s="4" t="s">
        <v>66</v>
      </c>
      <c r="B157">
        <f>B37-$B$134</f>
        <v>0</v>
      </c>
      <c r="C157">
        <f t="shared" ref="C157:Y157" si="40">C37-$B$134</f>
        <v>0</v>
      </c>
      <c r="D157">
        <f t="shared" si="40"/>
        <v>0</v>
      </c>
      <c r="E157">
        <f t="shared" si="40"/>
        <v>0</v>
      </c>
      <c r="F157">
        <f t="shared" si="40"/>
        <v>61.325146930098782</v>
      </c>
      <c r="G157">
        <f t="shared" si="40"/>
        <v>2698.3064649243465</v>
      </c>
      <c r="H157">
        <f t="shared" si="40"/>
        <v>11774.428210578968</v>
      </c>
      <c r="I157">
        <f t="shared" si="40"/>
        <v>24959.334800550205</v>
      </c>
      <c r="J157">
        <f t="shared" si="40"/>
        <v>38389.541978241839</v>
      </c>
      <c r="K157">
        <f t="shared" si="40"/>
        <v>49366.743278729526</v>
      </c>
      <c r="L157">
        <f t="shared" si="40"/>
        <v>55253.957384019013</v>
      </c>
      <c r="M157">
        <f t="shared" si="40"/>
        <v>59178.766787545326</v>
      </c>
      <c r="N157">
        <f t="shared" si="40"/>
        <v>60282.619432287109</v>
      </c>
      <c r="O157">
        <f t="shared" si="40"/>
        <v>58381.539877454052</v>
      </c>
      <c r="P157">
        <f t="shared" si="40"/>
        <v>50899.871951982001</v>
      </c>
      <c r="Q157">
        <f t="shared" si="40"/>
        <v>38818.818006752532</v>
      </c>
      <c r="R157">
        <f t="shared" si="40"/>
        <v>24223.433037389023</v>
      </c>
      <c r="S157">
        <f t="shared" si="40"/>
        <v>12694.305414530449</v>
      </c>
      <c r="T157">
        <f t="shared" si="40"/>
        <v>3372.8830811554335</v>
      </c>
      <c r="U157">
        <f t="shared" si="40"/>
        <v>61.325146930098782</v>
      </c>
      <c r="V157">
        <f t="shared" si="40"/>
        <v>0</v>
      </c>
      <c r="W157">
        <f t="shared" si="40"/>
        <v>0</v>
      </c>
      <c r="X157">
        <f t="shared" si="40"/>
        <v>0</v>
      </c>
      <c r="Y157">
        <f t="shared" si="40"/>
        <v>0</v>
      </c>
    </row>
    <row r="158" spans="1:25">
      <c r="A158" s="4" t="s">
        <v>67</v>
      </c>
      <c r="B158">
        <f t="shared" ref="B158:K158" si="41">SIGN(B157)</f>
        <v>0</v>
      </c>
      <c r="C158">
        <f t="shared" si="41"/>
        <v>0</v>
      </c>
      <c r="D158">
        <f t="shared" si="41"/>
        <v>0</v>
      </c>
      <c r="E158">
        <f t="shared" si="41"/>
        <v>0</v>
      </c>
      <c r="F158">
        <f t="shared" si="41"/>
        <v>1</v>
      </c>
      <c r="G158">
        <f t="shared" si="41"/>
        <v>1</v>
      </c>
      <c r="H158">
        <f t="shared" si="41"/>
        <v>1</v>
      </c>
      <c r="I158">
        <f t="shared" si="41"/>
        <v>1</v>
      </c>
      <c r="J158">
        <f t="shared" si="41"/>
        <v>1</v>
      </c>
      <c r="K158">
        <f t="shared" si="41"/>
        <v>1</v>
      </c>
      <c r="L158">
        <f t="shared" ref="L158:R158" si="42">SIGN(L157)</f>
        <v>1</v>
      </c>
      <c r="M158">
        <f t="shared" si="42"/>
        <v>1</v>
      </c>
      <c r="N158">
        <f t="shared" si="42"/>
        <v>1</v>
      </c>
      <c r="O158">
        <f t="shared" si="42"/>
        <v>1</v>
      </c>
      <c r="P158">
        <f t="shared" si="42"/>
        <v>1</v>
      </c>
      <c r="Q158">
        <f t="shared" si="42"/>
        <v>1</v>
      </c>
      <c r="R158">
        <f t="shared" si="42"/>
        <v>1</v>
      </c>
      <c r="S158">
        <f>SIGN(S157)</f>
        <v>1</v>
      </c>
      <c r="T158">
        <f t="shared" ref="T158:Y158" si="43">SIGN(T157)</f>
        <v>1</v>
      </c>
      <c r="U158">
        <f t="shared" si="43"/>
        <v>1</v>
      </c>
      <c r="V158">
        <f t="shared" si="43"/>
        <v>0</v>
      </c>
      <c r="W158">
        <f t="shared" si="43"/>
        <v>0</v>
      </c>
      <c r="X158">
        <f t="shared" si="43"/>
        <v>0</v>
      </c>
      <c r="Y158" s="5">
        <f t="shared" si="43"/>
        <v>0</v>
      </c>
    </row>
    <row r="159" spans="1:25">
      <c r="A159" s="6" t="s">
        <v>68</v>
      </c>
      <c r="B159" s="7">
        <f>IF(B158=-1,0,B157)</f>
        <v>0</v>
      </c>
      <c r="C159" s="7">
        <f t="shared" ref="C159:Y159" si="44">IF(C158=-1,0,C157)</f>
        <v>0</v>
      </c>
      <c r="D159" s="7">
        <f t="shared" si="44"/>
        <v>0</v>
      </c>
      <c r="E159" s="7">
        <f t="shared" si="44"/>
        <v>0</v>
      </c>
      <c r="F159" s="27">
        <f t="shared" si="44"/>
        <v>61.325146930098782</v>
      </c>
      <c r="G159" s="27">
        <f t="shared" si="44"/>
        <v>2698.3064649243465</v>
      </c>
      <c r="H159" s="27">
        <f t="shared" si="44"/>
        <v>11774.428210578968</v>
      </c>
      <c r="I159" s="27">
        <f t="shared" si="44"/>
        <v>24959.334800550205</v>
      </c>
      <c r="J159" s="27">
        <f t="shared" si="44"/>
        <v>38389.541978241839</v>
      </c>
      <c r="K159" s="27">
        <f t="shared" si="44"/>
        <v>49366.743278729526</v>
      </c>
      <c r="L159" s="27">
        <f t="shared" si="44"/>
        <v>55253.957384019013</v>
      </c>
      <c r="M159" s="27">
        <f t="shared" si="44"/>
        <v>59178.766787545326</v>
      </c>
      <c r="N159" s="27">
        <f t="shared" si="44"/>
        <v>60282.619432287109</v>
      </c>
      <c r="O159" s="27">
        <f t="shared" si="44"/>
        <v>58381.539877454052</v>
      </c>
      <c r="P159" s="27">
        <f t="shared" si="44"/>
        <v>50899.871951982001</v>
      </c>
      <c r="Q159" s="27">
        <f t="shared" si="44"/>
        <v>38818.818006752532</v>
      </c>
      <c r="R159" s="27">
        <f t="shared" si="44"/>
        <v>24223.433037389023</v>
      </c>
      <c r="S159" s="27">
        <f t="shared" si="44"/>
        <v>12694.305414530449</v>
      </c>
      <c r="T159" s="27">
        <f t="shared" si="44"/>
        <v>3372.8830811554335</v>
      </c>
      <c r="U159" s="7">
        <f t="shared" si="44"/>
        <v>61.325146930098782</v>
      </c>
      <c r="V159" s="7">
        <f t="shared" si="44"/>
        <v>0</v>
      </c>
      <c r="W159" s="7">
        <f t="shared" si="44"/>
        <v>0</v>
      </c>
      <c r="X159" s="7">
        <f t="shared" si="44"/>
        <v>0</v>
      </c>
      <c r="Y159" s="8">
        <f t="shared" si="44"/>
        <v>0</v>
      </c>
    </row>
    <row r="161" spans="1:25">
      <c r="A161" s="25" t="s">
        <v>65</v>
      </c>
      <c r="B161" s="26">
        <v>0.2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3"/>
    </row>
    <row r="162" spans="1:25">
      <c r="A162" s="4" t="s">
        <v>66</v>
      </c>
      <c r="B162">
        <f>B40-$B$134</f>
        <v>0</v>
      </c>
      <c r="C162">
        <f t="shared" ref="C162:Y162" si="45">C40-$B$134</f>
        <v>0</v>
      </c>
      <c r="D162">
        <f t="shared" si="45"/>
        <v>0</v>
      </c>
      <c r="E162">
        <f t="shared" si="45"/>
        <v>0</v>
      </c>
      <c r="F162">
        <f t="shared" si="45"/>
        <v>40.883431286732531</v>
      </c>
      <c r="G162">
        <f t="shared" si="45"/>
        <v>1798.8709766162315</v>
      </c>
      <c r="H162">
        <f t="shared" si="45"/>
        <v>7849.6188070526459</v>
      </c>
      <c r="I162">
        <f t="shared" si="45"/>
        <v>16639.556533700139</v>
      </c>
      <c r="J162">
        <f t="shared" si="45"/>
        <v>25593.027985494566</v>
      </c>
      <c r="K162">
        <f t="shared" si="45"/>
        <v>32911.162185819689</v>
      </c>
      <c r="L162">
        <f t="shared" si="45"/>
        <v>36835.971589346009</v>
      </c>
      <c r="M162">
        <f t="shared" si="45"/>
        <v>39452.511191696896</v>
      </c>
      <c r="N162">
        <f t="shared" si="45"/>
        <v>40188.412954858082</v>
      </c>
      <c r="O162">
        <f t="shared" si="45"/>
        <v>38921.026584969368</v>
      </c>
      <c r="P162">
        <f t="shared" si="45"/>
        <v>33933.247967988005</v>
      </c>
      <c r="Q162">
        <f t="shared" si="45"/>
        <v>25879.212004501696</v>
      </c>
      <c r="R162">
        <f t="shared" si="45"/>
        <v>16148.955358259353</v>
      </c>
      <c r="S162">
        <f t="shared" si="45"/>
        <v>8462.8702763536348</v>
      </c>
      <c r="T162">
        <f t="shared" si="45"/>
        <v>2248.5887207702895</v>
      </c>
      <c r="U162">
        <f t="shared" si="45"/>
        <v>40.883431286732531</v>
      </c>
      <c r="V162">
        <f t="shared" si="45"/>
        <v>0</v>
      </c>
      <c r="W162">
        <f t="shared" si="45"/>
        <v>0</v>
      </c>
      <c r="X162">
        <f t="shared" si="45"/>
        <v>0</v>
      </c>
      <c r="Y162">
        <f t="shared" si="45"/>
        <v>0</v>
      </c>
    </row>
    <row r="163" spans="1:25">
      <c r="A163" s="4" t="s">
        <v>67</v>
      </c>
      <c r="B163">
        <f t="shared" ref="B163:K163" si="46">SIGN(B162)</f>
        <v>0</v>
      </c>
      <c r="C163">
        <f t="shared" si="46"/>
        <v>0</v>
      </c>
      <c r="D163">
        <f t="shared" si="46"/>
        <v>0</v>
      </c>
      <c r="E163">
        <f t="shared" si="46"/>
        <v>0</v>
      </c>
      <c r="F163">
        <f t="shared" si="46"/>
        <v>1</v>
      </c>
      <c r="G163">
        <f t="shared" si="46"/>
        <v>1</v>
      </c>
      <c r="H163">
        <f t="shared" si="46"/>
        <v>1</v>
      </c>
      <c r="I163">
        <f t="shared" si="46"/>
        <v>1</v>
      </c>
      <c r="J163">
        <f t="shared" si="46"/>
        <v>1</v>
      </c>
      <c r="K163">
        <f t="shared" si="46"/>
        <v>1</v>
      </c>
      <c r="L163">
        <f t="shared" ref="L163:R163" si="47">SIGN(L162)</f>
        <v>1</v>
      </c>
      <c r="M163">
        <f t="shared" si="47"/>
        <v>1</v>
      </c>
      <c r="N163">
        <f t="shared" si="47"/>
        <v>1</v>
      </c>
      <c r="O163">
        <f t="shared" si="47"/>
        <v>1</v>
      </c>
      <c r="P163">
        <f t="shared" si="47"/>
        <v>1</v>
      </c>
      <c r="Q163">
        <f t="shared" si="47"/>
        <v>1</v>
      </c>
      <c r="R163">
        <f t="shared" si="47"/>
        <v>1</v>
      </c>
      <c r="S163">
        <f>SIGN(S162)</f>
        <v>1</v>
      </c>
      <c r="T163">
        <f t="shared" ref="T163:Y163" si="48">SIGN(T162)</f>
        <v>1</v>
      </c>
      <c r="U163">
        <f t="shared" si="48"/>
        <v>1</v>
      </c>
      <c r="V163">
        <f t="shared" si="48"/>
        <v>0</v>
      </c>
      <c r="W163">
        <f t="shared" si="48"/>
        <v>0</v>
      </c>
      <c r="X163">
        <f t="shared" si="48"/>
        <v>0</v>
      </c>
      <c r="Y163" s="5">
        <f t="shared" si="48"/>
        <v>0</v>
      </c>
    </row>
    <row r="164" spans="1:25">
      <c r="A164" s="6" t="s">
        <v>68</v>
      </c>
      <c r="B164" s="7">
        <f>IF(B163=-1,0,B162)</f>
        <v>0</v>
      </c>
      <c r="C164" s="7">
        <f t="shared" ref="C164:Y164" si="49">IF(C163=-1,0,C162)</f>
        <v>0</v>
      </c>
      <c r="D164" s="7">
        <f t="shared" si="49"/>
        <v>0</v>
      </c>
      <c r="E164" s="7">
        <f t="shared" si="49"/>
        <v>0</v>
      </c>
      <c r="F164" s="27">
        <f t="shared" si="49"/>
        <v>40.883431286732531</v>
      </c>
      <c r="G164" s="27">
        <f t="shared" si="49"/>
        <v>1798.8709766162315</v>
      </c>
      <c r="H164" s="27">
        <f t="shared" si="49"/>
        <v>7849.6188070526459</v>
      </c>
      <c r="I164" s="27">
        <f t="shared" si="49"/>
        <v>16639.556533700139</v>
      </c>
      <c r="J164" s="27">
        <f t="shared" si="49"/>
        <v>25593.027985494566</v>
      </c>
      <c r="K164" s="27">
        <f t="shared" si="49"/>
        <v>32911.162185819689</v>
      </c>
      <c r="L164" s="27">
        <f t="shared" si="49"/>
        <v>36835.971589346009</v>
      </c>
      <c r="M164" s="27">
        <f t="shared" si="49"/>
        <v>39452.511191696896</v>
      </c>
      <c r="N164" s="27">
        <f t="shared" si="49"/>
        <v>40188.412954858082</v>
      </c>
      <c r="O164" s="27">
        <f t="shared" si="49"/>
        <v>38921.026584969368</v>
      </c>
      <c r="P164" s="27">
        <f t="shared" si="49"/>
        <v>33933.247967988005</v>
      </c>
      <c r="Q164" s="27">
        <f t="shared" si="49"/>
        <v>25879.212004501696</v>
      </c>
      <c r="R164" s="27">
        <f t="shared" si="49"/>
        <v>16148.955358259353</v>
      </c>
      <c r="S164" s="27">
        <f t="shared" si="49"/>
        <v>8462.8702763536348</v>
      </c>
      <c r="T164" s="27">
        <f t="shared" si="49"/>
        <v>2248.5887207702895</v>
      </c>
      <c r="U164" s="7">
        <f t="shared" si="49"/>
        <v>40.883431286732531</v>
      </c>
      <c r="V164" s="7">
        <f t="shared" si="49"/>
        <v>0</v>
      </c>
      <c r="W164" s="7">
        <f t="shared" si="49"/>
        <v>0</v>
      </c>
      <c r="X164" s="7">
        <f t="shared" si="49"/>
        <v>0</v>
      </c>
      <c r="Y164" s="8">
        <f t="shared" si="49"/>
        <v>0</v>
      </c>
    </row>
    <row r="166" spans="1:25">
      <c r="A166" s="25" t="s">
        <v>65</v>
      </c>
      <c r="B166" s="26">
        <v>0.1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3"/>
    </row>
    <row r="167" spans="1:25">
      <c r="A167" s="4" t="s">
        <v>66</v>
      </c>
      <c r="B167">
        <f>B43-$B$134</f>
        <v>0</v>
      </c>
      <c r="C167">
        <f t="shared" ref="C167:Y167" si="50">C43-$B$134</f>
        <v>0</v>
      </c>
      <c r="D167">
        <f t="shared" si="50"/>
        <v>0</v>
      </c>
      <c r="E167">
        <f t="shared" si="50"/>
        <v>0</v>
      </c>
      <c r="F167">
        <f t="shared" si="50"/>
        <v>20.441715643366265</v>
      </c>
      <c r="G167">
        <f t="shared" si="50"/>
        <v>899.43548830811574</v>
      </c>
      <c r="H167">
        <f t="shared" si="50"/>
        <v>3924.809403526323</v>
      </c>
      <c r="I167">
        <f t="shared" si="50"/>
        <v>8319.7782668500695</v>
      </c>
      <c r="J167">
        <f t="shared" si="50"/>
        <v>12796.513992747283</v>
      </c>
      <c r="K167">
        <f t="shared" si="50"/>
        <v>16455.581092909844</v>
      </c>
      <c r="L167">
        <f t="shared" si="50"/>
        <v>18417.985794673004</v>
      </c>
      <c r="M167">
        <f t="shared" si="50"/>
        <v>19726.255595848448</v>
      </c>
      <c r="N167">
        <f t="shared" si="50"/>
        <v>20094.206477429041</v>
      </c>
      <c r="O167">
        <f t="shared" si="50"/>
        <v>19460.513292484684</v>
      </c>
      <c r="P167">
        <f t="shared" si="50"/>
        <v>16966.623983994003</v>
      </c>
      <c r="Q167">
        <f t="shared" si="50"/>
        <v>12939.606002250848</v>
      </c>
      <c r="R167">
        <f t="shared" si="50"/>
        <v>8074.4776791296763</v>
      </c>
      <c r="S167">
        <f t="shared" si="50"/>
        <v>4231.4351381768174</v>
      </c>
      <c r="T167">
        <f t="shared" si="50"/>
        <v>1124.2943603851447</v>
      </c>
      <c r="U167">
        <f t="shared" si="50"/>
        <v>20.441715643366265</v>
      </c>
      <c r="V167">
        <f t="shared" si="50"/>
        <v>0</v>
      </c>
      <c r="W167">
        <f t="shared" si="50"/>
        <v>0</v>
      </c>
      <c r="X167">
        <f t="shared" si="50"/>
        <v>0</v>
      </c>
      <c r="Y167">
        <f t="shared" si="50"/>
        <v>0</v>
      </c>
    </row>
    <row r="168" spans="1:25">
      <c r="A168" s="4" t="s">
        <v>67</v>
      </c>
      <c r="B168">
        <f t="shared" ref="B168:K168" si="51">SIGN(B167)</f>
        <v>0</v>
      </c>
      <c r="C168">
        <f t="shared" si="51"/>
        <v>0</v>
      </c>
      <c r="D168">
        <f t="shared" si="51"/>
        <v>0</v>
      </c>
      <c r="E168">
        <f t="shared" si="51"/>
        <v>0</v>
      </c>
      <c r="F168">
        <f t="shared" si="51"/>
        <v>1</v>
      </c>
      <c r="G168">
        <f t="shared" si="51"/>
        <v>1</v>
      </c>
      <c r="H168">
        <f t="shared" si="51"/>
        <v>1</v>
      </c>
      <c r="I168">
        <f t="shared" si="51"/>
        <v>1</v>
      </c>
      <c r="J168">
        <f t="shared" si="51"/>
        <v>1</v>
      </c>
      <c r="K168">
        <f t="shared" si="51"/>
        <v>1</v>
      </c>
      <c r="L168">
        <f t="shared" ref="L168:R168" si="52">SIGN(L167)</f>
        <v>1</v>
      </c>
      <c r="M168">
        <f t="shared" si="52"/>
        <v>1</v>
      </c>
      <c r="N168">
        <f t="shared" si="52"/>
        <v>1</v>
      </c>
      <c r="O168">
        <f t="shared" si="52"/>
        <v>1</v>
      </c>
      <c r="P168">
        <f t="shared" si="52"/>
        <v>1</v>
      </c>
      <c r="Q168">
        <f t="shared" si="52"/>
        <v>1</v>
      </c>
      <c r="R168">
        <f t="shared" si="52"/>
        <v>1</v>
      </c>
      <c r="S168">
        <f>SIGN(S167)</f>
        <v>1</v>
      </c>
      <c r="T168">
        <f t="shared" ref="T168:Y168" si="53">SIGN(T167)</f>
        <v>1</v>
      </c>
      <c r="U168">
        <f t="shared" si="53"/>
        <v>1</v>
      </c>
      <c r="V168">
        <f t="shared" si="53"/>
        <v>0</v>
      </c>
      <c r="W168">
        <f t="shared" si="53"/>
        <v>0</v>
      </c>
      <c r="X168">
        <f t="shared" si="53"/>
        <v>0</v>
      </c>
      <c r="Y168" s="5">
        <f t="shared" si="53"/>
        <v>0</v>
      </c>
    </row>
    <row r="169" spans="1:25">
      <c r="A169" s="6" t="s">
        <v>68</v>
      </c>
      <c r="B169" s="7">
        <f>IF(B168=-1,0,B167)</f>
        <v>0</v>
      </c>
      <c r="C169" s="7">
        <f t="shared" ref="C169:Y169" si="54">IF(C168=-1,0,C167)</f>
        <v>0</v>
      </c>
      <c r="D169" s="7">
        <f t="shared" si="54"/>
        <v>0</v>
      </c>
      <c r="E169" s="7">
        <f t="shared" si="54"/>
        <v>0</v>
      </c>
      <c r="F169" s="27">
        <f t="shared" si="54"/>
        <v>20.441715643366265</v>
      </c>
      <c r="G169" s="27">
        <f t="shared" si="54"/>
        <v>899.43548830811574</v>
      </c>
      <c r="H169" s="27">
        <f t="shared" si="54"/>
        <v>3924.809403526323</v>
      </c>
      <c r="I169" s="27">
        <f t="shared" si="54"/>
        <v>8319.7782668500695</v>
      </c>
      <c r="J169" s="27">
        <f t="shared" si="54"/>
        <v>12796.513992747283</v>
      </c>
      <c r="K169" s="27">
        <f t="shared" si="54"/>
        <v>16455.581092909844</v>
      </c>
      <c r="L169" s="27">
        <f t="shared" si="54"/>
        <v>18417.985794673004</v>
      </c>
      <c r="M169" s="27">
        <f t="shared" si="54"/>
        <v>19726.255595848448</v>
      </c>
      <c r="N169" s="27">
        <f t="shared" si="54"/>
        <v>20094.206477429041</v>
      </c>
      <c r="O169" s="27">
        <f t="shared" si="54"/>
        <v>19460.513292484684</v>
      </c>
      <c r="P169" s="27">
        <f t="shared" si="54"/>
        <v>16966.623983994003</v>
      </c>
      <c r="Q169" s="27">
        <f t="shared" si="54"/>
        <v>12939.606002250848</v>
      </c>
      <c r="R169" s="27">
        <f t="shared" si="54"/>
        <v>8074.4776791296763</v>
      </c>
      <c r="S169" s="27">
        <f t="shared" si="54"/>
        <v>4231.4351381768174</v>
      </c>
      <c r="T169" s="27">
        <f t="shared" si="54"/>
        <v>1124.2943603851447</v>
      </c>
      <c r="U169" s="7">
        <f t="shared" si="54"/>
        <v>20.441715643366265</v>
      </c>
      <c r="V169" s="7">
        <f t="shared" si="54"/>
        <v>0</v>
      </c>
      <c r="W169" s="7">
        <f t="shared" si="54"/>
        <v>0</v>
      </c>
      <c r="X169" s="7">
        <f t="shared" si="54"/>
        <v>0</v>
      </c>
      <c r="Y169" s="8">
        <f t="shared" si="54"/>
        <v>0</v>
      </c>
    </row>
    <row r="171" spans="1:25">
      <c r="A171" s="24" t="s">
        <v>17</v>
      </c>
    </row>
    <row r="172" spans="1:25">
      <c r="A172" s="11" t="s">
        <v>62</v>
      </c>
      <c r="B172" t="s">
        <v>63</v>
      </c>
    </row>
    <row r="173" spans="1:25">
      <c r="A173" t="s">
        <v>64</v>
      </c>
      <c r="B173">
        <f>B109</f>
        <v>1629.814546433317</v>
      </c>
      <c r="C173">
        <f t="shared" ref="C173:Y173" si="55">C109</f>
        <v>1577.4835265710092</v>
      </c>
      <c r="D173">
        <f t="shared" si="55"/>
        <v>1612.5507048292568</v>
      </c>
      <c r="E173">
        <f t="shared" si="55"/>
        <v>1659.4867741902958</v>
      </c>
      <c r="F173">
        <f t="shared" si="55"/>
        <v>1661.1052593406764</v>
      </c>
      <c r="G173">
        <f t="shared" si="55"/>
        <v>1649.7758632880118</v>
      </c>
      <c r="H173">
        <f t="shared" si="55"/>
        <v>1709.659813852096</v>
      </c>
      <c r="I173">
        <f t="shared" si="55"/>
        <v>1903.8780318977742</v>
      </c>
      <c r="J173">
        <f t="shared" si="55"/>
        <v>2290.1564877886235</v>
      </c>
      <c r="K173">
        <f t="shared" si="55"/>
        <v>2535.0872405462287</v>
      </c>
      <c r="L173">
        <f t="shared" si="55"/>
        <v>2609.5375574637387</v>
      </c>
      <c r="M173">
        <f t="shared" si="55"/>
        <v>2662.4080723761735</v>
      </c>
      <c r="N173">
        <f t="shared" si="55"/>
        <v>2590.6552307092979</v>
      </c>
      <c r="O173">
        <f t="shared" si="55"/>
        <v>2686.6853496318831</v>
      </c>
      <c r="P173">
        <f t="shared" si="55"/>
        <v>2682.3693892308679</v>
      </c>
      <c r="Q173">
        <f t="shared" si="55"/>
        <v>2633.8148347194488</v>
      </c>
      <c r="R173">
        <f t="shared" si="55"/>
        <v>2570.1544188044763</v>
      </c>
      <c r="S173">
        <f t="shared" si="55"/>
        <v>2420.7142899193295</v>
      </c>
      <c r="T173">
        <f t="shared" si="55"/>
        <v>2310.6572996934447</v>
      </c>
      <c r="U173">
        <f t="shared" si="55"/>
        <v>2190.3499035151499</v>
      </c>
      <c r="V173">
        <f t="shared" si="55"/>
        <v>2091.0828142918031</v>
      </c>
      <c r="W173">
        <f t="shared" si="55"/>
        <v>1972.9333983140152</v>
      </c>
      <c r="X173">
        <f t="shared" si="55"/>
        <v>1873.1268140405421</v>
      </c>
      <c r="Y173">
        <f t="shared" si="55"/>
        <v>1772.7807347169414</v>
      </c>
    </row>
    <row r="175" spans="1:25">
      <c r="A175" s="25" t="s">
        <v>65</v>
      </c>
      <c r="B175" s="26">
        <v>1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3"/>
    </row>
    <row r="176" spans="1:25">
      <c r="A176" s="4" t="s">
        <v>66</v>
      </c>
      <c r="B176" s="31">
        <f>B25-B173</f>
        <v>-1629.814546433317</v>
      </c>
      <c r="C176" s="31">
        <f t="shared" ref="C176:Y176" si="56">C25-C173</f>
        <v>-1577.4835265710092</v>
      </c>
      <c r="D176" s="31">
        <f t="shared" si="56"/>
        <v>-1612.5507048292568</v>
      </c>
      <c r="E176" s="31">
        <f t="shared" si="56"/>
        <v>-1659.4867741902958</v>
      </c>
      <c r="F176" s="42">
        <f>F25-F173</f>
        <v>-1456.6881029070137</v>
      </c>
      <c r="G176" s="30">
        <f t="shared" si="56"/>
        <v>7344.5790197931437</v>
      </c>
      <c r="H176" s="30">
        <f t="shared" si="56"/>
        <v>37538.434221411131</v>
      </c>
      <c r="I176" s="30">
        <f t="shared" si="56"/>
        <v>81293.904636602922</v>
      </c>
      <c r="J176" s="30">
        <f t="shared" si="56"/>
        <v>125674.98343968421</v>
      </c>
      <c r="K176" s="30">
        <f t="shared" si="56"/>
        <v>162020.72368855221</v>
      </c>
      <c r="L176" s="30">
        <f t="shared" si="56"/>
        <v>181570.3203892663</v>
      </c>
      <c r="M176" s="30">
        <f t="shared" si="56"/>
        <v>194600.14788610829</v>
      </c>
      <c r="N176" s="30">
        <f t="shared" si="56"/>
        <v>198351.4095435811</v>
      </c>
      <c r="O176" s="30">
        <f t="shared" si="56"/>
        <v>191918.44757521496</v>
      </c>
      <c r="P176" s="30">
        <f t="shared" si="56"/>
        <v>166983.87045070913</v>
      </c>
      <c r="Q176" s="30">
        <f t="shared" si="56"/>
        <v>126762.24518778903</v>
      </c>
      <c r="R176" s="30">
        <f t="shared" si="56"/>
        <v>78174.62237249226</v>
      </c>
      <c r="S176" s="30">
        <f t="shared" si="56"/>
        <v>39893.637091848846</v>
      </c>
      <c r="T176" s="30">
        <f t="shared" si="56"/>
        <v>8932.2863041580022</v>
      </c>
      <c r="U176" s="31">
        <f t="shared" si="56"/>
        <v>-1985.9327470814874</v>
      </c>
      <c r="V176" s="31">
        <f t="shared" si="56"/>
        <v>-2091.0828142918031</v>
      </c>
      <c r="W176" s="31">
        <f t="shared" si="56"/>
        <v>-1972.9333983140152</v>
      </c>
      <c r="X176" s="31">
        <f t="shared" si="56"/>
        <v>-1873.1268140405421</v>
      </c>
      <c r="Y176" s="31">
        <f t="shared" si="56"/>
        <v>-1772.7807347169414</v>
      </c>
    </row>
    <row r="177" spans="1:25">
      <c r="A177" s="4" t="s">
        <v>67</v>
      </c>
      <c r="B177">
        <f t="shared" ref="B177:K177" si="57">SIGN(B176)</f>
        <v>-1</v>
      </c>
      <c r="C177">
        <f t="shared" si="57"/>
        <v>-1</v>
      </c>
      <c r="D177">
        <f t="shared" si="57"/>
        <v>-1</v>
      </c>
      <c r="E177">
        <f t="shared" si="57"/>
        <v>-1</v>
      </c>
      <c r="F177">
        <f t="shared" si="57"/>
        <v>-1</v>
      </c>
      <c r="G177">
        <f t="shared" si="57"/>
        <v>1</v>
      </c>
      <c r="H177">
        <f t="shared" si="57"/>
        <v>1</v>
      </c>
      <c r="I177">
        <f t="shared" si="57"/>
        <v>1</v>
      </c>
      <c r="J177">
        <f t="shared" si="57"/>
        <v>1</v>
      </c>
      <c r="K177">
        <f t="shared" si="57"/>
        <v>1</v>
      </c>
      <c r="L177">
        <f t="shared" ref="L177:R177" si="58">SIGN(L176)</f>
        <v>1</v>
      </c>
      <c r="M177">
        <f t="shared" si="58"/>
        <v>1</v>
      </c>
      <c r="N177">
        <f t="shared" si="58"/>
        <v>1</v>
      </c>
      <c r="O177">
        <f t="shared" si="58"/>
        <v>1</v>
      </c>
      <c r="P177">
        <f t="shared" si="58"/>
        <v>1</v>
      </c>
      <c r="Q177">
        <f t="shared" si="58"/>
        <v>1</v>
      </c>
      <c r="R177">
        <f t="shared" si="58"/>
        <v>1</v>
      </c>
      <c r="S177">
        <f>SIGN(S176)</f>
        <v>1</v>
      </c>
      <c r="T177">
        <f t="shared" ref="T177:Y177" si="59">SIGN(T176)</f>
        <v>1</v>
      </c>
      <c r="U177">
        <f t="shared" si="59"/>
        <v>-1</v>
      </c>
      <c r="V177">
        <f t="shared" si="59"/>
        <v>-1</v>
      </c>
      <c r="W177">
        <f t="shared" si="59"/>
        <v>-1</v>
      </c>
      <c r="X177">
        <f t="shared" si="59"/>
        <v>-1</v>
      </c>
      <c r="Y177" s="5">
        <f t="shared" si="59"/>
        <v>-1</v>
      </c>
    </row>
    <row r="178" spans="1:25">
      <c r="A178" s="6" t="s">
        <v>68</v>
      </c>
      <c r="B178" s="7">
        <f>IF(B177=-1,0,B176)</f>
        <v>0</v>
      </c>
      <c r="C178" s="7">
        <f t="shared" ref="C178:Y178" si="60">IF(C177=-1,0,C176)</f>
        <v>0</v>
      </c>
      <c r="D178" s="7">
        <f t="shared" si="60"/>
        <v>0</v>
      </c>
      <c r="E178" s="7">
        <f t="shared" si="60"/>
        <v>0</v>
      </c>
      <c r="F178" s="7">
        <f t="shared" si="60"/>
        <v>0</v>
      </c>
      <c r="G178" s="27">
        <f t="shared" si="60"/>
        <v>7344.5790197931437</v>
      </c>
      <c r="H178" s="27">
        <f t="shared" si="60"/>
        <v>37538.434221411131</v>
      </c>
      <c r="I178" s="27">
        <f t="shared" si="60"/>
        <v>81293.904636602922</v>
      </c>
      <c r="J178" s="27">
        <f t="shared" si="60"/>
        <v>125674.98343968421</v>
      </c>
      <c r="K178" s="27">
        <f t="shared" si="60"/>
        <v>162020.72368855221</v>
      </c>
      <c r="L178" s="27">
        <f t="shared" si="60"/>
        <v>181570.3203892663</v>
      </c>
      <c r="M178" s="27">
        <f t="shared" si="60"/>
        <v>194600.14788610829</v>
      </c>
      <c r="N178" s="27">
        <f t="shared" si="60"/>
        <v>198351.4095435811</v>
      </c>
      <c r="O178" s="27">
        <f t="shared" si="60"/>
        <v>191918.44757521496</v>
      </c>
      <c r="P178" s="27">
        <f t="shared" si="60"/>
        <v>166983.87045070913</v>
      </c>
      <c r="Q178" s="27">
        <f t="shared" si="60"/>
        <v>126762.24518778903</v>
      </c>
      <c r="R178" s="27">
        <f t="shared" si="60"/>
        <v>78174.62237249226</v>
      </c>
      <c r="S178" s="27">
        <f t="shared" si="60"/>
        <v>39893.637091848846</v>
      </c>
      <c r="T178" s="27">
        <f t="shared" si="60"/>
        <v>8932.2863041580022</v>
      </c>
      <c r="U178" s="7">
        <f t="shared" si="60"/>
        <v>0</v>
      </c>
      <c r="V178" s="7">
        <f t="shared" si="60"/>
        <v>0</v>
      </c>
      <c r="W178" s="7">
        <f t="shared" si="60"/>
        <v>0</v>
      </c>
      <c r="X178" s="7">
        <f t="shared" si="60"/>
        <v>0</v>
      </c>
      <c r="Y178" s="8">
        <f t="shared" si="60"/>
        <v>0</v>
      </c>
    </row>
    <row r="180" spans="1:25">
      <c r="A180" s="25" t="s">
        <v>65</v>
      </c>
      <c r="B180" s="26">
        <v>0.6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3"/>
    </row>
    <row r="181" spans="1:25">
      <c r="A181" s="4" t="s">
        <v>66</v>
      </c>
      <c r="B181" s="29">
        <f>B28-B173</f>
        <v>-1629.814546433317</v>
      </c>
      <c r="C181" s="29">
        <f t="shared" ref="C181:Y181" si="61">C28-C173</f>
        <v>-1577.4835265710092</v>
      </c>
      <c r="D181" s="29">
        <f t="shared" si="61"/>
        <v>-1612.5507048292568</v>
      </c>
      <c r="E181" s="29">
        <f t="shared" si="61"/>
        <v>-1659.4867741902958</v>
      </c>
      <c r="F181" s="38">
        <f t="shared" si="61"/>
        <v>-1538.4549654804789</v>
      </c>
      <c r="G181">
        <f t="shared" si="61"/>
        <v>3746.8370665606813</v>
      </c>
      <c r="H181">
        <f t="shared" si="61"/>
        <v>21839.196607305839</v>
      </c>
      <c r="I181">
        <f t="shared" si="61"/>
        <v>48014.791569202636</v>
      </c>
      <c r="J181">
        <f t="shared" si="61"/>
        <v>74488.927468695052</v>
      </c>
      <c r="K181">
        <f t="shared" si="61"/>
        <v>96198.399316912823</v>
      </c>
      <c r="L181">
        <f t="shared" si="61"/>
        <v>107898.37721057428</v>
      </c>
      <c r="M181">
        <f t="shared" si="61"/>
        <v>115695.12550271448</v>
      </c>
      <c r="N181">
        <f t="shared" si="61"/>
        <v>117974.58363386492</v>
      </c>
      <c r="O181">
        <f t="shared" si="61"/>
        <v>114076.39440527622</v>
      </c>
      <c r="P181">
        <f t="shared" si="61"/>
        <v>99117.374514733136</v>
      </c>
      <c r="Q181">
        <f t="shared" si="61"/>
        <v>75003.821178785613</v>
      </c>
      <c r="R181">
        <f t="shared" si="61"/>
        <v>45876.711655973566</v>
      </c>
      <c r="S181">
        <f t="shared" si="61"/>
        <v>22967.89653914157</v>
      </c>
      <c r="T181">
        <f t="shared" si="61"/>
        <v>4435.1088626174223</v>
      </c>
      <c r="U181" s="29">
        <f t="shared" si="61"/>
        <v>-2067.6996096549524</v>
      </c>
      <c r="V181" s="29">
        <f t="shared" si="61"/>
        <v>-2091.0828142918031</v>
      </c>
      <c r="W181" s="29">
        <f t="shared" si="61"/>
        <v>-1972.9333983140152</v>
      </c>
      <c r="X181" s="29">
        <f t="shared" si="61"/>
        <v>-1873.1268140405421</v>
      </c>
      <c r="Y181" s="29">
        <f t="shared" si="61"/>
        <v>-1772.7807347169414</v>
      </c>
    </row>
    <row r="182" spans="1:25">
      <c r="A182" s="4" t="s">
        <v>67</v>
      </c>
      <c r="B182">
        <f t="shared" ref="B182:K182" si="62">SIGN(B181)</f>
        <v>-1</v>
      </c>
      <c r="C182">
        <f t="shared" si="62"/>
        <v>-1</v>
      </c>
      <c r="D182">
        <f t="shared" si="62"/>
        <v>-1</v>
      </c>
      <c r="E182">
        <f t="shared" si="62"/>
        <v>-1</v>
      </c>
      <c r="F182">
        <f t="shared" si="62"/>
        <v>-1</v>
      </c>
      <c r="G182">
        <f t="shared" si="62"/>
        <v>1</v>
      </c>
      <c r="H182">
        <f t="shared" si="62"/>
        <v>1</v>
      </c>
      <c r="I182">
        <f t="shared" si="62"/>
        <v>1</v>
      </c>
      <c r="J182">
        <f t="shared" si="62"/>
        <v>1</v>
      </c>
      <c r="K182">
        <f t="shared" si="62"/>
        <v>1</v>
      </c>
      <c r="L182">
        <f t="shared" ref="L182:R182" si="63">SIGN(L181)</f>
        <v>1</v>
      </c>
      <c r="M182">
        <f t="shared" si="63"/>
        <v>1</v>
      </c>
      <c r="N182">
        <f t="shared" si="63"/>
        <v>1</v>
      </c>
      <c r="O182">
        <f t="shared" si="63"/>
        <v>1</v>
      </c>
      <c r="P182">
        <f t="shared" si="63"/>
        <v>1</v>
      </c>
      <c r="Q182">
        <f t="shared" si="63"/>
        <v>1</v>
      </c>
      <c r="R182">
        <f t="shared" si="63"/>
        <v>1</v>
      </c>
      <c r="S182">
        <f>SIGN(S181)</f>
        <v>1</v>
      </c>
      <c r="T182">
        <f t="shared" ref="T182:Y182" si="64">SIGN(T181)</f>
        <v>1</v>
      </c>
      <c r="U182">
        <f t="shared" si="64"/>
        <v>-1</v>
      </c>
      <c r="V182">
        <f t="shared" si="64"/>
        <v>-1</v>
      </c>
      <c r="W182">
        <f t="shared" si="64"/>
        <v>-1</v>
      </c>
      <c r="X182">
        <f t="shared" si="64"/>
        <v>-1</v>
      </c>
      <c r="Y182" s="5">
        <f t="shared" si="64"/>
        <v>-1</v>
      </c>
    </row>
    <row r="183" spans="1:25">
      <c r="A183" s="6" t="s">
        <v>68</v>
      </c>
      <c r="B183" s="7">
        <f>IF(B182=-1,0,B181)</f>
        <v>0</v>
      </c>
      <c r="C183" s="7">
        <f t="shared" ref="C183:Y183" si="65">IF(C182=-1,0,C181)</f>
        <v>0</v>
      </c>
      <c r="D183" s="7">
        <f t="shared" si="65"/>
        <v>0</v>
      </c>
      <c r="E183" s="7">
        <f t="shared" si="65"/>
        <v>0</v>
      </c>
      <c r="F183" s="7">
        <f t="shared" si="65"/>
        <v>0</v>
      </c>
      <c r="G183" s="27">
        <f t="shared" si="65"/>
        <v>3746.8370665606813</v>
      </c>
      <c r="H183" s="27">
        <f t="shared" si="65"/>
        <v>21839.196607305839</v>
      </c>
      <c r="I183" s="27">
        <f t="shared" si="65"/>
        <v>48014.791569202636</v>
      </c>
      <c r="J183" s="27">
        <f t="shared" si="65"/>
        <v>74488.927468695052</v>
      </c>
      <c r="K183" s="27">
        <f t="shared" si="65"/>
        <v>96198.399316912823</v>
      </c>
      <c r="L183" s="27">
        <f t="shared" si="65"/>
        <v>107898.37721057428</v>
      </c>
      <c r="M183" s="27">
        <f t="shared" si="65"/>
        <v>115695.12550271448</v>
      </c>
      <c r="N183" s="27">
        <f t="shared" si="65"/>
        <v>117974.58363386492</v>
      </c>
      <c r="O183" s="27">
        <f t="shared" si="65"/>
        <v>114076.39440527622</v>
      </c>
      <c r="P183" s="27">
        <f t="shared" si="65"/>
        <v>99117.374514733136</v>
      </c>
      <c r="Q183" s="27">
        <f t="shared" si="65"/>
        <v>75003.821178785613</v>
      </c>
      <c r="R183" s="27">
        <f t="shared" si="65"/>
        <v>45876.711655973566</v>
      </c>
      <c r="S183" s="27">
        <f t="shared" si="65"/>
        <v>22967.89653914157</v>
      </c>
      <c r="T183" s="27">
        <f t="shared" si="65"/>
        <v>4435.1088626174223</v>
      </c>
      <c r="U183" s="7">
        <f t="shared" si="65"/>
        <v>0</v>
      </c>
      <c r="V183" s="7">
        <f t="shared" si="65"/>
        <v>0</v>
      </c>
      <c r="W183" s="7">
        <f t="shared" si="65"/>
        <v>0</v>
      </c>
      <c r="X183" s="7">
        <f t="shared" si="65"/>
        <v>0</v>
      </c>
      <c r="Y183" s="8">
        <f t="shared" si="65"/>
        <v>0</v>
      </c>
    </row>
    <row r="185" spans="1:25">
      <c r="A185" s="25" t="s">
        <v>65</v>
      </c>
      <c r="B185" s="26">
        <v>0.5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"/>
    </row>
    <row r="186" spans="1:25">
      <c r="A186" s="4" t="s">
        <v>66</v>
      </c>
      <c r="B186" s="29">
        <f>B31-B173</f>
        <v>-1629.814546433317</v>
      </c>
      <c r="C186" s="29">
        <f t="shared" ref="C186:Y186" si="66">C31-C173</f>
        <v>-1577.4835265710092</v>
      </c>
      <c r="D186" s="29">
        <f t="shared" si="66"/>
        <v>-1612.5507048292568</v>
      </c>
      <c r="E186" s="29">
        <f t="shared" si="66"/>
        <v>-1659.4867741902958</v>
      </c>
      <c r="F186" s="38">
        <f t="shared" si="66"/>
        <v>-1558.8966811238452</v>
      </c>
      <c r="G186">
        <f t="shared" si="66"/>
        <v>2847.4015782525662</v>
      </c>
      <c r="H186">
        <f t="shared" si="66"/>
        <v>17914.387203779515</v>
      </c>
      <c r="I186">
        <f t="shared" si="66"/>
        <v>39695.013302352578</v>
      </c>
      <c r="J186">
        <f t="shared" si="66"/>
        <v>61692.413475947789</v>
      </c>
      <c r="K186">
        <f t="shared" si="66"/>
        <v>79742.818224002986</v>
      </c>
      <c r="L186">
        <f t="shared" si="66"/>
        <v>89480.391415901278</v>
      </c>
      <c r="M186">
        <f t="shared" si="66"/>
        <v>95968.869906866064</v>
      </c>
      <c r="N186">
        <f t="shared" si="66"/>
        <v>97880.377156435905</v>
      </c>
      <c r="O186">
        <f t="shared" si="66"/>
        <v>94615.88111279154</v>
      </c>
      <c r="P186">
        <f t="shared" si="66"/>
        <v>82150.75053073914</v>
      </c>
      <c r="Q186">
        <f t="shared" si="66"/>
        <v>62064.215176534788</v>
      </c>
      <c r="R186">
        <f t="shared" si="66"/>
        <v>37802.233976843891</v>
      </c>
      <c r="S186">
        <f t="shared" si="66"/>
        <v>18736.461400964756</v>
      </c>
      <c r="T186" s="38">
        <f t="shared" si="66"/>
        <v>3310.8145022322788</v>
      </c>
      <c r="U186" s="29">
        <f t="shared" si="66"/>
        <v>-2088.1413252983184</v>
      </c>
      <c r="V186" s="29">
        <f t="shared" si="66"/>
        <v>-2091.0828142918031</v>
      </c>
      <c r="W186" s="29">
        <f t="shared" si="66"/>
        <v>-1972.9333983140152</v>
      </c>
      <c r="X186" s="29">
        <f t="shared" si="66"/>
        <v>-1873.1268140405421</v>
      </c>
      <c r="Y186" s="29">
        <f t="shared" si="66"/>
        <v>-1772.7807347169414</v>
      </c>
    </row>
    <row r="187" spans="1:25">
      <c r="A187" s="4" t="s">
        <v>67</v>
      </c>
      <c r="B187">
        <f t="shared" ref="B187:K187" si="67">SIGN(B186)</f>
        <v>-1</v>
      </c>
      <c r="C187">
        <f t="shared" si="67"/>
        <v>-1</v>
      </c>
      <c r="D187">
        <f t="shared" si="67"/>
        <v>-1</v>
      </c>
      <c r="E187">
        <f t="shared" si="67"/>
        <v>-1</v>
      </c>
      <c r="F187">
        <f t="shared" si="67"/>
        <v>-1</v>
      </c>
      <c r="G187">
        <f t="shared" si="67"/>
        <v>1</v>
      </c>
      <c r="H187">
        <f t="shared" si="67"/>
        <v>1</v>
      </c>
      <c r="I187">
        <f t="shared" si="67"/>
        <v>1</v>
      </c>
      <c r="J187">
        <f t="shared" si="67"/>
        <v>1</v>
      </c>
      <c r="K187">
        <f t="shared" si="67"/>
        <v>1</v>
      </c>
      <c r="L187">
        <f t="shared" ref="L187:R187" si="68">SIGN(L186)</f>
        <v>1</v>
      </c>
      <c r="M187">
        <f t="shared" si="68"/>
        <v>1</v>
      </c>
      <c r="N187">
        <f t="shared" si="68"/>
        <v>1</v>
      </c>
      <c r="O187">
        <f t="shared" si="68"/>
        <v>1</v>
      </c>
      <c r="P187">
        <f t="shared" si="68"/>
        <v>1</v>
      </c>
      <c r="Q187">
        <f t="shared" si="68"/>
        <v>1</v>
      </c>
      <c r="R187">
        <f t="shared" si="68"/>
        <v>1</v>
      </c>
      <c r="S187">
        <f>SIGN(S186)</f>
        <v>1</v>
      </c>
      <c r="T187">
        <f t="shared" ref="T187:Y187" si="69">SIGN(T186)</f>
        <v>1</v>
      </c>
      <c r="U187">
        <f t="shared" si="69"/>
        <v>-1</v>
      </c>
      <c r="V187">
        <f t="shared" si="69"/>
        <v>-1</v>
      </c>
      <c r="W187">
        <f t="shared" si="69"/>
        <v>-1</v>
      </c>
      <c r="X187">
        <f t="shared" si="69"/>
        <v>-1</v>
      </c>
      <c r="Y187" s="5">
        <f t="shared" si="69"/>
        <v>-1</v>
      </c>
    </row>
    <row r="188" spans="1:25">
      <c r="A188" s="6" t="s">
        <v>68</v>
      </c>
      <c r="B188" s="7">
        <f>IF(B187=-1,0,B186)</f>
        <v>0</v>
      </c>
      <c r="C188" s="7">
        <f t="shared" ref="C188:Y188" si="70">IF(C187=-1,0,C186)</f>
        <v>0</v>
      </c>
      <c r="D188" s="7">
        <f t="shared" si="70"/>
        <v>0</v>
      </c>
      <c r="E188" s="7">
        <f t="shared" si="70"/>
        <v>0</v>
      </c>
      <c r="F188" s="7">
        <f t="shared" si="70"/>
        <v>0</v>
      </c>
      <c r="G188" s="27">
        <f t="shared" si="70"/>
        <v>2847.4015782525662</v>
      </c>
      <c r="H188" s="27">
        <f t="shared" si="70"/>
        <v>17914.387203779515</v>
      </c>
      <c r="I188" s="27">
        <f t="shared" si="70"/>
        <v>39695.013302352578</v>
      </c>
      <c r="J188" s="27">
        <f t="shared" si="70"/>
        <v>61692.413475947789</v>
      </c>
      <c r="K188" s="27">
        <f t="shared" si="70"/>
        <v>79742.818224002986</v>
      </c>
      <c r="L188" s="27">
        <f t="shared" si="70"/>
        <v>89480.391415901278</v>
      </c>
      <c r="M188" s="27">
        <f t="shared" si="70"/>
        <v>95968.869906866064</v>
      </c>
      <c r="N188" s="27">
        <f t="shared" si="70"/>
        <v>97880.377156435905</v>
      </c>
      <c r="O188" s="27">
        <f t="shared" si="70"/>
        <v>94615.88111279154</v>
      </c>
      <c r="P188" s="27">
        <f t="shared" si="70"/>
        <v>82150.75053073914</v>
      </c>
      <c r="Q188" s="27">
        <f t="shared" si="70"/>
        <v>62064.215176534788</v>
      </c>
      <c r="R188" s="27">
        <f t="shared" si="70"/>
        <v>37802.233976843891</v>
      </c>
      <c r="S188" s="27">
        <f t="shared" si="70"/>
        <v>18736.461400964756</v>
      </c>
      <c r="T188" s="7">
        <f t="shared" si="70"/>
        <v>3310.8145022322788</v>
      </c>
      <c r="U188" s="7">
        <f t="shared" si="70"/>
        <v>0</v>
      </c>
      <c r="V188" s="7">
        <f t="shared" si="70"/>
        <v>0</v>
      </c>
      <c r="W188" s="7">
        <f t="shared" si="70"/>
        <v>0</v>
      </c>
      <c r="X188" s="7">
        <f t="shared" si="70"/>
        <v>0</v>
      </c>
      <c r="Y188" s="8">
        <f t="shared" si="70"/>
        <v>0</v>
      </c>
    </row>
    <row r="190" spans="1:25">
      <c r="A190" s="25" t="s">
        <v>65</v>
      </c>
      <c r="B190" s="26">
        <v>0.4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"/>
    </row>
    <row r="191" spans="1:25">
      <c r="A191" s="4" t="s">
        <v>66</v>
      </c>
      <c r="B191" s="29">
        <f>B34-B173</f>
        <v>-1629.814546433317</v>
      </c>
      <c r="C191" s="29">
        <f t="shared" ref="C191:Y191" si="71">C34-C173</f>
        <v>-1577.4835265710092</v>
      </c>
      <c r="D191" s="29">
        <f t="shared" si="71"/>
        <v>-1612.5507048292568</v>
      </c>
      <c r="E191" s="29">
        <f t="shared" si="71"/>
        <v>-1659.4867741902958</v>
      </c>
      <c r="F191" s="38">
        <f t="shared" si="71"/>
        <v>-1579.3383967672114</v>
      </c>
      <c r="G191" s="30">
        <f t="shared" si="71"/>
        <v>1947.9660899444511</v>
      </c>
      <c r="H191" s="30">
        <f t="shared" si="71"/>
        <v>13989.577800253195</v>
      </c>
      <c r="I191" s="30">
        <f t="shared" si="71"/>
        <v>31375.235035502505</v>
      </c>
      <c r="J191" s="30">
        <f t="shared" si="71"/>
        <v>48895.899483200505</v>
      </c>
      <c r="K191" s="30">
        <f t="shared" si="71"/>
        <v>63287.237131093148</v>
      </c>
      <c r="L191" s="30">
        <f t="shared" si="71"/>
        <v>71062.405621228274</v>
      </c>
      <c r="M191" s="30">
        <f t="shared" si="71"/>
        <v>76242.61431101762</v>
      </c>
      <c r="N191" s="30">
        <f t="shared" si="71"/>
        <v>77786.170679006871</v>
      </c>
      <c r="O191" s="30">
        <f t="shared" si="71"/>
        <v>75155.367820306856</v>
      </c>
      <c r="P191" s="30">
        <f t="shared" si="71"/>
        <v>65184.126546745145</v>
      </c>
      <c r="Q191" s="30">
        <f t="shared" si="71"/>
        <v>49124.609174283942</v>
      </c>
      <c r="R191" s="30">
        <f t="shared" si="71"/>
        <v>29727.75629771423</v>
      </c>
      <c r="S191" s="30">
        <f t="shared" si="71"/>
        <v>14505.02626278794</v>
      </c>
      <c r="T191" s="38">
        <f t="shared" si="71"/>
        <v>2186.5201418471343</v>
      </c>
      <c r="U191" s="29">
        <f t="shared" si="71"/>
        <v>-2108.5830409416849</v>
      </c>
      <c r="V191" s="29">
        <f t="shared" si="71"/>
        <v>-2091.0828142918031</v>
      </c>
      <c r="W191" s="29">
        <f t="shared" si="71"/>
        <v>-1972.9333983140152</v>
      </c>
      <c r="X191" s="29">
        <f t="shared" si="71"/>
        <v>-1873.1268140405421</v>
      </c>
      <c r="Y191" s="29">
        <f t="shared" si="71"/>
        <v>-1772.7807347169414</v>
      </c>
    </row>
    <row r="192" spans="1:25">
      <c r="A192" s="4" t="s">
        <v>67</v>
      </c>
      <c r="B192">
        <f t="shared" ref="B192:K192" si="72">SIGN(B191)</f>
        <v>-1</v>
      </c>
      <c r="C192">
        <f t="shared" si="72"/>
        <v>-1</v>
      </c>
      <c r="D192">
        <f t="shared" si="72"/>
        <v>-1</v>
      </c>
      <c r="E192">
        <f t="shared" si="72"/>
        <v>-1</v>
      </c>
      <c r="F192">
        <f t="shared" si="72"/>
        <v>-1</v>
      </c>
      <c r="G192">
        <f t="shared" si="72"/>
        <v>1</v>
      </c>
      <c r="H192">
        <f t="shared" si="72"/>
        <v>1</v>
      </c>
      <c r="I192">
        <f t="shared" si="72"/>
        <v>1</v>
      </c>
      <c r="J192">
        <f t="shared" si="72"/>
        <v>1</v>
      </c>
      <c r="K192">
        <f t="shared" si="72"/>
        <v>1</v>
      </c>
      <c r="L192">
        <f t="shared" ref="L192:R192" si="73">SIGN(L191)</f>
        <v>1</v>
      </c>
      <c r="M192">
        <f t="shared" si="73"/>
        <v>1</v>
      </c>
      <c r="N192">
        <f t="shared" si="73"/>
        <v>1</v>
      </c>
      <c r="O192">
        <f t="shared" si="73"/>
        <v>1</v>
      </c>
      <c r="P192">
        <f t="shared" si="73"/>
        <v>1</v>
      </c>
      <c r="Q192">
        <f t="shared" si="73"/>
        <v>1</v>
      </c>
      <c r="R192">
        <f t="shared" si="73"/>
        <v>1</v>
      </c>
      <c r="S192">
        <f>SIGN(S191)</f>
        <v>1</v>
      </c>
      <c r="T192">
        <f t="shared" ref="T192:Y192" si="74">SIGN(T191)</f>
        <v>1</v>
      </c>
      <c r="U192">
        <f t="shared" si="74"/>
        <v>-1</v>
      </c>
      <c r="V192">
        <f t="shared" si="74"/>
        <v>-1</v>
      </c>
      <c r="W192">
        <f t="shared" si="74"/>
        <v>-1</v>
      </c>
      <c r="X192">
        <f t="shared" si="74"/>
        <v>-1</v>
      </c>
      <c r="Y192" s="5">
        <f t="shared" si="74"/>
        <v>-1</v>
      </c>
    </row>
    <row r="193" spans="1:25">
      <c r="A193" s="6" t="s">
        <v>68</v>
      </c>
      <c r="B193" s="7">
        <f>IF(B192=-1,0,B191)</f>
        <v>0</v>
      </c>
      <c r="C193" s="7">
        <f t="shared" ref="C193:Y193" si="75">IF(C192=-1,0,C191)</f>
        <v>0</v>
      </c>
      <c r="D193" s="7">
        <f t="shared" si="75"/>
        <v>0</v>
      </c>
      <c r="E193" s="7">
        <f t="shared" si="75"/>
        <v>0</v>
      </c>
      <c r="F193" s="7">
        <f t="shared" si="75"/>
        <v>0</v>
      </c>
      <c r="G193" s="27">
        <f t="shared" si="75"/>
        <v>1947.9660899444511</v>
      </c>
      <c r="H193" s="27">
        <f t="shared" si="75"/>
        <v>13989.577800253195</v>
      </c>
      <c r="I193" s="27">
        <f t="shared" si="75"/>
        <v>31375.235035502505</v>
      </c>
      <c r="J193" s="27">
        <f t="shared" si="75"/>
        <v>48895.899483200505</v>
      </c>
      <c r="K193" s="27">
        <f t="shared" si="75"/>
        <v>63287.237131093148</v>
      </c>
      <c r="L193" s="27">
        <f t="shared" si="75"/>
        <v>71062.405621228274</v>
      </c>
      <c r="M193" s="27">
        <f t="shared" si="75"/>
        <v>76242.61431101762</v>
      </c>
      <c r="N193" s="27">
        <f t="shared" si="75"/>
        <v>77786.170679006871</v>
      </c>
      <c r="O193" s="27">
        <f t="shared" si="75"/>
        <v>75155.367820306856</v>
      </c>
      <c r="P193" s="27">
        <f t="shared" si="75"/>
        <v>65184.126546745145</v>
      </c>
      <c r="Q193" s="27">
        <f t="shared" si="75"/>
        <v>49124.609174283942</v>
      </c>
      <c r="R193" s="27">
        <f t="shared" si="75"/>
        <v>29727.75629771423</v>
      </c>
      <c r="S193" s="27">
        <f t="shared" si="75"/>
        <v>14505.02626278794</v>
      </c>
      <c r="T193" s="7">
        <f t="shared" si="75"/>
        <v>2186.5201418471343</v>
      </c>
      <c r="U193" s="7">
        <f t="shared" si="75"/>
        <v>0</v>
      </c>
      <c r="V193" s="7">
        <f t="shared" si="75"/>
        <v>0</v>
      </c>
      <c r="W193" s="7">
        <f t="shared" si="75"/>
        <v>0</v>
      </c>
      <c r="X193" s="7">
        <f t="shared" si="75"/>
        <v>0</v>
      </c>
      <c r="Y193" s="8">
        <f t="shared" si="75"/>
        <v>0</v>
      </c>
    </row>
    <row r="195" spans="1:25">
      <c r="A195" s="25" t="s">
        <v>65</v>
      </c>
      <c r="B195" s="26">
        <v>0.3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"/>
    </row>
    <row r="196" spans="1:25">
      <c r="A196" s="4" t="s">
        <v>66</v>
      </c>
      <c r="B196" s="29">
        <f>B37-B173</f>
        <v>-1629.814546433317</v>
      </c>
      <c r="C196" s="29">
        <f t="shared" ref="C196:Y196" si="76">C37-C173</f>
        <v>-1577.4835265710092</v>
      </c>
      <c r="D196" s="29">
        <f t="shared" si="76"/>
        <v>-1612.5507048292568</v>
      </c>
      <c r="E196" s="29">
        <f t="shared" si="76"/>
        <v>-1659.4867741902958</v>
      </c>
      <c r="F196" s="38">
        <f t="shared" si="76"/>
        <v>-1599.7801124105777</v>
      </c>
      <c r="G196">
        <f t="shared" si="76"/>
        <v>1048.5306016363347</v>
      </c>
      <c r="H196">
        <f t="shared" si="76"/>
        <v>10064.768396726871</v>
      </c>
      <c r="I196">
        <f t="shared" si="76"/>
        <v>23055.456768652431</v>
      </c>
      <c r="J196">
        <f t="shared" si="76"/>
        <v>36099.385490453213</v>
      </c>
      <c r="K196">
        <f t="shared" si="76"/>
        <v>46831.656038183297</v>
      </c>
      <c r="L196">
        <f t="shared" si="76"/>
        <v>52644.419826555277</v>
      </c>
      <c r="M196">
        <f t="shared" si="76"/>
        <v>56516.358715169154</v>
      </c>
      <c r="N196">
        <f t="shared" si="76"/>
        <v>57691.964201577808</v>
      </c>
      <c r="O196">
        <f t="shared" si="76"/>
        <v>55694.854527822172</v>
      </c>
      <c r="P196">
        <f t="shared" si="76"/>
        <v>48217.502562751135</v>
      </c>
      <c r="Q196">
        <f t="shared" si="76"/>
        <v>36185.003172033081</v>
      </c>
      <c r="R196">
        <f t="shared" si="76"/>
        <v>21653.278618584547</v>
      </c>
      <c r="S196">
        <f t="shared" si="76"/>
        <v>10273.591124611119</v>
      </c>
      <c r="T196" s="38">
        <f t="shared" si="76"/>
        <v>1062.2257814619888</v>
      </c>
      <c r="U196" s="29">
        <f t="shared" si="76"/>
        <v>-2129.0247565850509</v>
      </c>
      <c r="V196" s="29">
        <f t="shared" si="76"/>
        <v>-2091.0828142918031</v>
      </c>
      <c r="W196" s="29">
        <f t="shared" si="76"/>
        <v>-1972.9333983140152</v>
      </c>
      <c r="X196" s="29">
        <f t="shared" si="76"/>
        <v>-1873.1268140405421</v>
      </c>
      <c r="Y196" s="29">
        <f t="shared" si="76"/>
        <v>-1772.7807347169414</v>
      </c>
    </row>
    <row r="197" spans="1:25">
      <c r="A197" s="4" t="s">
        <v>67</v>
      </c>
      <c r="B197">
        <f t="shared" ref="B197:K197" si="77">SIGN(B196)</f>
        <v>-1</v>
      </c>
      <c r="C197">
        <f t="shared" si="77"/>
        <v>-1</v>
      </c>
      <c r="D197">
        <f t="shared" si="77"/>
        <v>-1</v>
      </c>
      <c r="E197">
        <f t="shared" si="77"/>
        <v>-1</v>
      </c>
      <c r="F197">
        <f t="shared" si="77"/>
        <v>-1</v>
      </c>
      <c r="G197">
        <f t="shared" si="77"/>
        <v>1</v>
      </c>
      <c r="H197">
        <f t="shared" si="77"/>
        <v>1</v>
      </c>
      <c r="I197">
        <f t="shared" si="77"/>
        <v>1</v>
      </c>
      <c r="J197">
        <f t="shared" si="77"/>
        <v>1</v>
      </c>
      <c r="K197">
        <f t="shared" si="77"/>
        <v>1</v>
      </c>
      <c r="L197">
        <f t="shared" ref="L197:R197" si="78">SIGN(L196)</f>
        <v>1</v>
      </c>
      <c r="M197">
        <f t="shared" si="78"/>
        <v>1</v>
      </c>
      <c r="N197">
        <f t="shared" si="78"/>
        <v>1</v>
      </c>
      <c r="O197">
        <f t="shared" si="78"/>
        <v>1</v>
      </c>
      <c r="P197">
        <f t="shared" si="78"/>
        <v>1</v>
      </c>
      <c r="Q197">
        <f t="shared" si="78"/>
        <v>1</v>
      </c>
      <c r="R197">
        <f t="shared" si="78"/>
        <v>1</v>
      </c>
      <c r="S197">
        <f>SIGN(S196)</f>
        <v>1</v>
      </c>
      <c r="T197">
        <f t="shared" ref="T197:Y197" si="79">SIGN(T196)</f>
        <v>1</v>
      </c>
      <c r="U197">
        <f t="shared" si="79"/>
        <v>-1</v>
      </c>
      <c r="V197">
        <f t="shared" si="79"/>
        <v>-1</v>
      </c>
      <c r="W197">
        <f t="shared" si="79"/>
        <v>-1</v>
      </c>
      <c r="X197">
        <f t="shared" si="79"/>
        <v>-1</v>
      </c>
      <c r="Y197" s="5">
        <f t="shared" si="79"/>
        <v>-1</v>
      </c>
    </row>
    <row r="198" spans="1:25">
      <c r="A198" s="6" t="s">
        <v>68</v>
      </c>
      <c r="B198" s="7">
        <f>IF(B197=-1,0,B196)</f>
        <v>0</v>
      </c>
      <c r="C198" s="7">
        <f t="shared" ref="C198:Y198" si="80">IF(C197=-1,0,C196)</f>
        <v>0</v>
      </c>
      <c r="D198" s="7">
        <f t="shared" si="80"/>
        <v>0</v>
      </c>
      <c r="E198" s="7">
        <f t="shared" si="80"/>
        <v>0</v>
      </c>
      <c r="F198" s="7">
        <f t="shared" si="80"/>
        <v>0</v>
      </c>
      <c r="G198" s="27">
        <f t="shared" si="80"/>
        <v>1048.5306016363347</v>
      </c>
      <c r="H198" s="27">
        <f t="shared" si="80"/>
        <v>10064.768396726871</v>
      </c>
      <c r="I198" s="27">
        <f t="shared" si="80"/>
        <v>23055.456768652431</v>
      </c>
      <c r="J198" s="27">
        <f t="shared" si="80"/>
        <v>36099.385490453213</v>
      </c>
      <c r="K198" s="27">
        <f t="shared" si="80"/>
        <v>46831.656038183297</v>
      </c>
      <c r="L198" s="27">
        <f t="shared" si="80"/>
        <v>52644.419826555277</v>
      </c>
      <c r="M198" s="27">
        <f t="shared" si="80"/>
        <v>56516.358715169154</v>
      </c>
      <c r="N198" s="27">
        <f t="shared" si="80"/>
        <v>57691.964201577808</v>
      </c>
      <c r="O198" s="27">
        <f t="shared" si="80"/>
        <v>55694.854527822172</v>
      </c>
      <c r="P198" s="27">
        <f t="shared" si="80"/>
        <v>48217.502562751135</v>
      </c>
      <c r="Q198" s="27">
        <f t="shared" si="80"/>
        <v>36185.003172033081</v>
      </c>
      <c r="R198" s="27">
        <f t="shared" si="80"/>
        <v>21653.278618584547</v>
      </c>
      <c r="S198" s="27">
        <f t="shared" si="80"/>
        <v>10273.591124611119</v>
      </c>
      <c r="T198" s="7">
        <f t="shared" si="80"/>
        <v>1062.2257814619888</v>
      </c>
      <c r="U198" s="7">
        <f t="shared" si="80"/>
        <v>0</v>
      </c>
      <c r="V198" s="7">
        <f t="shared" si="80"/>
        <v>0</v>
      </c>
      <c r="W198" s="7">
        <f t="shared" si="80"/>
        <v>0</v>
      </c>
      <c r="X198" s="7">
        <f t="shared" si="80"/>
        <v>0</v>
      </c>
      <c r="Y198" s="8">
        <f t="shared" si="80"/>
        <v>0</v>
      </c>
    </row>
    <row r="200" spans="1:25">
      <c r="A200" s="25" t="s">
        <v>65</v>
      </c>
      <c r="B200" s="26">
        <v>0.2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"/>
    </row>
    <row r="201" spans="1:25">
      <c r="A201" s="4" t="s">
        <v>66</v>
      </c>
      <c r="B201" s="29">
        <f>B40-B173</f>
        <v>-1629.814546433317</v>
      </c>
      <c r="C201" s="29">
        <f t="shared" ref="C201:Y201" si="81">C40-C173</f>
        <v>-1577.4835265710092</v>
      </c>
      <c r="D201" s="29">
        <f t="shared" si="81"/>
        <v>-1612.5507048292568</v>
      </c>
      <c r="E201" s="29">
        <f t="shared" si="81"/>
        <v>-1659.4867741902958</v>
      </c>
      <c r="F201" s="38">
        <f t="shared" si="81"/>
        <v>-1620.2218280539439</v>
      </c>
      <c r="G201">
        <f t="shared" si="81"/>
        <v>149.09511332821967</v>
      </c>
      <c r="H201">
        <f t="shared" si="81"/>
        <v>6139.9589932005501</v>
      </c>
      <c r="I201">
        <f t="shared" si="81"/>
        <v>14735.678501802366</v>
      </c>
      <c r="J201">
        <f t="shared" si="81"/>
        <v>23302.871497705943</v>
      </c>
      <c r="K201">
        <f t="shared" si="81"/>
        <v>30376.07494527346</v>
      </c>
      <c r="L201">
        <f t="shared" si="81"/>
        <v>34226.434031882272</v>
      </c>
      <c r="M201">
        <f t="shared" si="81"/>
        <v>36790.103119320724</v>
      </c>
      <c r="N201">
        <f t="shared" si="81"/>
        <v>37597.757724148782</v>
      </c>
      <c r="O201">
        <f t="shared" si="81"/>
        <v>36234.341235337488</v>
      </c>
      <c r="P201">
        <f t="shared" si="81"/>
        <v>31250.878578757136</v>
      </c>
      <c r="Q201">
        <f t="shared" si="81"/>
        <v>23245.397169782249</v>
      </c>
      <c r="R201">
        <f t="shared" si="81"/>
        <v>13578.800939454875</v>
      </c>
      <c r="S201">
        <f t="shared" si="81"/>
        <v>6042.1559864343053</v>
      </c>
      <c r="T201" s="38">
        <f t="shared" si="81"/>
        <v>-62.068578923155201</v>
      </c>
      <c r="U201" s="29">
        <f t="shared" si="81"/>
        <v>-2149.4664722284174</v>
      </c>
      <c r="V201" s="29">
        <f t="shared" si="81"/>
        <v>-2091.0828142918031</v>
      </c>
      <c r="W201" s="29">
        <f t="shared" si="81"/>
        <v>-1972.9333983140152</v>
      </c>
      <c r="X201" s="29">
        <f t="shared" si="81"/>
        <v>-1873.1268140405421</v>
      </c>
      <c r="Y201" s="29">
        <f t="shared" si="81"/>
        <v>-1772.7807347169414</v>
      </c>
    </row>
    <row r="202" spans="1:25">
      <c r="A202" s="4" t="s">
        <v>67</v>
      </c>
      <c r="B202">
        <f t="shared" ref="B202:K202" si="82">SIGN(B201)</f>
        <v>-1</v>
      </c>
      <c r="C202">
        <f t="shared" si="82"/>
        <v>-1</v>
      </c>
      <c r="D202">
        <f t="shared" si="82"/>
        <v>-1</v>
      </c>
      <c r="E202">
        <f t="shared" si="82"/>
        <v>-1</v>
      </c>
      <c r="F202">
        <f t="shared" si="82"/>
        <v>-1</v>
      </c>
      <c r="G202">
        <f t="shared" si="82"/>
        <v>1</v>
      </c>
      <c r="H202">
        <f t="shared" si="82"/>
        <v>1</v>
      </c>
      <c r="I202">
        <f t="shared" si="82"/>
        <v>1</v>
      </c>
      <c r="J202">
        <f t="shared" si="82"/>
        <v>1</v>
      </c>
      <c r="K202">
        <f t="shared" si="82"/>
        <v>1</v>
      </c>
      <c r="L202">
        <f t="shared" ref="L202:R202" si="83">SIGN(L201)</f>
        <v>1</v>
      </c>
      <c r="M202">
        <f t="shared" si="83"/>
        <v>1</v>
      </c>
      <c r="N202">
        <f t="shared" si="83"/>
        <v>1</v>
      </c>
      <c r="O202">
        <f t="shared" si="83"/>
        <v>1</v>
      </c>
      <c r="P202">
        <f t="shared" si="83"/>
        <v>1</v>
      </c>
      <c r="Q202">
        <f t="shared" si="83"/>
        <v>1</v>
      </c>
      <c r="R202">
        <f t="shared" si="83"/>
        <v>1</v>
      </c>
      <c r="S202">
        <f>SIGN(S201)</f>
        <v>1</v>
      </c>
      <c r="T202">
        <f t="shared" ref="T202:Y202" si="84">SIGN(T201)</f>
        <v>-1</v>
      </c>
      <c r="U202">
        <f t="shared" si="84"/>
        <v>-1</v>
      </c>
      <c r="V202">
        <f t="shared" si="84"/>
        <v>-1</v>
      </c>
      <c r="W202">
        <f t="shared" si="84"/>
        <v>-1</v>
      </c>
      <c r="X202">
        <f t="shared" si="84"/>
        <v>-1</v>
      </c>
      <c r="Y202" s="5">
        <f t="shared" si="84"/>
        <v>-1</v>
      </c>
    </row>
    <row r="203" spans="1:25">
      <c r="A203" s="6" t="s">
        <v>68</v>
      </c>
      <c r="B203" s="7">
        <f>IF(B202=-1,0,B201)</f>
        <v>0</v>
      </c>
      <c r="C203" s="7">
        <f t="shared" ref="C203:Y203" si="85">IF(C202=-1,0,C201)</f>
        <v>0</v>
      </c>
      <c r="D203" s="7">
        <f t="shared" si="85"/>
        <v>0</v>
      </c>
      <c r="E203" s="7">
        <f t="shared" si="85"/>
        <v>0</v>
      </c>
      <c r="F203" s="7">
        <f t="shared" si="85"/>
        <v>0</v>
      </c>
      <c r="G203" s="27">
        <f t="shared" si="85"/>
        <v>149.09511332821967</v>
      </c>
      <c r="H203" s="27">
        <f t="shared" si="85"/>
        <v>6139.9589932005501</v>
      </c>
      <c r="I203" s="27">
        <f t="shared" si="85"/>
        <v>14735.678501802366</v>
      </c>
      <c r="J203" s="27">
        <f t="shared" si="85"/>
        <v>23302.871497705943</v>
      </c>
      <c r="K203" s="27">
        <f t="shared" si="85"/>
        <v>30376.07494527346</v>
      </c>
      <c r="L203" s="27">
        <f t="shared" si="85"/>
        <v>34226.434031882272</v>
      </c>
      <c r="M203" s="27">
        <f t="shared" si="85"/>
        <v>36790.103119320724</v>
      </c>
      <c r="N203" s="27">
        <f t="shared" si="85"/>
        <v>37597.757724148782</v>
      </c>
      <c r="O203" s="27">
        <f t="shared" si="85"/>
        <v>36234.341235337488</v>
      </c>
      <c r="P203" s="27">
        <f t="shared" si="85"/>
        <v>31250.878578757136</v>
      </c>
      <c r="Q203" s="27">
        <f t="shared" si="85"/>
        <v>23245.397169782249</v>
      </c>
      <c r="R203" s="27">
        <f t="shared" si="85"/>
        <v>13578.800939454875</v>
      </c>
      <c r="S203" s="27">
        <f t="shared" si="85"/>
        <v>6042.1559864343053</v>
      </c>
      <c r="T203" s="7">
        <f t="shared" si="85"/>
        <v>0</v>
      </c>
      <c r="U203" s="7">
        <f t="shared" si="85"/>
        <v>0</v>
      </c>
      <c r="V203" s="7">
        <f t="shared" si="85"/>
        <v>0</v>
      </c>
      <c r="W203" s="7">
        <f t="shared" si="85"/>
        <v>0</v>
      </c>
      <c r="X203" s="7">
        <f t="shared" si="85"/>
        <v>0</v>
      </c>
      <c r="Y203" s="8">
        <f t="shared" si="85"/>
        <v>0</v>
      </c>
    </row>
    <row r="205" spans="1:25">
      <c r="A205" s="25" t="s">
        <v>65</v>
      </c>
      <c r="B205" s="26">
        <v>0.1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"/>
    </row>
    <row r="206" spans="1:25">
      <c r="A206" s="4" t="s">
        <v>66</v>
      </c>
      <c r="B206" s="29">
        <f>B43-B173</f>
        <v>-1629.814546433317</v>
      </c>
      <c r="C206" s="29">
        <f t="shared" ref="C206:Y206" si="86">C43-C173</f>
        <v>-1577.4835265710092</v>
      </c>
      <c r="D206" s="29">
        <f t="shared" si="86"/>
        <v>-1612.5507048292568</v>
      </c>
      <c r="E206" s="29">
        <f t="shared" si="86"/>
        <v>-1659.4867741902958</v>
      </c>
      <c r="F206" s="38">
        <f t="shared" si="86"/>
        <v>-1640.6635436973102</v>
      </c>
      <c r="G206" s="38">
        <f t="shared" si="86"/>
        <v>-750.34037497989607</v>
      </c>
      <c r="H206">
        <f t="shared" si="86"/>
        <v>2215.1495896742272</v>
      </c>
      <c r="I206">
        <f t="shared" si="86"/>
        <v>6415.9002349522952</v>
      </c>
      <c r="J206">
        <f t="shared" si="86"/>
        <v>10506.35750495866</v>
      </c>
      <c r="K206">
        <f t="shared" si="86"/>
        <v>13920.493852363616</v>
      </c>
      <c r="L206">
        <f t="shared" si="86"/>
        <v>15808.448237209266</v>
      </c>
      <c r="M206">
        <f t="shared" si="86"/>
        <v>17063.847523472275</v>
      </c>
      <c r="N206">
        <f t="shared" si="86"/>
        <v>17503.551246719744</v>
      </c>
      <c r="O206">
        <f t="shared" si="86"/>
        <v>16773.8279428528</v>
      </c>
      <c r="P206">
        <f t="shared" si="86"/>
        <v>14284.254594763135</v>
      </c>
      <c r="Q206">
        <f t="shared" si="86"/>
        <v>10305.791167531399</v>
      </c>
      <c r="R206">
        <f t="shared" si="86"/>
        <v>5504.3232603252</v>
      </c>
      <c r="S206">
        <f t="shared" si="86"/>
        <v>1810.7208482574879</v>
      </c>
      <c r="T206" s="38">
        <f t="shared" si="86"/>
        <v>-1186.3629393082999</v>
      </c>
      <c r="U206" s="29">
        <f t="shared" si="86"/>
        <v>-2169.9081878717834</v>
      </c>
      <c r="V206" s="29">
        <f t="shared" si="86"/>
        <v>-2091.0828142918031</v>
      </c>
      <c r="W206" s="29">
        <f t="shared" si="86"/>
        <v>-1972.9333983140152</v>
      </c>
      <c r="X206" s="29">
        <f t="shared" si="86"/>
        <v>-1873.1268140405421</v>
      </c>
      <c r="Y206" s="29">
        <f t="shared" si="86"/>
        <v>-1772.7807347169414</v>
      </c>
    </row>
    <row r="207" spans="1:25">
      <c r="A207" s="4" t="s">
        <v>67</v>
      </c>
      <c r="B207">
        <f t="shared" ref="B207:K207" si="87">SIGN(B206)</f>
        <v>-1</v>
      </c>
      <c r="C207">
        <f t="shared" si="87"/>
        <v>-1</v>
      </c>
      <c r="D207">
        <f t="shared" si="87"/>
        <v>-1</v>
      </c>
      <c r="E207">
        <f t="shared" si="87"/>
        <v>-1</v>
      </c>
      <c r="F207">
        <f t="shared" si="87"/>
        <v>-1</v>
      </c>
      <c r="G207">
        <f t="shared" si="87"/>
        <v>-1</v>
      </c>
      <c r="H207">
        <f t="shared" si="87"/>
        <v>1</v>
      </c>
      <c r="I207">
        <f t="shared" si="87"/>
        <v>1</v>
      </c>
      <c r="J207">
        <f t="shared" si="87"/>
        <v>1</v>
      </c>
      <c r="K207">
        <f t="shared" si="87"/>
        <v>1</v>
      </c>
      <c r="L207">
        <f t="shared" ref="L207:R207" si="88">SIGN(L206)</f>
        <v>1</v>
      </c>
      <c r="M207">
        <f t="shared" si="88"/>
        <v>1</v>
      </c>
      <c r="N207">
        <f t="shared" si="88"/>
        <v>1</v>
      </c>
      <c r="O207">
        <f t="shared" si="88"/>
        <v>1</v>
      </c>
      <c r="P207">
        <f t="shared" si="88"/>
        <v>1</v>
      </c>
      <c r="Q207">
        <f t="shared" si="88"/>
        <v>1</v>
      </c>
      <c r="R207">
        <f t="shared" si="88"/>
        <v>1</v>
      </c>
      <c r="S207">
        <f>SIGN(S206)</f>
        <v>1</v>
      </c>
      <c r="T207">
        <f t="shared" ref="T207:Y207" si="89">SIGN(T206)</f>
        <v>-1</v>
      </c>
      <c r="U207">
        <f t="shared" si="89"/>
        <v>-1</v>
      </c>
      <c r="V207">
        <f t="shared" si="89"/>
        <v>-1</v>
      </c>
      <c r="W207">
        <f t="shared" si="89"/>
        <v>-1</v>
      </c>
      <c r="X207">
        <f t="shared" si="89"/>
        <v>-1</v>
      </c>
      <c r="Y207" s="5">
        <f t="shared" si="89"/>
        <v>-1</v>
      </c>
    </row>
    <row r="208" spans="1:25">
      <c r="A208" s="6" t="s">
        <v>68</v>
      </c>
      <c r="B208" s="7">
        <f>IF(B207=-1,0,B206)</f>
        <v>0</v>
      </c>
      <c r="C208" s="7">
        <f t="shared" ref="C208:Y208" si="90">IF(C207=-1,0,C206)</f>
        <v>0</v>
      </c>
      <c r="D208" s="7">
        <f t="shared" si="90"/>
        <v>0</v>
      </c>
      <c r="E208" s="7">
        <f t="shared" si="90"/>
        <v>0</v>
      </c>
      <c r="F208" s="7">
        <f t="shared" si="90"/>
        <v>0</v>
      </c>
      <c r="G208" s="7">
        <f t="shared" si="90"/>
        <v>0</v>
      </c>
      <c r="H208" s="27">
        <f t="shared" si="90"/>
        <v>2215.1495896742272</v>
      </c>
      <c r="I208" s="27">
        <f t="shared" si="90"/>
        <v>6415.9002349522952</v>
      </c>
      <c r="J208" s="27">
        <f t="shared" si="90"/>
        <v>10506.35750495866</v>
      </c>
      <c r="K208" s="27">
        <f t="shared" si="90"/>
        <v>13920.493852363616</v>
      </c>
      <c r="L208" s="27">
        <f t="shared" si="90"/>
        <v>15808.448237209266</v>
      </c>
      <c r="M208" s="27">
        <f t="shared" si="90"/>
        <v>17063.847523472275</v>
      </c>
      <c r="N208" s="27">
        <f t="shared" si="90"/>
        <v>17503.551246719744</v>
      </c>
      <c r="O208" s="27">
        <f t="shared" si="90"/>
        <v>16773.8279428528</v>
      </c>
      <c r="P208" s="27">
        <f t="shared" si="90"/>
        <v>14284.254594763135</v>
      </c>
      <c r="Q208" s="27">
        <f t="shared" si="90"/>
        <v>10305.791167531399</v>
      </c>
      <c r="R208" s="27">
        <f t="shared" si="90"/>
        <v>5504.3232603252</v>
      </c>
      <c r="S208" s="27">
        <f t="shared" si="90"/>
        <v>1810.7208482574879</v>
      </c>
      <c r="T208" s="7">
        <f t="shared" si="90"/>
        <v>0</v>
      </c>
      <c r="U208" s="7">
        <f t="shared" si="90"/>
        <v>0</v>
      </c>
      <c r="V208" s="7">
        <f t="shared" si="90"/>
        <v>0</v>
      </c>
      <c r="W208" s="7">
        <f t="shared" si="90"/>
        <v>0</v>
      </c>
      <c r="X208" s="7">
        <f t="shared" si="90"/>
        <v>0</v>
      </c>
      <c r="Y208" s="8">
        <f t="shared" si="90"/>
        <v>0</v>
      </c>
    </row>
    <row r="211" spans="1:26">
      <c r="A211" s="43" t="s">
        <v>69</v>
      </c>
    </row>
    <row r="212" spans="1:26" ht="14.25" thickBot="1"/>
    <row r="213" spans="1:26">
      <c r="A213" s="44" t="s">
        <v>16</v>
      </c>
      <c r="B213" s="45"/>
      <c r="C213" s="45" t="s">
        <v>70</v>
      </c>
      <c r="D213" s="45" t="s">
        <v>71</v>
      </c>
      <c r="E213" s="46" t="s">
        <v>72</v>
      </c>
      <c r="F213" s="46" t="s">
        <v>73</v>
      </c>
      <c r="G213" s="47" t="s">
        <v>74</v>
      </c>
      <c r="H213" s="47" t="s">
        <v>75</v>
      </c>
      <c r="I213" s="48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9"/>
    </row>
    <row r="214" spans="1:26">
      <c r="A214" s="50" t="s">
        <v>76</v>
      </c>
      <c r="B214" t="s">
        <v>77</v>
      </c>
      <c r="C214">
        <v>26194742</v>
      </c>
      <c r="D214">
        <v>0</v>
      </c>
      <c r="E214">
        <v>4756676</v>
      </c>
      <c r="F214">
        <v>777249</v>
      </c>
      <c r="G214">
        <v>639329</v>
      </c>
      <c r="H214">
        <v>117239</v>
      </c>
      <c r="I214" s="5" t="s">
        <v>58</v>
      </c>
      <c r="Y214" s="51"/>
    </row>
    <row r="215" spans="1:26">
      <c r="A215" s="50" t="s">
        <v>78</v>
      </c>
      <c r="B215" t="s">
        <v>79</v>
      </c>
      <c r="C215">
        <v>0.6</v>
      </c>
      <c r="D215">
        <v>0.8</v>
      </c>
      <c r="E215">
        <v>0.6</v>
      </c>
      <c r="F215">
        <v>0.25</v>
      </c>
      <c r="G215">
        <v>0.12</v>
      </c>
      <c r="H215">
        <v>0.8</v>
      </c>
      <c r="I215" s="5"/>
      <c r="Y215" s="51"/>
      <c r="Z215" t="s">
        <v>80</v>
      </c>
    </row>
    <row r="216" spans="1:26">
      <c r="A216" s="52"/>
      <c r="B216" s="7" t="s">
        <v>81</v>
      </c>
      <c r="C216" s="7">
        <f t="shared" ref="C216:H216" si="91">C214/(365*24*C215)</f>
        <v>4983.7789193302888</v>
      </c>
      <c r="D216" s="7">
        <f t="shared" si="91"/>
        <v>0</v>
      </c>
      <c r="E216" s="7">
        <f t="shared" si="91"/>
        <v>904.9992389649924</v>
      </c>
      <c r="F216" s="7">
        <f t="shared" si="91"/>
        <v>354.90821917808222</v>
      </c>
      <c r="G216" s="7">
        <f t="shared" si="91"/>
        <v>608.18968797564685</v>
      </c>
      <c r="H216" s="7">
        <f t="shared" si="91"/>
        <v>16.729309360730593</v>
      </c>
      <c r="I216" s="8" t="s">
        <v>82</v>
      </c>
      <c r="J216" t="s">
        <v>83</v>
      </c>
      <c r="Y216" s="51"/>
    </row>
    <row r="217" spans="1:26">
      <c r="A217" s="50"/>
      <c r="Y217" s="51"/>
    </row>
    <row r="218" spans="1:26">
      <c r="A218" s="53" t="s">
        <v>70</v>
      </c>
      <c r="B218" s="2">
        <f>$C$216</f>
        <v>4983.7789193302888</v>
      </c>
      <c r="C218" s="2">
        <f t="shared" ref="C218:Y218" si="92">$C$216</f>
        <v>4983.7789193302888</v>
      </c>
      <c r="D218" s="2">
        <f t="shared" si="92"/>
        <v>4983.7789193302888</v>
      </c>
      <c r="E218" s="2">
        <f t="shared" si="92"/>
        <v>4983.7789193302888</v>
      </c>
      <c r="F218" s="2">
        <f t="shared" si="92"/>
        <v>4983.7789193302888</v>
      </c>
      <c r="G218" s="2">
        <f t="shared" si="92"/>
        <v>4983.7789193302888</v>
      </c>
      <c r="H218" s="2">
        <f t="shared" si="92"/>
        <v>4983.7789193302888</v>
      </c>
      <c r="I218" s="2">
        <f t="shared" si="92"/>
        <v>4983.7789193302888</v>
      </c>
      <c r="J218" s="2">
        <f t="shared" si="92"/>
        <v>4983.7789193302888</v>
      </c>
      <c r="K218" s="2">
        <f t="shared" si="92"/>
        <v>4983.7789193302888</v>
      </c>
      <c r="L218" s="2">
        <f t="shared" si="92"/>
        <v>4983.7789193302888</v>
      </c>
      <c r="M218" s="2">
        <f t="shared" si="92"/>
        <v>4983.7789193302888</v>
      </c>
      <c r="N218" s="2">
        <f t="shared" si="92"/>
        <v>4983.7789193302888</v>
      </c>
      <c r="O218" s="2">
        <f t="shared" si="92"/>
        <v>4983.7789193302888</v>
      </c>
      <c r="P218" s="2">
        <f t="shared" si="92"/>
        <v>4983.7789193302888</v>
      </c>
      <c r="Q218" s="2">
        <f t="shared" si="92"/>
        <v>4983.7789193302888</v>
      </c>
      <c r="R218" s="2">
        <f t="shared" si="92"/>
        <v>4983.7789193302888</v>
      </c>
      <c r="S218" s="2">
        <f t="shared" si="92"/>
        <v>4983.7789193302888</v>
      </c>
      <c r="T218" s="2">
        <f t="shared" si="92"/>
        <v>4983.7789193302888</v>
      </c>
      <c r="U218" s="2">
        <f t="shared" si="92"/>
        <v>4983.7789193302888</v>
      </c>
      <c r="V218" s="2">
        <f t="shared" si="92"/>
        <v>4983.7789193302888</v>
      </c>
      <c r="W218" s="2">
        <f t="shared" si="92"/>
        <v>4983.7789193302888</v>
      </c>
      <c r="X218" s="2">
        <f t="shared" si="92"/>
        <v>4983.7789193302888</v>
      </c>
      <c r="Y218" s="54">
        <f t="shared" si="92"/>
        <v>4983.7789193302888</v>
      </c>
    </row>
    <row r="219" spans="1:26">
      <c r="A219" s="55" t="s">
        <v>71</v>
      </c>
      <c r="B219">
        <f>$D$216</f>
        <v>0</v>
      </c>
      <c r="C219">
        <f t="shared" ref="C219:Y219" si="93">$D$216</f>
        <v>0</v>
      </c>
      <c r="D219">
        <f t="shared" si="93"/>
        <v>0</v>
      </c>
      <c r="E219">
        <f t="shared" si="93"/>
        <v>0</v>
      </c>
      <c r="F219">
        <f t="shared" si="93"/>
        <v>0</v>
      </c>
      <c r="G219">
        <f t="shared" si="93"/>
        <v>0</v>
      </c>
      <c r="H219">
        <f t="shared" si="93"/>
        <v>0</v>
      </c>
      <c r="I219">
        <f t="shared" si="93"/>
        <v>0</v>
      </c>
      <c r="J219">
        <f t="shared" si="93"/>
        <v>0</v>
      </c>
      <c r="K219">
        <f t="shared" si="93"/>
        <v>0</v>
      </c>
      <c r="L219">
        <f t="shared" si="93"/>
        <v>0</v>
      </c>
      <c r="M219">
        <f t="shared" si="93"/>
        <v>0</v>
      </c>
      <c r="N219">
        <f t="shared" si="93"/>
        <v>0</v>
      </c>
      <c r="O219">
        <f t="shared" si="93"/>
        <v>0</v>
      </c>
      <c r="P219">
        <f t="shared" si="93"/>
        <v>0</v>
      </c>
      <c r="Q219">
        <f t="shared" si="93"/>
        <v>0</v>
      </c>
      <c r="R219">
        <f t="shared" si="93"/>
        <v>0</v>
      </c>
      <c r="S219">
        <f t="shared" si="93"/>
        <v>0</v>
      </c>
      <c r="T219">
        <f t="shared" si="93"/>
        <v>0</v>
      </c>
      <c r="U219">
        <f t="shared" si="93"/>
        <v>0</v>
      </c>
      <c r="V219">
        <f t="shared" si="93"/>
        <v>0</v>
      </c>
      <c r="W219">
        <f t="shared" si="93"/>
        <v>0</v>
      </c>
      <c r="X219">
        <f t="shared" si="93"/>
        <v>0</v>
      </c>
      <c r="Y219" s="51">
        <f t="shared" si="93"/>
        <v>0</v>
      </c>
    </row>
    <row r="220" spans="1:26">
      <c r="A220" s="56" t="s">
        <v>64</v>
      </c>
      <c r="B220" s="7">
        <f>B89</f>
        <v>3021</v>
      </c>
      <c r="C220" s="7">
        <f t="shared" ref="C220:Y220" si="94">C89</f>
        <v>2924</v>
      </c>
      <c r="D220" s="7">
        <f t="shared" si="94"/>
        <v>2989</v>
      </c>
      <c r="E220" s="7">
        <f t="shared" si="94"/>
        <v>3076</v>
      </c>
      <c r="F220" s="7">
        <f t="shared" si="94"/>
        <v>3079</v>
      </c>
      <c r="G220" s="7">
        <f t="shared" si="94"/>
        <v>3058</v>
      </c>
      <c r="H220" s="7">
        <f t="shared" si="94"/>
        <v>3169</v>
      </c>
      <c r="I220" s="7">
        <f t="shared" si="94"/>
        <v>3529</v>
      </c>
      <c r="J220" s="7">
        <f t="shared" si="94"/>
        <v>4245</v>
      </c>
      <c r="K220" s="7">
        <f t="shared" si="94"/>
        <v>4699</v>
      </c>
      <c r="L220" s="7">
        <f t="shared" si="94"/>
        <v>4837</v>
      </c>
      <c r="M220" s="7">
        <f t="shared" si="94"/>
        <v>4935</v>
      </c>
      <c r="N220" s="7">
        <f t="shared" si="94"/>
        <v>4802</v>
      </c>
      <c r="O220" s="7">
        <f t="shared" si="94"/>
        <v>4980</v>
      </c>
      <c r="P220" s="7">
        <f t="shared" si="94"/>
        <v>4972</v>
      </c>
      <c r="Q220" s="7">
        <f t="shared" si="94"/>
        <v>4882</v>
      </c>
      <c r="R220" s="7">
        <f t="shared" si="94"/>
        <v>4764</v>
      </c>
      <c r="S220" s="7">
        <f t="shared" si="94"/>
        <v>4487</v>
      </c>
      <c r="T220" s="7">
        <f t="shared" si="94"/>
        <v>4283</v>
      </c>
      <c r="U220" s="7">
        <f t="shared" si="94"/>
        <v>4060</v>
      </c>
      <c r="V220" s="7">
        <f t="shared" si="94"/>
        <v>3876</v>
      </c>
      <c r="W220" s="7">
        <f t="shared" si="94"/>
        <v>3657</v>
      </c>
      <c r="X220" s="7">
        <f t="shared" si="94"/>
        <v>3472</v>
      </c>
      <c r="Y220" s="57">
        <f t="shared" si="94"/>
        <v>3286</v>
      </c>
    </row>
    <row r="221" spans="1:26">
      <c r="A221" s="50"/>
      <c r="Y221" s="51"/>
    </row>
    <row r="222" spans="1:26" ht="14.25" thickBot="1">
      <c r="A222" s="50" t="s">
        <v>84</v>
      </c>
      <c r="B222" t="s">
        <v>85</v>
      </c>
      <c r="C222" t="s">
        <v>86</v>
      </c>
      <c r="D222" t="s">
        <v>87</v>
      </c>
      <c r="E222" t="s">
        <v>88</v>
      </c>
      <c r="F222" t="s">
        <v>89</v>
      </c>
      <c r="G222" t="s">
        <v>90</v>
      </c>
      <c r="H222" t="s">
        <v>91</v>
      </c>
      <c r="I222" t="s">
        <v>92</v>
      </c>
      <c r="J222" t="s">
        <v>93</v>
      </c>
      <c r="K222" t="s">
        <v>94</v>
      </c>
      <c r="L222" t="s">
        <v>95</v>
      </c>
      <c r="M222" t="s">
        <v>96</v>
      </c>
      <c r="N222" t="s">
        <v>97</v>
      </c>
      <c r="O222" t="s">
        <v>98</v>
      </c>
      <c r="P222" t="s">
        <v>99</v>
      </c>
      <c r="Q222" t="s">
        <v>100</v>
      </c>
      <c r="R222" t="s">
        <v>101</v>
      </c>
      <c r="S222" t="s">
        <v>102</v>
      </c>
      <c r="T222" t="s">
        <v>103</v>
      </c>
      <c r="U222" t="s">
        <v>104</v>
      </c>
      <c r="V222" t="s">
        <v>105</v>
      </c>
      <c r="W222" t="s">
        <v>106</v>
      </c>
      <c r="X222" t="s">
        <v>107</v>
      </c>
      <c r="Y222" s="51" t="s">
        <v>108</v>
      </c>
    </row>
    <row r="223" spans="1:26">
      <c r="A223" s="102" t="s">
        <v>109</v>
      </c>
      <c r="B223" s="85">
        <f t="shared" ref="B223:Y223" si="95">B25</f>
        <v>0</v>
      </c>
      <c r="C223" s="85">
        <f t="shared" si="95"/>
        <v>0</v>
      </c>
      <c r="D223" s="85">
        <f t="shared" si="95"/>
        <v>0</v>
      </c>
      <c r="E223" s="85">
        <f t="shared" si="95"/>
        <v>0</v>
      </c>
      <c r="F223" s="85">
        <f t="shared" si="95"/>
        <v>204.41715643366263</v>
      </c>
      <c r="G223" s="107">
        <f t="shared" si="95"/>
        <v>8994.354883081156</v>
      </c>
      <c r="H223" s="111">
        <f t="shared" si="95"/>
        <v>39248.094035263224</v>
      </c>
      <c r="I223" s="112">
        <f t="shared" si="95"/>
        <v>83197.782668500702</v>
      </c>
      <c r="J223" s="112">
        <f t="shared" si="95"/>
        <v>127965.13992747283</v>
      </c>
      <c r="K223" s="112">
        <f t="shared" si="95"/>
        <v>164555.81092909843</v>
      </c>
      <c r="L223" s="112">
        <f t="shared" si="95"/>
        <v>184179.85794673004</v>
      </c>
      <c r="M223" s="112">
        <f t="shared" si="95"/>
        <v>197262.55595848447</v>
      </c>
      <c r="N223" s="112">
        <f t="shared" si="95"/>
        <v>200942.0647742904</v>
      </c>
      <c r="O223" s="112">
        <f t="shared" si="95"/>
        <v>194605.13292484684</v>
      </c>
      <c r="P223" s="112">
        <f t="shared" si="95"/>
        <v>169666.23983994001</v>
      </c>
      <c r="Q223" s="112">
        <f t="shared" si="95"/>
        <v>129396.06002250848</v>
      </c>
      <c r="R223" s="113">
        <f t="shared" si="95"/>
        <v>80744.776791296739</v>
      </c>
      <c r="S223" s="109">
        <f t="shared" si="95"/>
        <v>42314.351381768174</v>
      </c>
      <c r="T223" s="85">
        <f t="shared" si="95"/>
        <v>11242.943603851447</v>
      </c>
      <c r="U223" s="85">
        <f t="shared" si="95"/>
        <v>204.41715643366263</v>
      </c>
      <c r="V223" s="85">
        <f t="shared" si="95"/>
        <v>0</v>
      </c>
      <c r="W223" s="85">
        <f t="shared" si="95"/>
        <v>0</v>
      </c>
      <c r="X223" s="85">
        <f t="shared" si="95"/>
        <v>0</v>
      </c>
      <c r="Y223" s="103">
        <f t="shared" si="95"/>
        <v>0</v>
      </c>
    </row>
    <row r="224" spans="1:26">
      <c r="A224" s="102" t="s">
        <v>110</v>
      </c>
      <c r="B224" s="85">
        <f>B219+B223</f>
        <v>0</v>
      </c>
      <c r="C224" s="85">
        <f t="shared" ref="C224:Y224" si="96">C219+C223</f>
        <v>0</v>
      </c>
      <c r="D224" s="85">
        <f t="shared" si="96"/>
        <v>0</v>
      </c>
      <c r="E224" s="85">
        <f t="shared" si="96"/>
        <v>0</v>
      </c>
      <c r="F224" s="85">
        <f t="shared" si="96"/>
        <v>204.41715643366263</v>
      </c>
      <c r="G224" s="107">
        <f t="shared" si="96"/>
        <v>8994.354883081156</v>
      </c>
      <c r="H224" s="102">
        <f t="shared" si="96"/>
        <v>39248.094035263224</v>
      </c>
      <c r="I224" s="85">
        <f t="shared" si="96"/>
        <v>83197.782668500702</v>
      </c>
      <c r="J224" s="85">
        <f t="shared" si="96"/>
        <v>127965.13992747283</v>
      </c>
      <c r="K224" s="85">
        <f t="shared" si="96"/>
        <v>164555.81092909843</v>
      </c>
      <c r="L224" s="85">
        <f t="shared" si="96"/>
        <v>184179.85794673004</v>
      </c>
      <c r="M224" s="85">
        <f t="shared" si="96"/>
        <v>197262.55595848447</v>
      </c>
      <c r="N224" s="85">
        <f t="shared" si="96"/>
        <v>200942.0647742904</v>
      </c>
      <c r="O224" s="85">
        <f t="shared" si="96"/>
        <v>194605.13292484684</v>
      </c>
      <c r="P224" s="85">
        <f t="shared" si="96"/>
        <v>169666.23983994001</v>
      </c>
      <c r="Q224" s="85">
        <f t="shared" si="96"/>
        <v>129396.06002250848</v>
      </c>
      <c r="R224" s="103">
        <f t="shared" si="96"/>
        <v>80744.776791296739</v>
      </c>
      <c r="S224" s="109">
        <f t="shared" si="96"/>
        <v>42314.351381768174</v>
      </c>
      <c r="T224" s="85">
        <f t="shared" si="96"/>
        <v>11242.943603851447</v>
      </c>
      <c r="U224" s="85">
        <f t="shared" si="96"/>
        <v>204.41715643366263</v>
      </c>
      <c r="V224" s="85">
        <f t="shared" si="96"/>
        <v>0</v>
      </c>
      <c r="W224" s="85">
        <f t="shared" si="96"/>
        <v>0</v>
      </c>
      <c r="X224" s="85">
        <f t="shared" si="96"/>
        <v>0</v>
      </c>
      <c r="Y224" s="103">
        <f t="shared" si="96"/>
        <v>0</v>
      </c>
    </row>
    <row r="225" spans="1:30">
      <c r="A225" s="50"/>
      <c r="H225" s="50"/>
      <c r="R225" s="51"/>
      <c r="Y225" s="51"/>
    </row>
    <row r="226" spans="1:30">
      <c r="A226" s="98" t="s">
        <v>111</v>
      </c>
      <c r="B226" s="92">
        <f>B28</f>
        <v>0</v>
      </c>
      <c r="C226" s="92">
        <f>C28</f>
        <v>0</v>
      </c>
      <c r="D226" s="92">
        <f>D28</f>
        <v>0</v>
      </c>
      <c r="E226" s="92">
        <f>E28</f>
        <v>0</v>
      </c>
      <c r="F226" s="92">
        <f>F28</f>
        <v>122.65029386019756</v>
      </c>
      <c r="G226" s="94">
        <f>G28</f>
        <v>5396.6129298486931</v>
      </c>
      <c r="H226" s="98">
        <f>H28</f>
        <v>23548.856421157936</v>
      </c>
      <c r="I226" s="92">
        <f>I28</f>
        <v>49918.66960110041</v>
      </c>
      <c r="J226" s="92">
        <f>J28</f>
        <v>76779.083956483679</v>
      </c>
      <c r="K226" s="92">
        <f>K28</f>
        <v>98733.486557459051</v>
      </c>
      <c r="L226" s="92">
        <f>L28</f>
        <v>110507.91476803803</v>
      </c>
      <c r="M226" s="92">
        <f>M28</f>
        <v>118357.53357509065</v>
      </c>
      <c r="N226" s="92">
        <f>N28</f>
        <v>120565.23886457422</v>
      </c>
      <c r="O226" s="92">
        <f>O28</f>
        <v>116763.0797549081</v>
      </c>
      <c r="P226" s="92">
        <f>P28</f>
        <v>101799.743903964</v>
      </c>
      <c r="Q226" s="92">
        <f>Q28</f>
        <v>77637.636013505064</v>
      </c>
      <c r="R226" s="99">
        <f>R28</f>
        <v>48446.866074778045</v>
      </c>
      <c r="S226" s="96">
        <f>S28</f>
        <v>25388.610829060897</v>
      </c>
      <c r="T226" s="92">
        <f>T28</f>
        <v>6745.766162310867</v>
      </c>
      <c r="U226" s="92">
        <f>U28</f>
        <v>122.65029386019756</v>
      </c>
      <c r="V226" s="92">
        <f>V28</f>
        <v>0</v>
      </c>
      <c r="W226" s="92">
        <f>W28</f>
        <v>0</v>
      </c>
      <c r="X226" s="92">
        <f>X28</f>
        <v>0</v>
      </c>
      <c r="Y226" s="99">
        <f>Y28</f>
        <v>0</v>
      </c>
    </row>
    <row r="227" spans="1:30">
      <c r="A227" s="98" t="s">
        <v>110</v>
      </c>
      <c r="B227" s="92">
        <f>B219+B226</f>
        <v>0</v>
      </c>
      <c r="C227" s="92">
        <f>C219+C226</f>
        <v>0</v>
      </c>
      <c r="D227" s="92">
        <f>D219+D226</f>
        <v>0</v>
      </c>
      <c r="E227" s="92">
        <f>E219+E226</f>
        <v>0</v>
      </c>
      <c r="F227" s="92">
        <f>F219+F226</f>
        <v>122.65029386019756</v>
      </c>
      <c r="G227" s="94">
        <f>G219+G226</f>
        <v>5396.6129298486931</v>
      </c>
      <c r="H227" s="98">
        <f>H219+H226</f>
        <v>23548.856421157936</v>
      </c>
      <c r="I227" s="92">
        <f>I219+I226</f>
        <v>49918.66960110041</v>
      </c>
      <c r="J227" s="92">
        <f>J219+J226</f>
        <v>76779.083956483679</v>
      </c>
      <c r="K227" s="92">
        <f>K219+K226</f>
        <v>98733.486557459051</v>
      </c>
      <c r="L227" s="92">
        <f>L219+L226</f>
        <v>110507.91476803803</v>
      </c>
      <c r="M227" s="92">
        <f>M219+M226</f>
        <v>118357.53357509065</v>
      </c>
      <c r="N227" s="92">
        <f>N219+N226</f>
        <v>120565.23886457422</v>
      </c>
      <c r="O227" s="92">
        <f>O219+O226</f>
        <v>116763.0797549081</v>
      </c>
      <c r="P227" s="92">
        <f>P219+P226</f>
        <v>101799.743903964</v>
      </c>
      <c r="Q227" s="92">
        <f>Q219+Q226</f>
        <v>77637.636013505064</v>
      </c>
      <c r="R227" s="99">
        <f>R219+R226</f>
        <v>48446.866074778045</v>
      </c>
      <c r="S227" s="96">
        <f>S219+S226</f>
        <v>25388.610829060897</v>
      </c>
      <c r="T227" s="92">
        <f>T219+T226</f>
        <v>6745.766162310867</v>
      </c>
      <c r="U227" s="92">
        <f>U219+U226</f>
        <v>122.65029386019756</v>
      </c>
      <c r="V227" s="92">
        <f>V219+V226</f>
        <v>0</v>
      </c>
      <c r="W227" s="92">
        <f>W219+W226</f>
        <v>0</v>
      </c>
      <c r="X227" s="92">
        <f>X219+X226</f>
        <v>0</v>
      </c>
      <c r="Y227" s="99">
        <f>Y219+Y226</f>
        <v>0</v>
      </c>
    </row>
    <row r="228" spans="1:30">
      <c r="A228" s="98" t="s">
        <v>112</v>
      </c>
      <c r="B228" s="93" t="b">
        <f>B227&gt;B220</f>
        <v>0</v>
      </c>
      <c r="C228" s="93" t="b">
        <f>C227&gt;C220</f>
        <v>0</v>
      </c>
      <c r="D228" s="93" t="b">
        <f>D227&gt;D220</f>
        <v>0</v>
      </c>
      <c r="E228" s="93" t="b">
        <f>E227&gt;E220</f>
        <v>0</v>
      </c>
      <c r="F228" s="93" t="b">
        <f>F227&gt;F220</f>
        <v>0</v>
      </c>
      <c r="G228" s="95" t="b">
        <f>G227&gt;G220</f>
        <v>1</v>
      </c>
      <c r="H228" s="100" t="b">
        <f>H227&gt;H220</f>
        <v>1</v>
      </c>
      <c r="I228" s="93" t="b">
        <f>I227&gt;I220</f>
        <v>1</v>
      </c>
      <c r="J228" s="93" t="b">
        <f>J227&gt;J220</f>
        <v>1</v>
      </c>
      <c r="K228" s="93" t="b">
        <f>K227&gt;K220</f>
        <v>1</v>
      </c>
      <c r="L228" s="93" t="b">
        <f>L227&gt;L220</f>
        <v>1</v>
      </c>
      <c r="M228" s="93" t="b">
        <f>M227&gt;M220</f>
        <v>1</v>
      </c>
      <c r="N228" s="93" t="b">
        <f>N227&gt;N220</f>
        <v>1</v>
      </c>
      <c r="O228" s="93" t="b">
        <f>O227&gt;O220</f>
        <v>1</v>
      </c>
      <c r="P228" s="93" t="b">
        <f>P227&gt;P220</f>
        <v>1</v>
      </c>
      <c r="Q228" s="93" t="b">
        <f>Q227&gt;Q220</f>
        <v>1</v>
      </c>
      <c r="R228" s="101" t="b">
        <f>R227&gt;R220</f>
        <v>1</v>
      </c>
      <c r="S228" s="97" t="b">
        <f>S227&gt;S220</f>
        <v>1</v>
      </c>
      <c r="T228" s="93" t="b">
        <f>T227&gt;T220</f>
        <v>1</v>
      </c>
      <c r="U228" s="93" t="b">
        <f>U227&gt;U220</f>
        <v>0</v>
      </c>
      <c r="V228" s="93" t="b">
        <f>V227&gt;V220</f>
        <v>0</v>
      </c>
      <c r="W228" s="93" t="b">
        <f>W227&gt;W220</f>
        <v>0</v>
      </c>
      <c r="X228" s="93" t="b">
        <f>X227&gt;X220</f>
        <v>0</v>
      </c>
      <c r="Y228" s="101" t="b">
        <f>Y227&gt;Y220</f>
        <v>0</v>
      </c>
      <c r="Z228" t="s">
        <v>113</v>
      </c>
    </row>
    <row r="229" spans="1:30">
      <c r="A229" s="98" t="s">
        <v>114</v>
      </c>
      <c r="B229" s="92">
        <f>B220-B227</f>
        <v>3021</v>
      </c>
      <c r="C229" s="92">
        <f>C220-C227</f>
        <v>2924</v>
      </c>
      <c r="D229" s="92">
        <f>D220-D227</f>
        <v>2989</v>
      </c>
      <c r="E229" s="92">
        <f>E220-E227</f>
        <v>3076</v>
      </c>
      <c r="F229" s="92">
        <f>F220-F227</f>
        <v>2956.3497061398025</v>
      </c>
      <c r="G229" s="94">
        <v>0</v>
      </c>
      <c r="H229" s="98">
        <v>0</v>
      </c>
      <c r="I229" s="92">
        <v>0</v>
      </c>
      <c r="J229" s="92">
        <v>0</v>
      </c>
      <c r="K229" s="92">
        <v>0</v>
      </c>
      <c r="L229" s="92">
        <v>0</v>
      </c>
      <c r="M229" s="92">
        <v>0</v>
      </c>
      <c r="N229" s="92">
        <v>0</v>
      </c>
      <c r="O229" s="92">
        <v>0</v>
      </c>
      <c r="P229" s="92">
        <v>0</v>
      </c>
      <c r="Q229" s="92">
        <v>0</v>
      </c>
      <c r="R229" s="99">
        <v>0</v>
      </c>
      <c r="S229" s="96">
        <v>0</v>
      </c>
      <c r="T229" s="92">
        <v>0</v>
      </c>
      <c r="U229" s="92">
        <f>U220-U227</f>
        <v>3937.3497061398025</v>
      </c>
      <c r="V229" s="92">
        <f>V220-V227</f>
        <v>3876</v>
      </c>
      <c r="W229" s="92">
        <f>W220-W227</f>
        <v>3657</v>
      </c>
      <c r="X229" s="92">
        <f>X220-X227</f>
        <v>3472</v>
      </c>
      <c r="Y229" s="99">
        <f>Y220-Y227</f>
        <v>3286</v>
      </c>
    </row>
    <row r="230" spans="1:30">
      <c r="A230" s="98" t="s">
        <v>115</v>
      </c>
      <c r="B230" s="93" t="b">
        <f>B218&gt;=B229</f>
        <v>1</v>
      </c>
      <c r="C230" s="93" t="b">
        <f>C218&gt;=C229</f>
        <v>1</v>
      </c>
      <c r="D230" s="93" t="b">
        <f>D218&gt;=D229</f>
        <v>1</v>
      </c>
      <c r="E230" s="93" t="b">
        <f>E218&gt;=E229</f>
        <v>1</v>
      </c>
      <c r="F230" s="93" t="b">
        <f>F218&gt;=F229</f>
        <v>1</v>
      </c>
      <c r="G230" s="95" t="b">
        <f>G218&gt;=G229</f>
        <v>1</v>
      </c>
      <c r="H230" s="100" t="b">
        <f>H218&gt;=H229</f>
        <v>1</v>
      </c>
      <c r="I230" s="93" t="b">
        <f>I218&gt;=I229</f>
        <v>1</v>
      </c>
      <c r="J230" s="93" t="b">
        <f>J218&gt;=J229</f>
        <v>1</v>
      </c>
      <c r="K230" s="93" t="b">
        <f>K218&gt;=K229</f>
        <v>1</v>
      </c>
      <c r="L230" s="93" t="b">
        <f>L218&gt;=L229</f>
        <v>1</v>
      </c>
      <c r="M230" s="93" t="b">
        <f>M218&gt;=M229</f>
        <v>1</v>
      </c>
      <c r="N230" s="93" t="b">
        <f>N218&gt;=N229</f>
        <v>1</v>
      </c>
      <c r="O230" s="93" t="b">
        <f>O218&gt;=O229</f>
        <v>1</v>
      </c>
      <c r="P230" s="93" t="b">
        <f>P218&gt;=P229</f>
        <v>1</v>
      </c>
      <c r="Q230" s="93" t="b">
        <f>Q218&gt;=Q229</f>
        <v>1</v>
      </c>
      <c r="R230" s="101" t="b">
        <f>R218&gt;=R229</f>
        <v>1</v>
      </c>
      <c r="S230" s="97" t="b">
        <f>S218&gt;=S229</f>
        <v>1</v>
      </c>
      <c r="T230" s="93" t="b">
        <f>T218&gt;=T229</f>
        <v>1</v>
      </c>
      <c r="U230" s="93" t="b">
        <f>U218&gt;=U229</f>
        <v>1</v>
      </c>
      <c r="V230" s="93" t="b">
        <f>V218&gt;=V229</f>
        <v>1</v>
      </c>
      <c r="W230" s="93" t="b">
        <f>W218&gt;=W229</f>
        <v>1</v>
      </c>
      <c r="X230" s="93" t="b">
        <f>X218&gt;=X229</f>
        <v>1</v>
      </c>
      <c r="Y230" s="101" t="b">
        <f>Y218&gt;=Y229</f>
        <v>1</v>
      </c>
    </row>
    <row r="231" spans="1:30">
      <c r="A231" s="98" t="s">
        <v>116</v>
      </c>
      <c r="B231" s="93" t="str">
        <f>IF(B230=TRUE, "0","need PV")</f>
        <v>0</v>
      </c>
      <c r="C231" s="93" t="str">
        <f t="shared" ref="C231:Y231" si="97">IF(C230=TRUE, "0","need PV")</f>
        <v>0</v>
      </c>
      <c r="D231" s="93" t="str">
        <f t="shared" si="97"/>
        <v>0</v>
      </c>
      <c r="E231" s="93" t="str">
        <f t="shared" si="97"/>
        <v>0</v>
      </c>
      <c r="F231" s="93" t="str">
        <f t="shared" si="97"/>
        <v>0</v>
      </c>
      <c r="G231" s="95" t="str">
        <f t="shared" si="97"/>
        <v>0</v>
      </c>
      <c r="H231" s="100" t="str">
        <f t="shared" si="97"/>
        <v>0</v>
      </c>
      <c r="I231" s="93" t="str">
        <f t="shared" si="97"/>
        <v>0</v>
      </c>
      <c r="J231" s="93" t="str">
        <f t="shared" si="97"/>
        <v>0</v>
      </c>
      <c r="K231" s="93" t="str">
        <f t="shared" si="97"/>
        <v>0</v>
      </c>
      <c r="L231" s="93" t="str">
        <f t="shared" si="97"/>
        <v>0</v>
      </c>
      <c r="M231" s="93" t="str">
        <f t="shared" si="97"/>
        <v>0</v>
      </c>
      <c r="N231" s="93" t="str">
        <f t="shared" si="97"/>
        <v>0</v>
      </c>
      <c r="O231" s="93" t="str">
        <f t="shared" si="97"/>
        <v>0</v>
      </c>
      <c r="P231" s="93" t="str">
        <f t="shared" si="97"/>
        <v>0</v>
      </c>
      <c r="Q231" s="93" t="str">
        <f t="shared" si="97"/>
        <v>0</v>
      </c>
      <c r="R231" s="101" t="str">
        <f t="shared" si="97"/>
        <v>0</v>
      </c>
      <c r="S231" s="97" t="str">
        <f t="shared" si="97"/>
        <v>0</v>
      </c>
      <c r="T231" s="93" t="str">
        <f t="shared" si="97"/>
        <v>0</v>
      </c>
      <c r="U231" s="93" t="str">
        <f t="shared" si="97"/>
        <v>0</v>
      </c>
      <c r="V231" s="93" t="str">
        <f t="shared" si="97"/>
        <v>0</v>
      </c>
      <c r="W231" s="93" t="str">
        <f t="shared" si="97"/>
        <v>0</v>
      </c>
      <c r="X231" s="93" t="str">
        <f t="shared" si="97"/>
        <v>0</v>
      </c>
      <c r="Y231" s="101" t="str">
        <f t="shared" si="97"/>
        <v>0</v>
      </c>
      <c r="Z231" t="s">
        <v>117</v>
      </c>
    </row>
    <row r="232" spans="1:30">
      <c r="A232" s="98" t="s">
        <v>118</v>
      </c>
      <c r="B232" s="93">
        <f>B226</f>
        <v>0</v>
      </c>
      <c r="C232" s="93">
        <f t="shared" ref="C232:E232" si="98">C226</f>
        <v>0</v>
      </c>
      <c r="D232" s="93">
        <f t="shared" si="98"/>
        <v>0</v>
      </c>
      <c r="E232" s="93">
        <f t="shared" si="98"/>
        <v>0</v>
      </c>
      <c r="F232" s="93">
        <v>0</v>
      </c>
      <c r="G232" s="95">
        <f>G227-G220</f>
        <v>2338.6129298486931</v>
      </c>
      <c r="H232" s="100">
        <f>H227-H220</f>
        <v>20379.856421157936</v>
      </c>
      <c r="I232" s="93">
        <f>I227-I220</f>
        <v>46389.66960110041</v>
      </c>
      <c r="J232" s="93">
        <f>J227-J220</f>
        <v>72534.083956483679</v>
      </c>
      <c r="K232" s="93">
        <f>K227-K220</f>
        <v>94034.486557459051</v>
      </c>
      <c r="L232" s="93">
        <f>L227-L220</f>
        <v>105670.91476803803</v>
      </c>
      <c r="M232" s="93">
        <f>M227-M220</f>
        <v>113422.53357509065</v>
      </c>
      <c r="N232" s="93">
        <f>N227-N220</f>
        <v>115763.23886457422</v>
      </c>
      <c r="O232" s="93">
        <f>O227-O220</f>
        <v>111783.0797549081</v>
      </c>
      <c r="P232" s="93">
        <f>P227-P220</f>
        <v>96827.743903964001</v>
      </c>
      <c r="Q232" s="93">
        <f>Q227-Q220</f>
        <v>72755.636013505064</v>
      </c>
      <c r="R232" s="101">
        <f>R227-R220</f>
        <v>43682.866074778045</v>
      </c>
      <c r="S232" s="97">
        <f>S227-S220</f>
        <v>20901.610829060897</v>
      </c>
      <c r="T232" s="93">
        <f>T227-T220</f>
        <v>2462.766162310867</v>
      </c>
      <c r="U232" s="93"/>
      <c r="V232" s="93"/>
      <c r="W232" s="93"/>
      <c r="X232" s="93"/>
      <c r="Y232" s="101"/>
      <c r="Z232" t="s">
        <v>119</v>
      </c>
      <c r="AD232" t="s">
        <v>120</v>
      </c>
    </row>
    <row r="233" spans="1:30">
      <c r="A233" s="92" t="s">
        <v>121</v>
      </c>
      <c r="B233" s="93"/>
      <c r="C233" s="93"/>
      <c r="D233" s="93"/>
      <c r="E233" s="93"/>
      <c r="F233" s="93"/>
      <c r="G233" s="95"/>
      <c r="H233" s="100"/>
      <c r="I233" s="93"/>
      <c r="J233" s="93"/>
      <c r="K233" s="93"/>
      <c r="L233" s="93"/>
      <c r="M233" s="93"/>
      <c r="N233" s="93"/>
      <c r="O233" s="93"/>
      <c r="P233" s="93"/>
      <c r="Q233" s="93"/>
      <c r="R233" s="101"/>
      <c r="S233" s="97"/>
      <c r="T233" s="93"/>
      <c r="U233" s="93"/>
      <c r="V233" s="93"/>
      <c r="W233" s="93"/>
      <c r="X233" s="93"/>
      <c r="Y233" s="93"/>
    </row>
    <row r="234" spans="1:30">
      <c r="A234" s="50"/>
      <c r="B234" s="30"/>
      <c r="C234" s="30"/>
      <c r="D234" s="30"/>
      <c r="E234" s="30"/>
      <c r="F234" s="30"/>
      <c r="G234" s="30"/>
      <c r="H234" s="90"/>
      <c r="I234" s="30"/>
      <c r="J234" s="30"/>
      <c r="K234" s="30"/>
      <c r="L234" s="30"/>
      <c r="M234" s="30"/>
      <c r="N234" s="30"/>
      <c r="O234" s="30"/>
      <c r="P234" s="30"/>
      <c r="Q234" s="30"/>
      <c r="R234" s="91"/>
      <c r="S234" s="30"/>
      <c r="T234" s="30"/>
      <c r="U234" s="30"/>
      <c r="V234" s="30"/>
      <c r="W234" s="30"/>
      <c r="X234" s="30"/>
      <c r="Y234" s="91"/>
    </row>
    <row r="235" spans="1:30">
      <c r="A235" s="102" t="s">
        <v>122</v>
      </c>
      <c r="B235" s="85">
        <f>B31</f>
        <v>0</v>
      </c>
      <c r="C235" s="85">
        <f>C31</f>
        <v>0</v>
      </c>
      <c r="D235" s="85">
        <f>D31</f>
        <v>0</v>
      </c>
      <c r="E235" s="85">
        <f>E31</f>
        <v>0</v>
      </c>
      <c r="F235" s="85">
        <f>F31</f>
        <v>102.20857821683131</v>
      </c>
      <c r="G235" s="107">
        <f>G31</f>
        <v>4497.177441540578</v>
      </c>
      <c r="H235" s="102">
        <f>H31</f>
        <v>19624.047017631612</v>
      </c>
      <c r="I235" s="85">
        <f>I31</f>
        <v>41598.891334250351</v>
      </c>
      <c r="J235" s="85">
        <f>J31</f>
        <v>63982.569963736416</v>
      </c>
      <c r="K235" s="85">
        <f>K31</f>
        <v>82277.905464549214</v>
      </c>
      <c r="L235" s="85">
        <f>L31</f>
        <v>92089.928973365022</v>
      </c>
      <c r="M235" s="85">
        <f>M31</f>
        <v>98631.277979242237</v>
      </c>
      <c r="N235" s="85">
        <f>N31</f>
        <v>100471.0323871452</v>
      </c>
      <c r="O235" s="85">
        <f>O31</f>
        <v>97302.56646242342</v>
      </c>
      <c r="P235" s="85">
        <f>P31</f>
        <v>84833.119919970006</v>
      </c>
      <c r="Q235" s="85">
        <f>Q31</f>
        <v>64698.030011254239</v>
      </c>
      <c r="R235" s="103">
        <f>R31</f>
        <v>40372.38839564837</v>
      </c>
      <c r="S235" s="109">
        <f>S31</f>
        <v>21157.175690884087</v>
      </c>
      <c r="T235" s="85">
        <f>T31</f>
        <v>5621.4718019257234</v>
      </c>
      <c r="U235" s="85">
        <f>U31</f>
        <v>102.20857821683131</v>
      </c>
      <c r="V235" s="85">
        <f>V31</f>
        <v>0</v>
      </c>
      <c r="W235" s="85">
        <f>W31</f>
        <v>0</v>
      </c>
      <c r="X235" s="85">
        <f>X31</f>
        <v>0</v>
      </c>
      <c r="Y235" s="103">
        <f>Y31</f>
        <v>0</v>
      </c>
    </row>
    <row r="236" spans="1:30">
      <c r="A236" s="102" t="s">
        <v>110</v>
      </c>
      <c r="B236" s="85">
        <f>B219+B235</f>
        <v>0</v>
      </c>
      <c r="C236" s="85">
        <f>C219+C235</f>
        <v>0</v>
      </c>
      <c r="D236" s="85">
        <f>D219+D235</f>
        <v>0</v>
      </c>
      <c r="E236" s="85">
        <f>E219+E235</f>
        <v>0</v>
      </c>
      <c r="F236" s="85">
        <f>F219+F235</f>
        <v>102.20857821683131</v>
      </c>
      <c r="G236" s="107">
        <f>G219+G235</f>
        <v>4497.177441540578</v>
      </c>
      <c r="H236" s="102">
        <f>H219+H235</f>
        <v>19624.047017631612</v>
      </c>
      <c r="I236" s="85">
        <f>I219+I235</f>
        <v>41598.891334250351</v>
      </c>
      <c r="J236" s="85">
        <f>J219+J235</f>
        <v>63982.569963736416</v>
      </c>
      <c r="K236" s="85">
        <f>K219+K235</f>
        <v>82277.905464549214</v>
      </c>
      <c r="L236" s="85">
        <f>L219+L235</f>
        <v>92089.928973365022</v>
      </c>
      <c r="M236" s="85">
        <f>M219+M235</f>
        <v>98631.277979242237</v>
      </c>
      <c r="N236" s="85">
        <f>N219+N235</f>
        <v>100471.0323871452</v>
      </c>
      <c r="O236" s="85">
        <f>O219+O235</f>
        <v>97302.56646242342</v>
      </c>
      <c r="P236" s="85">
        <f>P219+P235</f>
        <v>84833.119919970006</v>
      </c>
      <c r="Q236" s="85">
        <f>Q219+Q235</f>
        <v>64698.030011254239</v>
      </c>
      <c r="R236" s="103">
        <f>R219+R235</f>
        <v>40372.38839564837</v>
      </c>
      <c r="S236" s="109">
        <f>S219+S235</f>
        <v>21157.175690884087</v>
      </c>
      <c r="T236" s="85">
        <f>T219+T235</f>
        <v>5621.4718019257234</v>
      </c>
      <c r="U236" s="85">
        <f>U219+U235</f>
        <v>102.20857821683131</v>
      </c>
      <c r="V236" s="85">
        <f>V219+V235</f>
        <v>0</v>
      </c>
      <c r="W236" s="85">
        <f>W219+W235</f>
        <v>0</v>
      </c>
      <c r="X236" s="85">
        <f>X219+X235</f>
        <v>0</v>
      </c>
      <c r="Y236" s="103">
        <f>Y219+Y235</f>
        <v>0</v>
      </c>
    </row>
    <row r="237" spans="1:30">
      <c r="A237" s="50"/>
      <c r="H237" s="50"/>
      <c r="R237" s="51"/>
      <c r="Y237" s="51"/>
    </row>
    <row r="238" spans="1:30">
      <c r="A238" s="98" t="s">
        <v>123</v>
      </c>
      <c r="B238" s="92">
        <f>B34</f>
        <v>0</v>
      </c>
      <c r="C238" s="92">
        <f>C34</f>
        <v>0</v>
      </c>
      <c r="D238" s="92">
        <f>D34</f>
        <v>0</v>
      </c>
      <c r="E238" s="92">
        <f>E34</f>
        <v>0</v>
      </c>
      <c r="F238" s="92">
        <f>F34</f>
        <v>81.766862573465062</v>
      </c>
      <c r="G238" s="94">
        <f>G34</f>
        <v>3597.7419532324629</v>
      </c>
      <c r="H238" s="98">
        <f>H34</f>
        <v>15699.237614105292</v>
      </c>
      <c r="I238" s="92">
        <f>I34</f>
        <v>33279.113067400278</v>
      </c>
      <c r="J238" s="92">
        <f>J34</f>
        <v>51186.055970989131</v>
      </c>
      <c r="K238" s="92">
        <f>K34</f>
        <v>65822.324371639377</v>
      </c>
      <c r="L238" s="92">
        <f>L34</f>
        <v>73671.943178692018</v>
      </c>
      <c r="M238" s="92">
        <f>M34</f>
        <v>78905.022383393793</v>
      </c>
      <c r="N238" s="92">
        <f>N34</f>
        <v>80376.825909716164</v>
      </c>
      <c r="O238" s="92">
        <f>O34</f>
        <v>77842.053169938736</v>
      </c>
      <c r="P238" s="92">
        <f>P34</f>
        <v>67866.495935976011</v>
      </c>
      <c r="Q238" s="92">
        <f>Q34</f>
        <v>51758.424009003393</v>
      </c>
      <c r="R238" s="99">
        <f>R34</f>
        <v>32297.910716518705</v>
      </c>
      <c r="S238" s="96">
        <f>S34</f>
        <v>16925.74055270727</v>
      </c>
      <c r="T238" s="92">
        <f>T34</f>
        <v>4497.1774415405789</v>
      </c>
      <c r="U238" s="92">
        <f>U34</f>
        <v>81.766862573465062</v>
      </c>
      <c r="V238" s="92">
        <f>V34</f>
        <v>0</v>
      </c>
      <c r="W238" s="92">
        <f>W34</f>
        <v>0</v>
      </c>
      <c r="X238" s="92">
        <f>X34</f>
        <v>0</v>
      </c>
      <c r="Y238" s="99">
        <f>Y34</f>
        <v>0</v>
      </c>
    </row>
    <row r="239" spans="1:30">
      <c r="A239" s="98" t="s">
        <v>110</v>
      </c>
      <c r="B239" s="92">
        <f>B219+B238</f>
        <v>0</v>
      </c>
      <c r="C239" s="92">
        <f>C219+C238</f>
        <v>0</v>
      </c>
      <c r="D239" s="92">
        <f>D219+D238</f>
        <v>0</v>
      </c>
      <c r="E239" s="92">
        <f>E219+E238</f>
        <v>0</v>
      </c>
      <c r="F239" s="92">
        <f>F219+F238</f>
        <v>81.766862573465062</v>
      </c>
      <c r="G239" s="94">
        <f>G219+G238</f>
        <v>3597.7419532324629</v>
      </c>
      <c r="H239" s="98">
        <f>H219+H238</f>
        <v>15699.237614105292</v>
      </c>
      <c r="I239" s="92">
        <f>I219+I238</f>
        <v>33279.113067400278</v>
      </c>
      <c r="J239" s="92">
        <f>J219+J238</f>
        <v>51186.055970989131</v>
      </c>
      <c r="K239" s="92">
        <f>K219+K238</f>
        <v>65822.324371639377</v>
      </c>
      <c r="L239" s="92">
        <f>L219+L238</f>
        <v>73671.943178692018</v>
      </c>
      <c r="M239" s="92">
        <f>M219+M238</f>
        <v>78905.022383393793</v>
      </c>
      <c r="N239" s="92">
        <f>N219+N238</f>
        <v>80376.825909716164</v>
      </c>
      <c r="O239" s="92">
        <f>O219+O238</f>
        <v>77842.053169938736</v>
      </c>
      <c r="P239" s="92">
        <f>P219+P238</f>
        <v>67866.495935976011</v>
      </c>
      <c r="Q239" s="92">
        <f>Q219+Q238</f>
        <v>51758.424009003393</v>
      </c>
      <c r="R239" s="99">
        <f>R219+R238</f>
        <v>32297.910716518705</v>
      </c>
      <c r="S239" s="96">
        <f>S219+S238</f>
        <v>16925.74055270727</v>
      </c>
      <c r="T239" s="92">
        <f>T219+T238</f>
        <v>4497.1774415405789</v>
      </c>
      <c r="U239" s="92">
        <f>U219+U238</f>
        <v>81.766862573465062</v>
      </c>
      <c r="V239" s="92">
        <f>V219+V238</f>
        <v>0</v>
      </c>
      <c r="W239" s="92">
        <f>W219+W238</f>
        <v>0</v>
      </c>
      <c r="X239" s="92">
        <f>X219+X238</f>
        <v>0</v>
      </c>
      <c r="Y239" s="99">
        <f>Y219+Y238</f>
        <v>0</v>
      </c>
    </row>
    <row r="240" spans="1:30">
      <c r="A240" s="98" t="s">
        <v>124</v>
      </c>
      <c r="B240" s="92" t="b">
        <f>B239&gt;B220</f>
        <v>0</v>
      </c>
      <c r="C240" s="92" t="b">
        <f>C239&gt;C220</f>
        <v>0</v>
      </c>
      <c r="D240" s="92" t="b">
        <f>D239&gt;D220</f>
        <v>0</v>
      </c>
      <c r="E240" s="92" t="b">
        <f>E239&gt;E220</f>
        <v>0</v>
      </c>
      <c r="F240" s="92" t="b">
        <f>F239&gt;F220</f>
        <v>0</v>
      </c>
      <c r="G240" s="94" t="b">
        <f>G239&gt;G220</f>
        <v>1</v>
      </c>
      <c r="H240" s="98" t="b">
        <f>H239&gt;H220</f>
        <v>1</v>
      </c>
      <c r="I240" s="92" t="b">
        <f>I239&gt;I220</f>
        <v>1</v>
      </c>
      <c r="J240" s="92" t="b">
        <f>J239&gt;J220</f>
        <v>1</v>
      </c>
      <c r="K240" s="92" t="b">
        <f>K239&gt;K220</f>
        <v>1</v>
      </c>
      <c r="L240" s="92" t="b">
        <f>L239&gt;L220</f>
        <v>1</v>
      </c>
      <c r="M240" s="92" t="b">
        <f>M239&gt;M220</f>
        <v>1</v>
      </c>
      <c r="N240" s="92" t="b">
        <f>N239&gt;N220</f>
        <v>1</v>
      </c>
      <c r="O240" s="92" t="b">
        <f>O239&gt;O220</f>
        <v>1</v>
      </c>
      <c r="P240" s="92" t="b">
        <f>P239&gt;P220</f>
        <v>1</v>
      </c>
      <c r="Q240" s="92" t="b">
        <f>Q239&gt;Q220</f>
        <v>1</v>
      </c>
      <c r="R240" s="99" t="b">
        <f>R239&gt;R220</f>
        <v>1</v>
      </c>
      <c r="S240" s="96" t="b">
        <f>S239&gt;S220</f>
        <v>1</v>
      </c>
      <c r="T240" s="92" t="b">
        <f>T239&gt;T220</f>
        <v>1</v>
      </c>
      <c r="U240" s="92" t="b">
        <f>U239&gt;U220</f>
        <v>0</v>
      </c>
      <c r="V240" s="92" t="b">
        <f>V239&gt;V220</f>
        <v>0</v>
      </c>
      <c r="W240" s="92" t="b">
        <f>W239&gt;W220</f>
        <v>0</v>
      </c>
      <c r="X240" s="92" t="b">
        <f>X239&gt;X220</f>
        <v>0</v>
      </c>
      <c r="Y240" s="99" t="b">
        <f>Y239&gt;Y220</f>
        <v>0</v>
      </c>
    </row>
    <row r="241" spans="1:26">
      <c r="A241" s="98" t="s">
        <v>114</v>
      </c>
      <c r="B241" s="92">
        <f>B220</f>
        <v>3021</v>
      </c>
      <c r="C241" s="92">
        <f>C220</f>
        <v>2924</v>
      </c>
      <c r="D241" s="92">
        <f>D220</f>
        <v>2989</v>
      </c>
      <c r="E241" s="92">
        <f>E220</f>
        <v>3076</v>
      </c>
      <c r="F241" s="92">
        <f>F220</f>
        <v>3079</v>
      </c>
      <c r="G241" s="94">
        <v>0</v>
      </c>
      <c r="H241" s="98">
        <v>0</v>
      </c>
      <c r="I241" s="92">
        <v>0</v>
      </c>
      <c r="J241" s="92">
        <v>0</v>
      </c>
      <c r="K241" s="92">
        <v>0</v>
      </c>
      <c r="L241" s="92">
        <v>0</v>
      </c>
      <c r="M241" s="92">
        <v>0</v>
      </c>
      <c r="N241" s="92">
        <v>0</v>
      </c>
      <c r="O241" s="92">
        <v>0</v>
      </c>
      <c r="P241" s="92">
        <v>0</v>
      </c>
      <c r="Q241" s="92">
        <v>0</v>
      </c>
      <c r="R241" s="99">
        <v>0</v>
      </c>
      <c r="S241" s="96">
        <v>0</v>
      </c>
      <c r="T241" s="92">
        <v>0</v>
      </c>
      <c r="U241" s="92">
        <f>U220</f>
        <v>4060</v>
      </c>
      <c r="V241" s="92">
        <f>V220</f>
        <v>3876</v>
      </c>
      <c r="W241" s="92">
        <f>W220</f>
        <v>3657</v>
      </c>
      <c r="X241" s="92">
        <f>X220</f>
        <v>3472</v>
      </c>
      <c r="Y241" s="99">
        <f>Y220</f>
        <v>3286</v>
      </c>
    </row>
    <row r="242" spans="1:26">
      <c r="A242" s="98" t="s">
        <v>125</v>
      </c>
      <c r="B242" s="92" t="b">
        <f>B218&gt;=B241</f>
        <v>1</v>
      </c>
      <c r="C242" s="92" t="b">
        <f>C218&gt;=C241</f>
        <v>1</v>
      </c>
      <c r="D242" s="92" t="b">
        <f>D218&gt;=D241</f>
        <v>1</v>
      </c>
      <c r="E242" s="92" t="b">
        <f>E218&gt;=E241</f>
        <v>1</v>
      </c>
      <c r="F242" s="92" t="b">
        <f>F218&gt;=F241</f>
        <v>1</v>
      </c>
      <c r="G242" s="94" t="b">
        <f>G218&gt;=G241</f>
        <v>1</v>
      </c>
      <c r="H242" s="98" t="b">
        <f>H218&gt;=H241</f>
        <v>1</v>
      </c>
      <c r="I242" s="92" t="b">
        <f>I218&gt;=I241</f>
        <v>1</v>
      </c>
      <c r="J242" s="92" t="b">
        <f>J218&gt;=J241</f>
        <v>1</v>
      </c>
      <c r="K242" s="92" t="b">
        <f>K218&gt;=K241</f>
        <v>1</v>
      </c>
      <c r="L242" s="92" t="b">
        <f>L218&gt;=L241</f>
        <v>1</v>
      </c>
      <c r="M242" s="92" t="b">
        <f>M218&gt;=M241</f>
        <v>1</v>
      </c>
      <c r="N242" s="92" t="b">
        <f>N218&gt;=N241</f>
        <v>1</v>
      </c>
      <c r="O242" s="92" t="b">
        <f>O218&gt;=O241</f>
        <v>1</v>
      </c>
      <c r="P242" s="92" t="b">
        <f>P218&gt;=P241</f>
        <v>1</v>
      </c>
      <c r="Q242" s="92" t="b">
        <f>Q218&gt;=Q241</f>
        <v>1</v>
      </c>
      <c r="R242" s="99" t="b">
        <f>R218&gt;=R241</f>
        <v>1</v>
      </c>
      <c r="S242" s="96" t="b">
        <f>S218&gt;=S241</f>
        <v>1</v>
      </c>
      <c r="T242" s="92" t="b">
        <f>T218&gt;=T241</f>
        <v>1</v>
      </c>
      <c r="U242" s="92" t="b">
        <f>U218&gt;=U241</f>
        <v>1</v>
      </c>
      <c r="V242" s="92" t="b">
        <f>V218&gt;=V241</f>
        <v>1</v>
      </c>
      <c r="W242" s="92" t="b">
        <f>W218&gt;=W241</f>
        <v>1</v>
      </c>
      <c r="X242" s="92" t="b">
        <f>X218&gt;=X241</f>
        <v>1</v>
      </c>
      <c r="Y242" s="99" t="b">
        <f>Y218&gt;=Y241</f>
        <v>1</v>
      </c>
    </row>
    <row r="243" spans="1:26">
      <c r="A243" s="98" t="s">
        <v>116</v>
      </c>
      <c r="B243" s="92" t="str">
        <f>IF(B242=TRUE, "0","need PV")</f>
        <v>0</v>
      </c>
      <c r="C243" s="92" t="str">
        <f t="shared" ref="C243:Y243" si="99">IF(C242=TRUE, "0","need PV")</f>
        <v>0</v>
      </c>
      <c r="D243" s="92" t="str">
        <f t="shared" si="99"/>
        <v>0</v>
      </c>
      <c r="E243" s="92" t="str">
        <f t="shared" si="99"/>
        <v>0</v>
      </c>
      <c r="F243" s="92" t="str">
        <f t="shared" si="99"/>
        <v>0</v>
      </c>
      <c r="G243" s="94" t="str">
        <f t="shared" si="99"/>
        <v>0</v>
      </c>
      <c r="H243" s="98" t="str">
        <f t="shared" si="99"/>
        <v>0</v>
      </c>
      <c r="I243" s="92" t="str">
        <f t="shared" si="99"/>
        <v>0</v>
      </c>
      <c r="J243" s="92" t="str">
        <f t="shared" si="99"/>
        <v>0</v>
      </c>
      <c r="K243" s="92" t="str">
        <f t="shared" si="99"/>
        <v>0</v>
      </c>
      <c r="L243" s="92" t="str">
        <f t="shared" si="99"/>
        <v>0</v>
      </c>
      <c r="M243" s="92" t="str">
        <f t="shared" si="99"/>
        <v>0</v>
      </c>
      <c r="N243" s="92" t="str">
        <f t="shared" si="99"/>
        <v>0</v>
      </c>
      <c r="O243" s="92" t="str">
        <f t="shared" si="99"/>
        <v>0</v>
      </c>
      <c r="P243" s="92" t="str">
        <f t="shared" si="99"/>
        <v>0</v>
      </c>
      <c r="Q243" s="92" t="str">
        <f t="shared" si="99"/>
        <v>0</v>
      </c>
      <c r="R243" s="99" t="str">
        <f t="shared" si="99"/>
        <v>0</v>
      </c>
      <c r="S243" s="96" t="str">
        <f t="shared" si="99"/>
        <v>0</v>
      </c>
      <c r="T243" s="92" t="str">
        <f t="shared" si="99"/>
        <v>0</v>
      </c>
      <c r="U243" s="92" t="str">
        <f t="shared" si="99"/>
        <v>0</v>
      </c>
      <c r="V243" s="92" t="str">
        <f t="shared" si="99"/>
        <v>0</v>
      </c>
      <c r="W243" s="92" t="str">
        <f t="shared" si="99"/>
        <v>0</v>
      </c>
      <c r="X243" s="92" t="str">
        <f t="shared" si="99"/>
        <v>0</v>
      </c>
      <c r="Y243" s="92" t="str">
        <f t="shared" si="99"/>
        <v>0</v>
      </c>
    </row>
    <row r="244" spans="1:26">
      <c r="A244" s="98" t="s">
        <v>118</v>
      </c>
      <c r="B244" s="92">
        <f>0</f>
        <v>0</v>
      </c>
      <c r="C244" s="92">
        <f>0</f>
        <v>0</v>
      </c>
      <c r="D244" s="92">
        <f>0</f>
        <v>0</v>
      </c>
      <c r="E244" s="92">
        <f>0</f>
        <v>0</v>
      </c>
      <c r="F244" s="92">
        <f>0</f>
        <v>0</v>
      </c>
      <c r="G244" s="94">
        <f>G239-G220</f>
        <v>539.74195323246295</v>
      </c>
      <c r="H244" s="98">
        <f>H239-H220</f>
        <v>12530.237614105292</v>
      </c>
      <c r="I244" s="92">
        <f>I239-I220</f>
        <v>29750.113067400278</v>
      </c>
      <c r="J244" s="92">
        <f>J239-J220</f>
        <v>46941.055970989131</v>
      </c>
      <c r="K244" s="92">
        <f>K239-K220</f>
        <v>61123.324371639377</v>
      </c>
      <c r="L244" s="92">
        <f>L239-L220</f>
        <v>68834.943178692018</v>
      </c>
      <c r="M244" s="92">
        <f>M239-M220</f>
        <v>73970.022383393793</v>
      </c>
      <c r="N244" s="92">
        <f>N239-N220</f>
        <v>75574.825909716164</v>
      </c>
      <c r="O244" s="92">
        <f>O239-O220</f>
        <v>72862.053169938736</v>
      </c>
      <c r="P244" s="92">
        <f>P239-P220</f>
        <v>62894.495935976011</v>
      </c>
      <c r="Q244" s="92">
        <f>Q239-Q220</f>
        <v>46876.424009003393</v>
      </c>
      <c r="R244" s="99">
        <f>R239-R220</f>
        <v>27533.910716518705</v>
      </c>
      <c r="S244" s="96">
        <f>S239-S220</f>
        <v>12438.74055270727</v>
      </c>
      <c r="T244" s="92">
        <f>T239-T220</f>
        <v>214.17744154057891</v>
      </c>
      <c r="U244" s="92">
        <f>0</f>
        <v>0</v>
      </c>
      <c r="V244" s="92">
        <f>0</f>
        <v>0</v>
      </c>
      <c r="W244" s="92">
        <f>0</f>
        <v>0</v>
      </c>
      <c r="X244" s="92">
        <f>0</f>
        <v>0</v>
      </c>
      <c r="Y244" s="92">
        <f>0</f>
        <v>0</v>
      </c>
      <c r="Z244" t="s">
        <v>126</v>
      </c>
    </row>
    <row r="245" spans="1:26">
      <c r="A245" s="92" t="s">
        <v>121</v>
      </c>
      <c r="B245" s="92"/>
      <c r="C245" s="92"/>
      <c r="D245" s="92"/>
      <c r="E245" s="92"/>
      <c r="F245" s="92"/>
      <c r="G245" s="94"/>
      <c r="H245" s="98"/>
      <c r="I245" s="92"/>
      <c r="J245" s="92"/>
      <c r="K245" s="92"/>
      <c r="L245" s="92"/>
      <c r="M245" s="92"/>
      <c r="N245" s="92"/>
      <c r="O245" s="92"/>
      <c r="P245" s="92"/>
      <c r="Q245" s="92"/>
      <c r="R245" s="99"/>
      <c r="S245" s="96"/>
      <c r="T245" s="92"/>
      <c r="U245" s="92"/>
      <c r="V245" s="92"/>
      <c r="W245" s="92"/>
      <c r="X245" s="92"/>
      <c r="Y245" s="92"/>
    </row>
    <row r="246" spans="1:26">
      <c r="A246" s="50"/>
      <c r="H246" s="50"/>
      <c r="R246" s="51"/>
      <c r="Y246" s="51"/>
    </row>
    <row r="247" spans="1:26">
      <c r="A247" s="102" t="s">
        <v>127</v>
      </c>
      <c r="B247" s="85">
        <f>B37</f>
        <v>0</v>
      </c>
      <c r="C247" s="85">
        <f>C37</f>
        <v>0</v>
      </c>
      <c r="D247" s="85">
        <f>D37</f>
        <v>0</v>
      </c>
      <c r="E247" s="85">
        <f>E37</f>
        <v>0</v>
      </c>
      <c r="F247" s="85">
        <f>F37</f>
        <v>61.325146930098782</v>
      </c>
      <c r="G247" s="107">
        <f>G37</f>
        <v>2698.3064649243465</v>
      </c>
      <c r="H247" s="102">
        <f>H37</f>
        <v>11774.428210578968</v>
      </c>
      <c r="I247" s="85">
        <f>I37</f>
        <v>24959.334800550205</v>
      </c>
      <c r="J247" s="85">
        <f>J37</f>
        <v>38389.541978241839</v>
      </c>
      <c r="K247" s="85">
        <f>K37</f>
        <v>49366.743278729526</v>
      </c>
      <c r="L247" s="85">
        <f>L37</f>
        <v>55253.957384019013</v>
      </c>
      <c r="M247" s="85">
        <f>M37</f>
        <v>59178.766787545326</v>
      </c>
      <c r="N247" s="85">
        <f>N37</f>
        <v>60282.619432287109</v>
      </c>
      <c r="O247" s="85">
        <f>O37</f>
        <v>58381.539877454052</v>
      </c>
      <c r="P247" s="85">
        <f>P37</f>
        <v>50899.871951982001</v>
      </c>
      <c r="Q247" s="85">
        <f>Q37</f>
        <v>38818.818006752532</v>
      </c>
      <c r="R247" s="103">
        <f>R37</f>
        <v>24223.433037389023</v>
      </c>
      <c r="S247" s="109">
        <f>S37</f>
        <v>12694.305414530449</v>
      </c>
      <c r="T247" s="85">
        <f>T37</f>
        <v>3372.8830811554335</v>
      </c>
      <c r="U247" s="85">
        <f>U37</f>
        <v>61.325146930098782</v>
      </c>
      <c r="V247" s="85">
        <f>V37</f>
        <v>0</v>
      </c>
      <c r="W247" s="85">
        <f>W37</f>
        <v>0</v>
      </c>
      <c r="X247" s="85">
        <f>X37</f>
        <v>0</v>
      </c>
      <c r="Y247" s="103">
        <f>Y37</f>
        <v>0</v>
      </c>
    </row>
    <row r="248" spans="1:26">
      <c r="A248" s="102" t="s">
        <v>110</v>
      </c>
      <c r="B248" s="85">
        <f>B219+B247</f>
        <v>0</v>
      </c>
      <c r="C248" s="85">
        <f>C219+C247</f>
        <v>0</v>
      </c>
      <c r="D248" s="85">
        <f>D219+D247</f>
        <v>0</v>
      </c>
      <c r="E248" s="85">
        <f>E219+E247</f>
        <v>0</v>
      </c>
      <c r="F248" s="85">
        <f>F219+F247</f>
        <v>61.325146930098782</v>
      </c>
      <c r="G248" s="107">
        <f>G219+G247</f>
        <v>2698.3064649243465</v>
      </c>
      <c r="H248" s="102">
        <f>H219+H247</f>
        <v>11774.428210578968</v>
      </c>
      <c r="I248" s="85">
        <f>I219+I247</f>
        <v>24959.334800550205</v>
      </c>
      <c r="J248" s="85">
        <f>J219+J247</f>
        <v>38389.541978241839</v>
      </c>
      <c r="K248" s="85">
        <f>K219+K247</f>
        <v>49366.743278729526</v>
      </c>
      <c r="L248" s="85">
        <f>L219+L247</f>
        <v>55253.957384019013</v>
      </c>
      <c r="M248" s="85">
        <f>M219+M247</f>
        <v>59178.766787545326</v>
      </c>
      <c r="N248" s="85">
        <f>N219+N247</f>
        <v>60282.619432287109</v>
      </c>
      <c r="O248" s="85">
        <f>O219+O247</f>
        <v>58381.539877454052</v>
      </c>
      <c r="P248" s="85">
        <f>P219+P247</f>
        <v>50899.871951982001</v>
      </c>
      <c r="Q248" s="85">
        <f>Q219+Q247</f>
        <v>38818.818006752532</v>
      </c>
      <c r="R248" s="103">
        <f>R219+R247</f>
        <v>24223.433037389023</v>
      </c>
      <c r="S248" s="109">
        <f>S219+S247</f>
        <v>12694.305414530449</v>
      </c>
      <c r="T248" s="85">
        <f>T219+T247</f>
        <v>3372.8830811554335</v>
      </c>
      <c r="U248" s="85">
        <f>U219+U247</f>
        <v>61.325146930098782</v>
      </c>
      <c r="V248" s="85">
        <f>V219+V247</f>
        <v>0</v>
      </c>
      <c r="W248" s="85">
        <f>W219+W247</f>
        <v>0</v>
      </c>
      <c r="X248" s="85">
        <f>X219+X247</f>
        <v>0</v>
      </c>
      <c r="Y248" s="103">
        <f>Y219+Y247</f>
        <v>0</v>
      </c>
    </row>
    <row r="249" spans="1:26">
      <c r="A249" s="50"/>
      <c r="H249" s="50"/>
      <c r="R249" s="51"/>
      <c r="Y249" s="51"/>
    </row>
    <row r="250" spans="1:26">
      <c r="A250" s="98" t="s">
        <v>128</v>
      </c>
      <c r="B250" s="92">
        <f>B40</f>
        <v>0</v>
      </c>
      <c r="C250" s="92">
        <f>C40</f>
        <v>0</v>
      </c>
      <c r="D250" s="92">
        <f>D40</f>
        <v>0</v>
      </c>
      <c r="E250" s="92">
        <f>E40</f>
        <v>0</v>
      </c>
      <c r="F250" s="92">
        <f>F40</f>
        <v>40.883431286732531</v>
      </c>
      <c r="G250" s="94">
        <f>G40</f>
        <v>1798.8709766162315</v>
      </c>
      <c r="H250" s="98">
        <f>H40</f>
        <v>7849.6188070526459</v>
      </c>
      <c r="I250" s="92">
        <f>I40</f>
        <v>16639.556533700139</v>
      </c>
      <c r="J250" s="92">
        <f>J40</f>
        <v>25593.027985494566</v>
      </c>
      <c r="K250" s="92">
        <f>K40</f>
        <v>32911.162185819689</v>
      </c>
      <c r="L250" s="92">
        <f>L40</f>
        <v>36835.971589346009</v>
      </c>
      <c r="M250" s="92">
        <f>M40</f>
        <v>39452.511191696896</v>
      </c>
      <c r="N250" s="92">
        <f>N40</f>
        <v>40188.412954858082</v>
      </c>
      <c r="O250" s="92">
        <f>O40</f>
        <v>38921.026584969368</v>
      </c>
      <c r="P250" s="92">
        <f>P40</f>
        <v>33933.247967988005</v>
      </c>
      <c r="Q250" s="92">
        <f>Q40</f>
        <v>25879.212004501696</v>
      </c>
      <c r="R250" s="99">
        <f>R40</f>
        <v>16148.955358259353</v>
      </c>
      <c r="S250" s="96">
        <f>S40</f>
        <v>8462.8702763536348</v>
      </c>
      <c r="T250" s="92">
        <f>T40</f>
        <v>2248.5887207702895</v>
      </c>
      <c r="U250" s="92">
        <f>U40</f>
        <v>40.883431286732531</v>
      </c>
      <c r="V250" s="92">
        <f>V40</f>
        <v>0</v>
      </c>
      <c r="W250" s="92">
        <f>W40</f>
        <v>0</v>
      </c>
      <c r="X250" s="92">
        <f>X40</f>
        <v>0</v>
      </c>
      <c r="Y250" s="99">
        <f>Y40</f>
        <v>0</v>
      </c>
    </row>
    <row r="251" spans="1:26">
      <c r="A251" s="98" t="s">
        <v>110</v>
      </c>
      <c r="B251" s="92">
        <f>B219+B250</f>
        <v>0</v>
      </c>
      <c r="C251" s="92">
        <f>C219+C250</f>
        <v>0</v>
      </c>
      <c r="D251" s="92">
        <f>D219+D250</f>
        <v>0</v>
      </c>
      <c r="E251" s="92">
        <f>E219+E250</f>
        <v>0</v>
      </c>
      <c r="F251" s="92">
        <f>F219+F250</f>
        <v>40.883431286732531</v>
      </c>
      <c r="G251" s="94">
        <f>G219+G250</f>
        <v>1798.8709766162315</v>
      </c>
      <c r="H251" s="98">
        <f>H219+H250</f>
        <v>7849.6188070526459</v>
      </c>
      <c r="I251" s="92">
        <f>I219+I250</f>
        <v>16639.556533700139</v>
      </c>
      <c r="J251" s="92">
        <f>J219+J250</f>
        <v>25593.027985494566</v>
      </c>
      <c r="K251" s="92">
        <f>K219+K250</f>
        <v>32911.162185819689</v>
      </c>
      <c r="L251" s="92">
        <f>L219+L250</f>
        <v>36835.971589346009</v>
      </c>
      <c r="M251" s="92">
        <f>M219+M250</f>
        <v>39452.511191696896</v>
      </c>
      <c r="N251" s="92">
        <f>N219+N250</f>
        <v>40188.412954858082</v>
      </c>
      <c r="O251" s="92">
        <f>O219+O250</f>
        <v>38921.026584969368</v>
      </c>
      <c r="P251" s="92">
        <f>P219+P250</f>
        <v>33933.247967988005</v>
      </c>
      <c r="Q251" s="92">
        <f>Q219+Q250</f>
        <v>25879.212004501696</v>
      </c>
      <c r="R251" s="99">
        <f>R219+R250</f>
        <v>16148.955358259353</v>
      </c>
      <c r="S251" s="96">
        <f>S219+S250</f>
        <v>8462.8702763536348</v>
      </c>
      <c r="T251" s="92">
        <f>T219+T250</f>
        <v>2248.5887207702895</v>
      </c>
      <c r="U251" s="92">
        <f>U219+U250</f>
        <v>40.883431286732531</v>
      </c>
      <c r="V251" s="92">
        <f>V219+V250</f>
        <v>0</v>
      </c>
      <c r="W251" s="92">
        <f>W219+W250</f>
        <v>0</v>
      </c>
      <c r="X251" s="92">
        <f>X219+X250</f>
        <v>0</v>
      </c>
      <c r="Y251" s="99">
        <f>Y219+Y250</f>
        <v>0</v>
      </c>
    </row>
    <row r="252" spans="1:26">
      <c r="A252" s="98" t="s">
        <v>124</v>
      </c>
      <c r="B252" s="92" t="b">
        <f>B251&gt;B220</f>
        <v>0</v>
      </c>
      <c r="C252" s="92" t="b">
        <f>C251&gt;C220</f>
        <v>0</v>
      </c>
      <c r="D252" s="92" t="b">
        <f>D251&gt;D220</f>
        <v>0</v>
      </c>
      <c r="E252" s="92" t="b">
        <f>E251&gt;E220</f>
        <v>0</v>
      </c>
      <c r="F252" s="92" t="b">
        <f>F251&gt;F220</f>
        <v>0</v>
      </c>
      <c r="G252" s="94" t="b">
        <f>G251&gt;G220</f>
        <v>0</v>
      </c>
      <c r="H252" s="98" t="b">
        <f>H251&gt;H220</f>
        <v>1</v>
      </c>
      <c r="I252" s="92" t="b">
        <f>I251&gt;I220</f>
        <v>1</v>
      </c>
      <c r="J252" s="92" t="b">
        <f>J251&gt;J220</f>
        <v>1</v>
      </c>
      <c r="K252" s="92" t="b">
        <f>K251&gt;K220</f>
        <v>1</v>
      </c>
      <c r="L252" s="92" t="b">
        <f>L251&gt;L220</f>
        <v>1</v>
      </c>
      <c r="M252" s="92" t="b">
        <f>M251&gt;M220</f>
        <v>1</v>
      </c>
      <c r="N252" s="92" t="b">
        <f>N251&gt;N220</f>
        <v>1</v>
      </c>
      <c r="O252" s="92" t="b">
        <f>O251&gt;O220</f>
        <v>1</v>
      </c>
      <c r="P252" s="92" t="b">
        <f>P251&gt;P220</f>
        <v>1</v>
      </c>
      <c r="Q252" s="92" t="b">
        <f>Q251&gt;Q220</f>
        <v>1</v>
      </c>
      <c r="R252" s="99" t="b">
        <f>R251&gt;R220</f>
        <v>1</v>
      </c>
      <c r="S252" s="96" t="b">
        <f>S251&gt;S220</f>
        <v>1</v>
      </c>
      <c r="T252" s="92" t="b">
        <f>T251&gt;T220</f>
        <v>0</v>
      </c>
      <c r="U252" s="92" t="b">
        <f>U251&gt;U220</f>
        <v>0</v>
      </c>
      <c r="V252" s="92" t="b">
        <f>V251&gt;V220</f>
        <v>0</v>
      </c>
      <c r="W252" s="92" t="b">
        <f>W251&gt;W220</f>
        <v>0</v>
      </c>
      <c r="X252" s="92" t="b">
        <f>X251&gt;X220</f>
        <v>0</v>
      </c>
      <c r="Y252" s="99" t="b">
        <f>Y251&gt;Y220</f>
        <v>0</v>
      </c>
    </row>
    <row r="253" spans="1:26">
      <c r="A253" s="98" t="s">
        <v>114</v>
      </c>
      <c r="B253" s="92">
        <f>B220</f>
        <v>3021</v>
      </c>
      <c r="C253" s="92">
        <f>C220</f>
        <v>2924</v>
      </c>
      <c r="D253" s="92">
        <f>D220</f>
        <v>2989</v>
      </c>
      <c r="E253" s="92">
        <f>E220</f>
        <v>3076</v>
      </c>
      <c r="F253" s="92">
        <f>F220-F251</f>
        <v>3038.1165687132675</v>
      </c>
      <c r="G253" s="94">
        <f>G220-G251</f>
        <v>1259.1290233837685</v>
      </c>
      <c r="H253" s="98">
        <f>0</f>
        <v>0</v>
      </c>
      <c r="I253" s="92">
        <f>0</f>
        <v>0</v>
      </c>
      <c r="J253" s="92">
        <f>0</f>
        <v>0</v>
      </c>
      <c r="K253" s="92">
        <f>0</f>
        <v>0</v>
      </c>
      <c r="L253" s="92">
        <f>0</f>
        <v>0</v>
      </c>
      <c r="M253" s="92">
        <f>0</f>
        <v>0</v>
      </c>
      <c r="N253" s="92">
        <f>0</f>
        <v>0</v>
      </c>
      <c r="O253" s="92">
        <f>0</f>
        <v>0</v>
      </c>
      <c r="P253" s="92">
        <f>0</f>
        <v>0</v>
      </c>
      <c r="Q253" s="92">
        <f>0</f>
        <v>0</v>
      </c>
      <c r="R253" s="99">
        <f>0</f>
        <v>0</v>
      </c>
      <c r="S253" s="96">
        <f>0</f>
        <v>0</v>
      </c>
      <c r="T253" s="92">
        <f>T220-T251</f>
        <v>2034.4112792297105</v>
      </c>
      <c r="U253" s="92">
        <f>U220-U251</f>
        <v>4019.1165687132675</v>
      </c>
      <c r="V253" s="92">
        <f>V220</f>
        <v>3876</v>
      </c>
      <c r="W253" s="92">
        <f>W220</f>
        <v>3657</v>
      </c>
      <c r="X253" s="92">
        <f>X220</f>
        <v>3472</v>
      </c>
      <c r="Y253" s="99">
        <f>Y220</f>
        <v>3286</v>
      </c>
    </row>
    <row r="254" spans="1:26">
      <c r="A254" s="98" t="s">
        <v>125</v>
      </c>
      <c r="B254" s="92" t="b">
        <f>B218&gt;=B253</f>
        <v>1</v>
      </c>
      <c r="C254" s="92" t="b">
        <f>C218&gt;=C253</f>
        <v>1</v>
      </c>
      <c r="D254" s="92" t="b">
        <f>D218&gt;=D253</f>
        <v>1</v>
      </c>
      <c r="E254" s="92" t="b">
        <f>E218&gt;=E253</f>
        <v>1</v>
      </c>
      <c r="F254" s="92" t="b">
        <f>F218&gt;=F253</f>
        <v>1</v>
      </c>
      <c r="G254" s="94" t="b">
        <f>G218&gt;=G253</f>
        <v>1</v>
      </c>
      <c r="H254" s="98" t="b">
        <f>H218&gt;=H253</f>
        <v>1</v>
      </c>
      <c r="I254" s="92" t="b">
        <f>I218&gt;=I253</f>
        <v>1</v>
      </c>
      <c r="J254" s="92" t="b">
        <f>J218&gt;=J253</f>
        <v>1</v>
      </c>
      <c r="K254" s="92" t="b">
        <f>K218&gt;=K253</f>
        <v>1</v>
      </c>
      <c r="L254" s="92" t="b">
        <f>L218&gt;=L253</f>
        <v>1</v>
      </c>
      <c r="M254" s="92" t="b">
        <f>M218&gt;=M253</f>
        <v>1</v>
      </c>
      <c r="N254" s="92" t="b">
        <f>N218&gt;=N253</f>
        <v>1</v>
      </c>
      <c r="O254" s="92" t="b">
        <f>O218&gt;=O253</f>
        <v>1</v>
      </c>
      <c r="P254" s="92" t="b">
        <f>P218&gt;=P253</f>
        <v>1</v>
      </c>
      <c r="Q254" s="92" t="b">
        <f>Q218&gt;=Q253</f>
        <v>1</v>
      </c>
      <c r="R254" s="99" t="b">
        <f>R218&gt;=R253</f>
        <v>1</v>
      </c>
      <c r="S254" s="96" t="b">
        <f>S218&gt;=S253</f>
        <v>1</v>
      </c>
      <c r="T254" s="92" t="b">
        <f>T218&gt;=T253</f>
        <v>1</v>
      </c>
      <c r="U254" s="92" t="b">
        <f>U218&gt;=U253</f>
        <v>1</v>
      </c>
      <c r="V254" s="92" t="b">
        <f>V218&gt;=V253</f>
        <v>1</v>
      </c>
      <c r="W254" s="92" t="b">
        <f>W218&gt;=W253</f>
        <v>1</v>
      </c>
      <c r="X254" s="92" t="b">
        <f>X218&gt;=X253</f>
        <v>1</v>
      </c>
      <c r="Y254" s="99" t="b">
        <f>Y218&gt;=Y253</f>
        <v>1</v>
      </c>
    </row>
    <row r="255" spans="1:26">
      <c r="A255" s="98" t="s">
        <v>116</v>
      </c>
      <c r="B255" s="92" t="str">
        <f>IF(B254=TRUE, "0","need PV")</f>
        <v>0</v>
      </c>
      <c r="C255" s="92" t="str">
        <f t="shared" ref="C255:Y255" si="100">IF(C254=TRUE, "0","need PV")</f>
        <v>0</v>
      </c>
      <c r="D255" s="92" t="str">
        <f t="shared" si="100"/>
        <v>0</v>
      </c>
      <c r="E255" s="92" t="str">
        <f t="shared" si="100"/>
        <v>0</v>
      </c>
      <c r="F255" s="92" t="str">
        <f t="shared" si="100"/>
        <v>0</v>
      </c>
      <c r="G255" s="94" t="str">
        <f t="shared" si="100"/>
        <v>0</v>
      </c>
      <c r="H255" s="98" t="str">
        <f t="shared" si="100"/>
        <v>0</v>
      </c>
      <c r="I255" s="92" t="str">
        <f t="shared" si="100"/>
        <v>0</v>
      </c>
      <c r="J255" s="92" t="str">
        <f t="shared" si="100"/>
        <v>0</v>
      </c>
      <c r="K255" s="92" t="str">
        <f t="shared" si="100"/>
        <v>0</v>
      </c>
      <c r="L255" s="92" t="str">
        <f t="shared" si="100"/>
        <v>0</v>
      </c>
      <c r="M255" s="92" t="str">
        <f t="shared" si="100"/>
        <v>0</v>
      </c>
      <c r="N255" s="92" t="str">
        <f t="shared" si="100"/>
        <v>0</v>
      </c>
      <c r="O255" s="92" t="str">
        <f t="shared" si="100"/>
        <v>0</v>
      </c>
      <c r="P255" s="92" t="str">
        <f t="shared" si="100"/>
        <v>0</v>
      </c>
      <c r="Q255" s="92" t="str">
        <f t="shared" si="100"/>
        <v>0</v>
      </c>
      <c r="R255" s="99" t="str">
        <f t="shared" si="100"/>
        <v>0</v>
      </c>
      <c r="S255" s="96" t="str">
        <f t="shared" si="100"/>
        <v>0</v>
      </c>
      <c r="T255" s="92" t="str">
        <f t="shared" si="100"/>
        <v>0</v>
      </c>
      <c r="U255" s="92" t="str">
        <f t="shared" si="100"/>
        <v>0</v>
      </c>
      <c r="V255" s="92" t="str">
        <f t="shared" si="100"/>
        <v>0</v>
      </c>
      <c r="W255" s="92" t="str">
        <f t="shared" si="100"/>
        <v>0</v>
      </c>
      <c r="X255" s="92" t="str">
        <f t="shared" si="100"/>
        <v>0</v>
      </c>
      <c r="Y255" s="92" t="str">
        <f t="shared" si="100"/>
        <v>0</v>
      </c>
    </row>
    <row r="256" spans="1:26">
      <c r="A256" s="98" t="s">
        <v>118</v>
      </c>
      <c r="B256" s="92">
        <f>0</f>
        <v>0</v>
      </c>
      <c r="C256" s="92">
        <f>0</f>
        <v>0</v>
      </c>
      <c r="D256" s="92">
        <f>0</f>
        <v>0</v>
      </c>
      <c r="E256" s="92">
        <f>0</f>
        <v>0</v>
      </c>
      <c r="F256" s="92">
        <f>0</f>
        <v>0</v>
      </c>
      <c r="G256" s="94">
        <f>0</f>
        <v>0</v>
      </c>
      <c r="H256" s="98">
        <f>H251-H220</f>
        <v>4680.6188070526459</v>
      </c>
      <c r="I256" s="92">
        <f>I251-I220</f>
        <v>13110.556533700139</v>
      </c>
      <c r="J256" s="92">
        <f>J251-J220</f>
        <v>21348.027985494566</v>
      </c>
      <c r="K256" s="92">
        <f>K251-K220</f>
        <v>28212.162185819689</v>
      </c>
      <c r="L256" s="92">
        <f>L251-L220</f>
        <v>31998.971589346009</v>
      </c>
      <c r="M256" s="92">
        <f>M251-M220</f>
        <v>34517.511191696896</v>
      </c>
      <c r="N256" s="92">
        <f>N251-N220</f>
        <v>35386.412954858082</v>
      </c>
      <c r="O256" s="92">
        <f>O251-O220</f>
        <v>33941.026584969368</v>
      </c>
      <c r="P256" s="92">
        <f>P251-P220</f>
        <v>28961.247967988005</v>
      </c>
      <c r="Q256" s="92">
        <f>Q251-Q220</f>
        <v>20997.212004501696</v>
      </c>
      <c r="R256" s="99">
        <f>R251-R220</f>
        <v>11384.955358259353</v>
      </c>
      <c r="S256" s="96">
        <f>S251-S220</f>
        <v>3975.8702763536348</v>
      </c>
      <c r="T256" s="92">
        <f>0</f>
        <v>0</v>
      </c>
      <c r="U256" s="92">
        <f>0</f>
        <v>0</v>
      </c>
      <c r="V256" s="92">
        <f>0</f>
        <v>0</v>
      </c>
      <c r="W256" s="92">
        <f>0</f>
        <v>0</v>
      </c>
      <c r="X256" s="92">
        <f>0</f>
        <v>0</v>
      </c>
      <c r="Y256" s="99">
        <f>0</f>
        <v>0</v>
      </c>
    </row>
    <row r="257" spans="1:25">
      <c r="A257" s="92" t="s">
        <v>121</v>
      </c>
      <c r="B257" s="92"/>
      <c r="C257" s="92"/>
      <c r="D257" s="92"/>
      <c r="E257" s="92"/>
      <c r="F257" s="92"/>
      <c r="G257" s="94"/>
      <c r="H257" s="98"/>
      <c r="I257" s="92"/>
      <c r="J257" s="92"/>
      <c r="K257" s="92"/>
      <c r="L257" s="92"/>
      <c r="M257" s="92"/>
      <c r="N257" s="92"/>
      <c r="O257" s="92"/>
      <c r="P257" s="92"/>
      <c r="Q257" s="92"/>
      <c r="R257" s="99"/>
      <c r="S257" s="96"/>
      <c r="T257" s="92"/>
      <c r="U257" s="92"/>
      <c r="V257" s="92"/>
      <c r="W257" s="92"/>
      <c r="X257" s="92"/>
      <c r="Y257" s="92"/>
    </row>
    <row r="258" spans="1:25">
      <c r="A258" s="50"/>
      <c r="H258" s="50"/>
      <c r="R258" s="51"/>
      <c r="Y258" s="51"/>
    </row>
    <row r="259" spans="1:25">
      <c r="A259" s="102" t="s">
        <v>129</v>
      </c>
      <c r="B259" s="85">
        <f>B43</f>
        <v>0</v>
      </c>
      <c r="C259" s="85">
        <f>C43</f>
        <v>0</v>
      </c>
      <c r="D259" s="85">
        <f>D43</f>
        <v>0</v>
      </c>
      <c r="E259" s="85">
        <f>E43</f>
        <v>0</v>
      </c>
      <c r="F259" s="85">
        <f>F43</f>
        <v>20.441715643366265</v>
      </c>
      <c r="G259" s="107">
        <f>G43</f>
        <v>899.43548830811574</v>
      </c>
      <c r="H259" s="102">
        <f>H43</f>
        <v>3924.809403526323</v>
      </c>
      <c r="I259" s="85">
        <f>I43</f>
        <v>8319.7782668500695</v>
      </c>
      <c r="J259" s="85">
        <f>J43</f>
        <v>12796.513992747283</v>
      </c>
      <c r="K259" s="85">
        <f>K43</f>
        <v>16455.581092909844</v>
      </c>
      <c r="L259" s="85">
        <f>L43</f>
        <v>18417.985794673004</v>
      </c>
      <c r="M259" s="85">
        <f>M43</f>
        <v>19726.255595848448</v>
      </c>
      <c r="N259" s="85">
        <f>N43</f>
        <v>20094.206477429041</v>
      </c>
      <c r="O259" s="85">
        <f>O43</f>
        <v>19460.513292484684</v>
      </c>
      <c r="P259" s="85">
        <f>P43</f>
        <v>16966.623983994003</v>
      </c>
      <c r="Q259" s="85">
        <f>Q43</f>
        <v>12939.606002250848</v>
      </c>
      <c r="R259" s="103">
        <f>R43</f>
        <v>8074.4776791296763</v>
      </c>
      <c r="S259" s="109">
        <f>S43</f>
        <v>4231.4351381768174</v>
      </c>
      <c r="T259" s="85">
        <f>T43</f>
        <v>1124.2943603851447</v>
      </c>
      <c r="U259" s="85">
        <f>U43</f>
        <v>20.441715643366265</v>
      </c>
      <c r="V259" s="85">
        <f>V43</f>
        <v>0</v>
      </c>
      <c r="W259" s="85">
        <f>W43</f>
        <v>0</v>
      </c>
      <c r="X259" s="85">
        <f>X43</f>
        <v>0</v>
      </c>
      <c r="Y259" s="103">
        <f>Y43</f>
        <v>0</v>
      </c>
    </row>
    <row r="260" spans="1:25" ht="14.25" thickBot="1">
      <c r="A260" s="104" t="s">
        <v>110</v>
      </c>
      <c r="B260" s="105">
        <f>B219+B259</f>
        <v>0</v>
      </c>
      <c r="C260" s="105">
        <f>C219+C259</f>
        <v>0</v>
      </c>
      <c r="D260" s="105">
        <f>D219+D259</f>
        <v>0</v>
      </c>
      <c r="E260" s="105">
        <f>E219+E259</f>
        <v>0</v>
      </c>
      <c r="F260" s="105">
        <f>F219+F259</f>
        <v>20.441715643366265</v>
      </c>
      <c r="G260" s="108">
        <f>G219+G259</f>
        <v>899.43548830811574</v>
      </c>
      <c r="H260" s="104">
        <f>H219+H259</f>
        <v>3924.809403526323</v>
      </c>
      <c r="I260" s="105">
        <f>I219+I259</f>
        <v>8319.7782668500695</v>
      </c>
      <c r="J260" s="105">
        <f>J219+J259</f>
        <v>12796.513992747283</v>
      </c>
      <c r="K260" s="105">
        <f>K219+K259</f>
        <v>16455.581092909844</v>
      </c>
      <c r="L260" s="105">
        <f>L219+L259</f>
        <v>18417.985794673004</v>
      </c>
      <c r="M260" s="105">
        <f>M219+M259</f>
        <v>19726.255595848448</v>
      </c>
      <c r="N260" s="105">
        <f>N219+N259</f>
        <v>20094.206477429041</v>
      </c>
      <c r="O260" s="105">
        <f>O219+O259</f>
        <v>19460.513292484684</v>
      </c>
      <c r="P260" s="105">
        <f>P219+P259</f>
        <v>16966.623983994003</v>
      </c>
      <c r="Q260" s="105">
        <f>Q219+Q259</f>
        <v>12939.606002250848</v>
      </c>
      <c r="R260" s="106">
        <f>R219+R259</f>
        <v>8074.4776791296763</v>
      </c>
      <c r="S260" s="110">
        <f>S219+S259</f>
        <v>4231.4351381768174</v>
      </c>
      <c r="T260" s="105">
        <f>T219+T259</f>
        <v>1124.2943603851447</v>
      </c>
      <c r="U260" s="105">
        <f>U219+U259</f>
        <v>20.441715643366265</v>
      </c>
      <c r="V260" s="105">
        <f>V219+V259</f>
        <v>0</v>
      </c>
      <c r="W260" s="105">
        <f>W219+W259</f>
        <v>0</v>
      </c>
      <c r="X260" s="105">
        <f>X219+X259</f>
        <v>0</v>
      </c>
      <c r="Y260" s="106">
        <f>Y219+Y259</f>
        <v>0</v>
      </c>
    </row>
    <row r="262" spans="1:25" ht="14.25" thickBot="1"/>
    <row r="263" spans="1:25">
      <c r="A263" s="44" t="s">
        <v>17</v>
      </c>
      <c r="B263" s="45"/>
      <c r="C263" s="45" t="s">
        <v>70</v>
      </c>
      <c r="D263" s="45" t="s">
        <v>71</v>
      </c>
      <c r="E263" s="46" t="s">
        <v>72</v>
      </c>
      <c r="F263" s="46" t="s">
        <v>73</v>
      </c>
      <c r="G263" s="47" t="s">
        <v>74</v>
      </c>
      <c r="H263" s="47" t="s">
        <v>75</v>
      </c>
      <c r="I263" s="48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9"/>
    </row>
    <row r="264" spans="1:25">
      <c r="A264" s="50" t="s">
        <v>76</v>
      </c>
      <c r="B264" t="s">
        <v>77</v>
      </c>
      <c r="C264">
        <v>0</v>
      </c>
      <c r="D264">
        <v>7471604.0500000007</v>
      </c>
      <c r="E264">
        <v>4756676</v>
      </c>
      <c r="F264">
        <v>777249</v>
      </c>
      <c r="G264">
        <v>639329</v>
      </c>
      <c r="H264">
        <v>117239</v>
      </c>
      <c r="I264" s="5" t="s">
        <v>58</v>
      </c>
      <c r="Y264" s="51"/>
    </row>
    <row r="265" spans="1:25">
      <c r="A265" s="50" t="s">
        <v>78</v>
      </c>
      <c r="B265" t="s">
        <v>79</v>
      </c>
      <c r="C265">
        <v>0.6</v>
      </c>
      <c r="D265">
        <v>0.8</v>
      </c>
      <c r="E265">
        <v>0.6</v>
      </c>
      <c r="F265">
        <v>0.25</v>
      </c>
      <c r="G265">
        <v>0.12</v>
      </c>
      <c r="H265">
        <v>0.8</v>
      </c>
      <c r="I265" s="5"/>
      <c r="Y265" s="51"/>
    </row>
    <row r="266" spans="1:25">
      <c r="A266" s="52"/>
      <c r="B266" s="7" t="s">
        <v>81</v>
      </c>
      <c r="C266" s="7">
        <f t="shared" ref="C266:H266" si="101">C264/(365*24*C265)</f>
        <v>0</v>
      </c>
      <c r="D266" s="7">
        <f t="shared" si="101"/>
        <v>1066.1535459474887</v>
      </c>
      <c r="E266" s="7">
        <f t="shared" si="101"/>
        <v>904.9992389649924</v>
      </c>
      <c r="F266" s="7">
        <f t="shared" si="101"/>
        <v>354.90821917808222</v>
      </c>
      <c r="G266" s="7">
        <f t="shared" si="101"/>
        <v>608.18968797564685</v>
      </c>
      <c r="H266" s="7">
        <f t="shared" si="101"/>
        <v>16.729309360730593</v>
      </c>
      <c r="I266" s="8" t="s">
        <v>82</v>
      </c>
      <c r="J266" t="s">
        <v>83</v>
      </c>
      <c r="Y266" s="51"/>
    </row>
    <row r="267" spans="1:25">
      <c r="A267" s="50"/>
      <c r="Y267" s="51"/>
    </row>
    <row r="268" spans="1:25">
      <c r="A268" s="53" t="s">
        <v>70</v>
      </c>
      <c r="B268" s="2">
        <f>$C$264</f>
        <v>0</v>
      </c>
      <c r="C268" s="2">
        <f t="shared" ref="C268:X268" si="102">$C$264</f>
        <v>0</v>
      </c>
      <c r="D268" s="2">
        <f t="shared" si="102"/>
        <v>0</v>
      </c>
      <c r="E268" s="2">
        <f t="shared" si="102"/>
        <v>0</v>
      </c>
      <c r="F268" s="2">
        <f t="shared" si="102"/>
        <v>0</v>
      </c>
      <c r="G268" s="2">
        <f t="shared" si="102"/>
        <v>0</v>
      </c>
      <c r="H268" s="2">
        <f t="shared" si="102"/>
        <v>0</v>
      </c>
      <c r="I268" s="2">
        <f t="shared" si="102"/>
        <v>0</v>
      </c>
      <c r="J268" s="2">
        <f t="shared" si="102"/>
        <v>0</v>
      </c>
      <c r="K268" s="2">
        <f t="shared" si="102"/>
        <v>0</v>
      </c>
      <c r="L268" s="2">
        <f t="shared" si="102"/>
        <v>0</v>
      </c>
      <c r="M268" s="2">
        <f t="shared" si="102"/>
        <v>0</v>
      </c>
      <c r="N268" s="2">
        <f t="shared" si="102"/>
        <v>0</v>
      </c>
      <c r="O268" s="2">
        <f t="shared" si="102"/>
        <v>0</v>
      </c>
      <c r="P268" s="2">
        <f t="shared" si="102"/>
        <v>0</v>
      </c>
      <c r="Q268" s="2">
        <f t="shared" si="102"/>
        <v>0</v>
      </c>
      <c r="R268" s="2">
        <f t="shared" si="102"/>
        <v>0</v>
      </c>
      <c r="S268" s="2">
        <f t="shared" si="102"/>
        <v>0</v>
      </c>
      <c r="T268" s="2">
        <f t="shared" si="102"/>
        <v>0</v>
      </c>
      <c r="U268" s="2">
        <f t="shared" si="102"/>
        <v>0</v>
      </c>
      <c r="V268" s="2">
        <f t="shared" si="102"/>
        <v>0</v>
      </c>
      <c r="W268" s="2">
        <f t="shared" si="102"/>
        <v>0</v>
      </c>
      <c r="X268" s="2">
        <f t="shared" si="102"/>
        <v>0</v>
      </c>
      <c r="Y268" s="54">
        <f>$C$264</f>
        <v>0</v>
      </c>
    </row>
    <row r="269" spans="1:25">
      <c r="A269" s="55" t="s">
        <v>71</v>
      </c>
      <c r="B269">
        <f>$D$266</f>
        <v>1066.1535459474887</v>
      </c>
      <c r="C269">
        <f t="shared" ref="C269:Y269" si="103">$D$266</f>
        <v>1066.1535459474887</v>
      </c>
      <c r="D269">
        <f t="shared" si="103"/>
        <v>1066.1535459474887</v>
      </c>
      <c r="E269">
        <f t="shared" si="103"/>
        <v>1066.1535459474887</v>
      </c>
      <c r="F269">
        <f t="shared" si="103"/>
        <v>1066.1535459474887</v>
      </c>
      <c r="G269">
        <f t="shared" si="103"/>
        <v>1066.1535459474887</v>
      </c>
      <c r="H269">
        <f t="shared" si="103"/>
        <v>1066.1535459474887</v>
      </c>
      <c r="I269">
        <f t="shared" si="103"/>
        <v>1066.1535459474887</v>
      </c>
      <c r="J269">
        <f t="shared" si="103"/>
        <v>1066.1535459474887</v>
      </c>
      <c r="K269">
        <f t="shared" si="103"/>
        <v>1066.1535459474887</v>
      </c>
      <c r="L269">
        <f t="shared" si="103"/>
        <v>1066.1535459474887</v>
      </c>
      <c r="M269">
        <f t="shared" si="103"/>
        <v>1066.1535459474887</v>
      </c>
      <c r="N269">
        <f t="shared" si="103"/>
        <v>1066.1535459474887</v>
      </c>
      <c r="O269">
        <f t="shared" si="103"/>
        <v>1066.1535459474887</v>
      </c>
      <c r="P269">
        <f t="shared" si="103"/>
        <v>1066.1535459474887</v>
      </c>
      <c r="Q269">
        <f t="shared" si="103"/>
        <v>1066.1535459474887</v>
      </c>
      <c r="R269">
        <f t="shared" si="103"/>
        <v>1066.1535459474887</v>
      </c>
      <c r="S269">
        <f t="shared" si="103"/>
        <v>1066.1535459474887</v>
      </c>
      <c r="T269">
        <f t="shared" si="103"/>
        <v>1066.1535459474887</v>
      </c>
      <c r="U269">
        <f t="shared" si="103"/>
        <v>1066.1535459474887</v>
      </c>
      <c r="V269">
        <f t="shared" si="103"/>
        <v>1066.1535459474887</v>
      </c>
      <c r="W269">
        <f t="shared" si="103"/>
        <v>1066.1535459474887</v>
      </c>
      <c r="X269">
        <f t="shared" si="103"/>
        <v>1066.1535459474887</v>
      </c>
      <c r="Y269" s="51">
        <f t="shared" si="103"/>
        <v>1066.1535459474887</v>
      </c>
    </row>
    <row r="270" spans="1:25">
      <c r="A270" s="56" t="s">
        <v>64</v>
      </c>
      <c r="B270" s="7">
        <f>B89</f>
        <v>3021</v>
      </c>
      <c r="C270" s="7">
        <f>C89</f>
        <v>2924</v>
      </c>
      <c r="D270" s="7">
        <f>D89</f>
        <v>2989</v>
      </c>
      <c r="E270" s="7">
        <f>E89</f>
        <v>3076</v>
      </c>
      <c r="F270" s="7">
        <f>F89</f>
        <v>3079</v>
      </c>
      <c r="G270" s="7">
        <f>G89</f>
        <v>3058</v>
      </c>
      <c r="H270" s="7">
        <f>H89</f>
        <v>3169</v>
      </c>
      <c r="I270" s="7">
        <f>I89</f>
        <v>3529</v>
      </c>
      <c r="J270" s="7">
        <f>J89</f>
        <v>4245</v>
      </c>
      <c r="K270" s="7">
        <f>K89</f>
        <v>4699</v>
      </c>
      <c r="L270" s="7">
        <f>L89</f>
        <v>4837</v>
      </c>
      <c r="M270" s="7">
        <f>M89</f>
        <v>4935</v>
      </c>
      <c r="N270" s="7">
        <f>N89</f>
        <v>4802</v>
      </c>
      <c r="O270" s="7">
        <f>O89</f>
        <v>4980</v>
      </c>
      <c r="P270" s="7">
        <f>P89</f>
        <v>4972</v>
      </c>
      <c r="Q270" s="7">
        <f>Q89</f>
        <v>4882</v>
      </c>
      <c r="R270" s="7">
        <f>R89</f>
        <v>4764</v>
      </c>
      <c r="S270" s="7">
        <f>S89</f>
        <v>4487</v>
      </c>
      <c r="T270" s="7">
        <f>T89</f>
        <v>4283</v>
      </c>
      <c r="U270" s="7">
        <f>U89</f>
        <v>4060</v>
      </c>
      <c r="V270" s="7">
        <f>V89</f>
        <v>3876</v>
      </c>
      <c r="W270" s="7">
        <f>W89</f>
        <v>3657</v>
      </c>
      <c r="X270" s="7">
        <f>X89</f>
        <v>3472</v>
      </c>
      <c r="Y270" s="57">
        <f>Y89</f>
        <v>3286</v>
      </c>
    </row>
    <row r="271" spans="1:25">
      <c r="A271" s="50"/>
      <c r="Y271" s="51"/>
    </row>
    <row r="272" spans="1:25">
      <c r="A272" s="50" t="s">
        <v>84</v>
      </c>
      <c r="B272" t="s">
        <v>85</v>
      </c>
      <c r="C272" t="s">
        <v>86</v>
      </c>
      <c r="D272" t="s">
        <v>87</v>
      </c>
      <c r="E272" t="s">
        <v>88</v>
      </c>
      <c r="F272" t="s">
        <v>89</v>
      </c>
      <c r="G272" t="s">
        <v>90</v>
      </c>
      <c r="H272" t="s">
        <v>91</v>
      </c>
      <c r="I272" t="s">
        <v>92</v>
      </c>
      <c r="J272" t="s">
        <v>93</v>
      </c>
      <c r="K272" t="s">
        <v>94</v>
      </c>
      <c r="L272" t="s">
        <v>95</v>
      </c>
      <c r="M272" t="s">
        <v>96</v>
      </c>
      <c r="N272" t="s">
        <v>97</v>
      </c>
      <c r="O272" t="s">
        <v>98</v>
      </c>
      <c r="P272" t="s">
        <v>99</v>
      </c>
      <c r="Q272" t="s">
        <v>100</v>
      </c>
      <c r="R272" t="s">
        <v>101</v>
      </c>
      <c r="S272" t="s">
        <v>102</v>
      </c>
      <c r="T272" t="s">
        <v>103</v>
      </c>
      <c r="U272" t="s">
        <v>104</v>
      </c>
      <c r="V272" t="s">
        <v>105</v>
      </c>
      <c r="W272" t="s">
        <v>106</v>
      </c>
      <c r="X272" t="s">
        <v>107</v>
      </c>
      <c r="Y272" s="51" t="s">
        <v>108</v>
      </c>
    </row>
    <row r="273" spans="1:25">
      <c r="A273" s="85" t="s">
        <v>109</v>
      </c>
      <c r="B273" s="85">
        <f>B25</f>
        <v>0</v>
      </c>
      <c r="C273" s="85">
        <f>C25</f>
        <v>0</v>
      </c>
      <c r="D273" s="85">
        <f>D25</f>
        <v>0</v>
      </c>
      <c r="E273" s="85">
        <f>E25</f>
        <v>0</v>
      </c>
      <c r="F273" s="85">
        <f>F25</f>
        <v>204.41715643366263</v>
      </c>
      <c r="G273" s="85">
        <f>G25</f>
        <v>8994.354883081156</v>
      </c>
      <c r="H273" s="85">
        <f>H25</f>
        <v>39248.094035263224</v>
      </c>
      <c r="I273" s="85">
        <f>I25</f>
        <v>83197.782668500702</v>
      </c>
      <c r="J273" s="85">
        <f>J25</f>
        <v>127965.13992747283</v>
      </c>
      <c r="K273" s="85">
        <f>K25</f>
        <v>164555.81092909843</v>
      </c>
      <c r="L273" s="85">
        <f>L25</f>
        <v>184179.85794673004</v>
      </c>
      <c r="M273" s="85">
        <f>M25</f>
        <v>197262.55595848447</v>
      </c>
      <c r="N273" s="85">
        <f>N25</f>
        <v>200942.0647742904</v>
      </c>
      <c r="O273" s="85">
        <f>O25</f>
        <v>194605.13292484684</v>
      </c>
      <c r="P273" s="85">
        <f>P25</f>
        <v>169666.23983994001</v>
      </c>
      <c r="Q273" s="85">
        <f>Q25</f>
        <v>129396.06002250848</v>
      </c>
      <c r="R273" s="85">
        <f>R25</f>
        <v>80744.776791296739</v>
      </c>
      <c r="S273" s="85">
        <f>S25</f>
        <v>42314.351381768174</v>
      </c>
      <c r="T273" s="85">
        <f>T25</f>
        <v>11242.943603851447</v>
      </c>
      <c r="U273" s="85">
        <f>U25</f>
        <v>204.41715643366263</v>
      </c>
      <c r="V273" s="85">
        <f>V25</f>
        <v>0</v>
      </c>
      <c r="W273" s="85">
        <f>W25</f>
        <v>0</v>
      </c>
      <c r="X273" s="85">
        <f>X25</f>
        <v>0</v>
      </c>
      <c r="Y273" s="85">
        <f>Y25</f>
        <v>0</v>
      </c>
    </row>
    <row r="274" spans="1:25">
      <c r="A274" s="85" t="s">
        <v>110</v>
      </c>
      <c r="B274" s="85">
        <f>B269+B273</f>
        <v>1066.1535459474887</v>
      </c>
      <c r="C274" s="85">
        <f t="shared" ref="C274:Y274" si="104">C269+C273</f>
        <v>1066.1535459474887</v>
      </c>
      <c r="D274" s="85">
        <f t="shared" si="104"/>
        <v>1066.1535459474887</v>
      </c>
      <c r="E274" s="85">
        <f t="shared" si="104"/>
        <v>1066.1535459474887</v>
      </c>
      <c r="F274" s="85">
        <f t="shared" si="104"/>
        <v>1270.5707023811515</v>
      </c>
      <c r="G274" s="85">
        <f t="shared" si="104"/>
        <v>10060.508429028645</v>
      </c>
      <c r="H274" s="85">
        <f t="shared" si="104"/>
        <v>40314.247581210715</v>
      </c>
      <c r="I274" s="85">
        <f t="shared" si="104"/>
        <v>84263.936214448186</v>
      </c>
      <c r="J274" s="85">
        <f t="shared" si="104"/>
        <v>129031.29347342032</v>
      </c>
      <c r="K274" s="85">
        <f t="shared" si="104"/>
        <v>165621.96447504591</v>
      </c>
      <c r="L274" s="85">
        <f t="shared" si="104"/>
        <v>185246.01149267753</v>
      </c>
      <c r="M274" s="85">
        <f t="shared" si="104"/>
        <v>198328.70950443196</v>
      </c>
      <c r="N274" s="85">
        <f t="shared" si="104"/>
        <v>202008.21832023788</v>
      </c>
      <c r="O274" s="85">
        <f t="shared" si="104"/>
        <v>195671.28647079432</v>
      </c>
      <c r="P274" s="85">
        <f t="shared" si="104"/>
        <v>170732.3933858875</v>
      </c>
      <c r="Q274" s="85">
        <f t="shared" si="104"/>
        <v>130462.21356845596</v>
      </c>
      <c r="R274" s="85">
        <f t="shared" si="104"/>
        <v>81810.930337244223</v>
      </c>
      <c r="S274" s="85">
        <f t="shared" si="104"/>
        <v>43380.504927715665</v>
      </c>
      <c r="T274" s="85">
        <f t="shared" si="104"/>
        <v>12309.097149798936</v>
      </c>
      <c r="U274" s="85">
        <f t="shared" si="104"/>
        <v>1270.5707023811515</v>
      </c>
      <c r="V274" s="85">
        <f t="shared" si="104"/>
        <v>1066.1535459474887</v>
      </c>
      <c r="W274" s="85">
        <f t="shared" si="104"/>
        <v>1066.1535459474887</v>
      </c>
      <c r="X274" s="85">
        <f t="shared" si="104"/>
        <v>1066.1535459474887</v>
      </c>
      <c r="Y274" s="85">
        <f t="shared" si="104"/>
        <v>1066.1535459474887</v>
      </c>
    </row>
    <row r="275" spans="1:25">
      <c r="A275" s="50"/>
      <c r="Y275" s="51"/>
    </row>
    <row r="276" spans="1:25">
      <c r="A276" s="92" t="s">
        <v>111</v>
      </c>
      <c r="B276" s="92">
        <f>B28</f>
        <v>0</v>
      </c>
      <c r="C276" s="92">
        <f>C28</f>
        <v>0</v>
      </c>
      <c r="D276" s="92">
        <f>D28</f>
        <v>0</v>
      </c>
      <c r="E276" s="92">
        <f>E28</f>
        <v>0</v>
      </c>
      <c r="F276" s="92">
        <f>F28</f>
        <v>122.65029386019756</v>
      </c>
      <c r="G276" s="92">
        <f>G28</f>
        <v>5396.6129298486931</v>
      </c>
      <c r="H276" s="92">
        <f>H28</f>
        <v>23548.856421157936</v>
      </c>
      <c r="I276" s="92">
        <f>I28</f>
        <v>49918.66960110041</v>
      </c>
      <c r="J276" s="92">
        <f>J28</f>
        <v>76779.083956483679</v>
      </c>
      <c r="K276" s="92">
        <f>K28</f>
        <v>98733.486557459051</v>
      </c>
      <c r="L276" s="92">
        <f>L28</f>
        <v>110507.91476803803</v>
      </c>
      <c r="M276" s="92">
        <f>M28</f>
        <v>118357.53357509065</v>
      </c>
      <c r="N276" s="92">
        <f>N28</f>
        <v>120565.23886457422</v>
      </c>
      <c r="O276" s="92">
        <f>O28</f>
        <v>116763.0797549081</v>
      </c>
      <c r="P276" s="92">
        <f>P28</f>
        <v>101799.743903964</v>
      </c>
      <c r="Q276" s="92">
        <f>Q28</f>
        <v>77637.636013505064</v>
      </c>
      <c r="R276" s="92">
        <f>R28</f>
        <v>48446.866074778045</v>
      </c>
      <c r="S276" s="92">
        <f>S28</f>
        <v>25388.610829060897</v>
      </c>
      <c r="T276" s="92">
        <f>T28</f>
        <v>6745.766162310867</v>
      </c>
      <c r="U276" s="92">
        <f>U28</f>
        <v>122.65029386019756</v>
      </c>
      <c r="V276" s="92">
        <f>V28</f>
        <v>0</v>
      </c>
      <c r="W276" s="92">
        <f>W28</f>
        <v>0</v>
      </c>
      <c r="X276" s="92">
        <f>X28</f>
        <v>0</v>
      </c>
      <c r="Y276" s="92">
        <f>Y28</f>
        <v>0</v>
      </c>
    </row>
    <row r="277" spans="1:25">
      <c r="A277" s="92" t="s">
        <v>110</v>
      </c>
      <c r="B277" s="92">
        <f>B269+B276</f>
        <v>1066.1535459474887</v>
      </c>
      <c r="C277" s="92">
        <f>C269+C276</f>
        <v>1066.1535459474887</v>
      </c>
      <c r="D277" s="92">
        <f>D269+D276</f>
        <v>1066.1535459474887</v>
      </c>
      <c r="E277" s="92">
        <f>E269+E276</f>
        <v>1066.1535459474887</v>
      </c>
      <c r="F277" s="92">
        <f>F269+F276</f>
        <v>1188.8038398076862</v>
      </c>
      <c r="G277" s="92">
        <f>G269+G276</f>
        <v>6462.766475796182</v>
      </c>
      <c r="H277" s="92">
        <f>H269+H276</f>
        <v>24615.009967105423</v>
      </c>
      <c r="I277" s="92">
        <f>I269+I276</f>
        <v>50984.8231470479</v>
      </c>
      <c r="J277" s="92">
        <f>J269+J276</f>
        <v>77845.237502431162</v>
      </c>
      <c r="K277" s="92">
        <f>K269+K276</f>
        <v>99799.640103406535</v>
      </c>
      <c r="L277" s="92">
        <f>L269+L276</f>
        <v>111574.06831398551</v>
      </c>
      <c r="M277" s="92">
        <f>M269+M276</f>
        <v>119423.68712103814</v>
      </c>
      <c r="N277" s="92">
        <f>N269+N276</f>
        <v>121631.3924105217</v>
      </c>
      <c r="O277" s="92">
        <f>O269+O276</f>
        <v>117829.23330085559</v>
      </c>
      <c r="P277" s="92">
        <f>P269+P276</f>
        <v>102865.89744991148</v>
      </c>
      <c r="Q277" s="92">
        <f>Q269+Q276</f>
        <v>78703.789559452547</v>
      </c>
      <c r="R277" s="92">
        <f>R269+R276</f>
        <v>49513.019620725536</v>
      </c>
      <c r="S277" s="92">
        <f>S269+S276</f>
        <v>26454.764375008384</v>
      </c>
      <c r="T277" s="92">
        <f>T269+T276</f>
        <v>7811.919708258356</v>
      </c>
      <c r="U277" s="92">
        <f>U269+U276</f>
        <v>1188.8038398076862</v>
      </c>
      <c r="V277" s="92">
        <f>V269+V276</f>
        <v>1066.1535459474887</v>
      </c>
      <c r="W277" s="92">
        <f>W269+W276</f>
        <v>1066.1535459474887</v>
      </c>
      <c r="X277" s="92">
        <f>X269+X276</f>
        <v>1066.1535459474887</v>
      </c>
      <c r="Y277" s="92">
        <f>Y269+Y276</f>
        <v>1066.1535459474887</v>
      </c>
    </row>
    <row r="278" spans="1:25">
      <c r="A278" s="92" t="s">
        <v>124</v>
      </c>
      <c r="B278" s="92" t="b">
        <f>B277&gt;=B270</f>
        <v>0</v>
      </c>
      <c r="C278" s="92" t="b">
        <f t="shared" ref="C278:Y278" si="105">C277&gt;=C270</f>
        <v>0</v>
      </c>
      <c r="D278" s="92" t="b">
        <f t="shared" si="105"/>
        <v>0</v>
      </c>
      <c r="E278" s="92" t="b">
        <f t="shared" si="105"/>
        <v>0</v>
      </c>
      <c r="F278" s="92" t="b">
        <f t="shared" si="105"/>
        <v>0</v>
      </c>
      <c r="G278" s="92" t="b">
        <f t="shared" si="105"/>
        <v>1</v>
      </c>
      <c r="H278" s="92" t="b">
        <f t="shared" si="105"/>
        <v>1</v>
      </c>
      <c r="I278" s="92" t="b">
        <f t="shared" si="105"/>
        <v>1</v>
      </c>
      <c r="J278" s="92" t="b">
        <f t="shared" si="105"/>
        <v>1</v>
      </c>
      <c r="K278" s="92" t="b">
        <f t="shared" si="105"/>
        <v>1</v>
      </c>
      <c r="L278" s="92" t="b">
        <f t="shared" si="105"/>
        <v>1</v>
      </c>
      <c r="M278" s="92" t="b">
        <f t="shared" si="105"/>
        <v>1</v>
      </c>
      <c r="N278" s="92" t="b">
        <f t="shared" si="105"/>
        <v>1</v>
      </c>
      <c r="O278" s="92" t="b">
        <f t="shared" si="105"/>
        <v>1</v>
      </c>
      <c r="P278" s="92" t="b">
        <f t="shared" si="105"/>
        <v>1</v>
      </c>
      <c r="Q278" s="92" t="b">
        <f t="shared" si="105"/>
        <v>1</v>
      </c>
      <c r="R278" s="92" t="b">
        <f t="shared" si="105"/>
        <v>1</v>
      </c>
      <c r="S278" s="92" t="b">
        <f t="shared" si="105"/>
        <v>1</v>
      </c>
      <c r="T278" s="92" t="b">
        <f t="shared" si="105"/>
        <v>1</v>
      </c>
      <c r="U278" s="92" t="b">
        <f t="shared" si="105"/>
        <v>0</v>
      </c>
      <c r="V278" s="92" t="b">
        <f t="shared" si="105"/>
        <v>0</v>
      </c>
      <c r="W278" s="92" t="b">
        <f t="shared" si="105"/>
        <v>0</v>
      </c>
      <c r="X278" s="92" t="b">
        <f t="shared" si="105"/>
        <v>0</v>
      </c>
      <c r="Y278" s="92" t="b">
        <f t="shared" si="105"/>
        <v>0</v>
      </c>
    </row>
    <row r="279" spans="1:25">
      <c r="A279" s="92" t="s">
        <v>114</v>
      </c>
      <c r="B279" s="92">
        <f>B270-B277</f>
        <v>1954.8464540525113</v>
      </c>
      <c r="C279" s="92">
        <f t="shared" ref="C279:F279" si="106">C270-C277</f>
        <v>1857.8464540525113</v>
      </c>
      <c r="D279" s="92">
        <f t="shared" si="106"/>
        <v>1922.8464540525113</v>
      </c>
      <c r="E279" s="92">
        <f t="shared" si="106"/>
        <v>2009.8464540525113</v>
      </c>
      <c r="F279" s="92">
        <f t="shared" si="106"/>
        <v>1890.1961601923138</v>
      </c>
      <c r="G279" s="92">
        <f>0</f>
        <v>0</v>
      </c>
      <c r="H279" s="92">
        <f>0</f>
        <v>0</v>
      </c>
      <c r="I279" s="92">
        <f>0</f>
        <v>0</v>
      </c>
      <c r="J279" s="92">
        <f>0</f>
        <v>0</v>
      </c>
      <c r="K279" s="92">
        <f>0</f>
        <v>0</v>
      </c>
      <c r="L279" s="92">
        <f>0</f>
        <v>0</v>
      </c>
      <c r="M279" s="92">
        <f>0</f>
        <v>0</v>
      </c>
      <c r="N279" s="92">
        <f>0</f>
        <v>0</v>
      </c>
      <c r="O279" s="92">
        <f>0</f>
        <v>0</v>
      </c>
      <c r="P279" s="92">
        <f>0</f>
        <v>0</v>
      </c>
      <c r="Q279" s="92">
        <f>0</f>
        <v>0</v>
      </c>
      <c r="R279" s="92">
        <f>0</f>
        <v>0</v>
      </c>
      <c r="S279" s="92">
        <f>0</f>
        <v>0</v>
      </c>
      <c r="T279" s="92">
        <f>0</f>
        <v>0</v>
      </c>
      <c r="U279" s="92">
        <f>U270-U277</f>
        <v>2871.196160192314</v>
      </c>
      <c r="V279" s="92">
        <f t="shared" ref="V279:Y279" si="107">V270-V277</f>
        <v>2809.846454052511</v>
      </c>
      <c r="W279" s="92">
        <f t="shared" si="107"/>
        <v>2590.846454052511</v>
      </c>
      <c r="X279" s="92">
        <f t="shared" si="107"/>
        <v>2405.846454052511</v>
      </c>
      <c r="Y279" s="92">
        <f t="shared" si="107"/>
        <v>2219.846454052511</v>
      </c>
    </row>
    <row r="280" spans="1:25">
      <c r="A280" s="92" t="s">
        <v>125</v>
      </c>
      <c r="B280" s="92" t="b">
        <f>B268&gt;=B279</f>
        <v>0</v>
      </c>
      <c r="C280" s="92" t="b">
        <f t="shared" ref="C280:Y280" si="108">C268&gt;=C279</f>
        <v>0</v>
      </c>
      <c r="D280" s="92" t="b">
        <f t="shared" si="108"/>
        <v>0</v>
      </c>
      <c r="E280" s="92" t="b">
        <f t="shared" si="108"/>
        <v>0</v>
      </c>
      <c r="F280" s="92" t="b">
        <f t="shared" si="108"/>
        <v>0</v>
      </c>
      <c r="G280" s="92" t="b">
        <f t="shared" si="108"/>
        <v>1</v>
      </c>
      <c r="H280" s="92" t="b">
        <f t="shared" si="108"/>
        <v>1</v>
      </c>
      <c r="I280" s="92" t="b">
        <f t="shared" si="108"/>
        <v>1</v>
      </c>
      <c r="J280" s="92" t="b">
        <f t="shared" si="108"/>
        <v>1</v>
      </c>
      <c r="K280" s="92" t="b">
        <f t="shared" si="108"/>
        <v>1</v>
      </c>
      <c r="L280" s="92" t="b">
        <f t="shared" si="108"/>
        <v>1</v>
      </c>
      <c r="M280" s="92" t="b">
        <f t="shared" si="108"/>
        <v>1</v>
      </c>
      <c r="N280" s="92" t="b">
        <f t="shared" si="108"/>
        <v>1</v>
      </c>
      <c r="O280" s="92" t="b">
        <f t="shared" si="108"/>
        <v>1</v>
      </c>
      <c r="P280" s="92" t="b">
        <f t="shared" si="108"/>
        <v>1</v>
      </c>
      <c r="Q280" s="92" t="b">
        <f t="shared" si="108"/>
        <v>1</v>
      </c>
      <c r="R280" s="92" t="b">
        <f t="shared" si="108"/>
        <v>1</v>
      </c>
      <c r="S280" s="92" t="b">
        <f t="shared" si="108"/>
        <v>1</v>
      </c>
      <c r="T280" s="92" t="b">
        <f t="shared" si="108"/>
        <v>1</v>
      </c>
      <c r="U280" s="92" t="b">
        <f t="shared" si="108"/>
        <v>0</v>
      </c>
      <c r="V280" s="92" t="b">
        <f t="shared" si="108"/>
        <v>0</v>
      </c>
      <c r="W280" s="92" t="b">
        <f t="shared" si="108"/>
        <v>0</v>
      </c>
      <c r="X280" s="92" t="b">
        <f t="shared" si="108"/>
        <v>0</v>
      </c>
      <c r="Y280" s="92" t="b">
        <f t="shared" si="108"/>
        <v>0</v>
      </c>
    </row>
    <row r="281" spans="1:25">
      <c r="A281" s="92" t="s">
        <v>116</v>
      </c>
      <c r="B281" s="92" t="str">
        <f>IF(B280=TRUE, "OK","need PV")</f>
        <v>need PV</v>
      </c>
      <c r="C281" s="92" t="str">
        <f t="shared" ref="C281:Y281" si="109">IF(C280=TRUE, "OK","need PV")</f>
        <v>need PV</v>
      </c>
      <c r="D281" s="92" t="str">
        <f t="shared" si="109"/>
        <v>need PV</v>
      </c>
      <c r="E281" s="92" t="str">
        <f t="shared" si="109"/>
        <v>need PV</v>
      </c>
      <c r="F281" s="92" t="str">
        <f t="shared" si="109"/>
        <v>need PV</v>
      </c>
      <c r="G281" s="92" t="str">
        <f t="shared" si="109"/>
        <v>OK</v>
      </c>
      <c r="H281" s="92" t="str">
        <f t="shared" si="109"/>
        <v>OK</v>
      </c>
      <c r="I281" s="92" t="str">
        <f t="shared" si="109"/>
        <v>OK</v>
      </c>
      <c r="J281" s="92" t="str">
        <f t="shared" si="109"/>
        <v>OK</v>
      </c>
      <c r="K281" s="92" t="str">
        <f t="shared" si="109"/>
        <v>OK</v>
      </c>
      <c r="L281" s="92" t="str">
        <f t="shared" si="109"/>
        <v>OK</v>
      </c>
      <c r="M281" s="92" t="str">
        <f t="shared" si="109"/>
        <v>OK</v>
      </c>
      <c r="N281" s="92" t="str">
        <f t="shared" si="109"/>
        <v>OK</v>
      </c>
      <c r="O281" s="92" t="str">
        <f t="shared" si="109"/>
        <v>OK</v>
      </c>
      <c r="P281" s="92" t="str">
        <f t="shared" si="109"/>
        <v>OK</v>
      </c>
      <c r="Q281" s="92" t="str">
        <f t="shared" si="109"/>
        <v>OK</v>
      </c>
      <c r="R281" s="92" t="str">
        <f t="shared" si="109"/>
        <v>OK</v>
      </c>
      <c r="S281" s="92" t="str">
        <f t="shared" si="109"/>
        <v>OK</v>
      </c>
      <c r="T281" s="92" t="str">
        <f t="shared" si="109"/>
        <v>OK</v>
      </c>
      <c r="U281" s="92" t="str">
        <f t="shared" si="109"/>
        <v>need PV</v>
      </c>
      <c r="V281" s="92" t="str">
        <f t="shared" si="109"/>
        <v>need PV</v>
      </c>
      <c r="W281" s="92" t="str">
        <f t="shared" si="109"/>
        <v>need PV</v>
      </c>
      <c r="X281" s="92" t="str">
        <f t="shared" si="109"/>
        <v>need PV</v>
      </c>
      <c r="Y281" s="92" t="str">
        <f t="shared" si="109"/>
        <v>need PV</v>
      </c>
    </row>
    <row r="282" spans="1:25">
      <c r="A282" s="92" t="s">
        <v>130</v>
      </c>
      <c r="B282" s="92">
        <f>B270-B277-B268</f>
        <v>1954.8464540525113</v>
      </c>
      <c r="C282" s="92">
        <f t="shared" ref="C282:Y282" si="110">C270-C277-C268</f>
        <v>1857.8464540525113</v>
      </c>
      <c r="D282" s="92">
        <f t="shared" si="110"/>
        <v>1922.8464540525113</v>
      </c>
      <c r="E282" s="92">
        <f t="shared" si="110"/>
        <v>2009.8464540525113</v>
      </c>
      <c r="F282" s="92">
        <f t="shared" si="110"/>
        <v>1890.1961601923138</v>
      </c>
      <c r="G282" s="92">
        <v>0</v>
      </c>
      <c r="H282" s="92">
        <v>0</v>
      </c>
      <c r="I282" s="92">
        <v>0</v>
      </c>
      <c r="J282" s="92">
        <v>0</v>
      </c>
      <c r="K282" s="92">
        <v>0</v>
      </c>
      <c r="L282" s="92">
        <v>0</v>
      </c>
      <c r="M282" s="92">
        <v>0</v>
      </c>
      <c r="N282" s="92">
        <v>0</v>
      </c>
      <c r="O282" s="92">
        <v>0</v>
      </c>
      <c r="P282" s="92">
        <v>0</v>
      </c>
      <c r="Q282" s="92">
        <v>0</v>
      </c>
      <c r="R282" s="92">
        <v>0</v>
      </c>
      <c r="S282" s="92">
        <v>0</v>
      </c>
      <c r="T282" s="92">
        <v>0</v>
      </c>
      <c r="U282" s="92">
        <f t="shared" si="110"/>
        <v>2871.196160192314</v>
      </c>
      <c r="V282" s="92">
        <f t="shared" si="110"/>
        <v>2809.846454052511</v>
      </c>
      <c r="W282" s="92">
        <f t="shared" si="110"/>
        <v>2590.846454052511</v>
      </c>
      <c r="X282" s="92">
        <f t="shared" si="110"/>
        <v>2405.846454052511</v>
      </c>
      <c r="Y282" s="92">
        <f t="shared" si="110"/>
        <v>2219.846454052511</v>
      </c>
    </row>
    <row r="283" spans="1:25">
      <c r="A283" s="92" t="s">
        <v>118</v>
      </c>
      <c r="B283" s="92">
        <f>0</f>
        <v>0</v>
      </c>
      <c r="C283" s="92">
        <f>0</f>
        <v>0</v>
      </c>
      <c r="D283" s="92">
        <f>0</f>
        <v>0</v>
      </c>
      <c r="E283" s="92">
        <f>0</f>
        <v>0</v>
      </c>
      <c r="F283" s="92">
        <f>0</f>
        <v>0</v>
      </c>
      <c r="G283" s="92">
        <f>G277-G270</f>
        <v>3404.766475796182</v>
      </c>
      <c r="H283" s="92">
        <f t="shared" ref="H283:T283" si="111">H277-H270</f>
        <v>21446.009967105423</v>
      </c>
      <c r="I283" s="92">
        <f t="shared" si="111"/>
        <v>47455.8231470479</v>
      </c>
      <c r="J283" s="92">
        <f t="shared" si="111"/>
        <v>73600.237502431162</v>
      </c>
      <c r="K283" s="92">
        <f t="shared" si="111"/>
        <v>95100.640103406535</v>
      </c>
      <c r="L283" s="92">
        <f t="shared" si="111"/>
        <v>106737.06831398551</v>
      </c>
      <c r="M283" s="92">
        <f t="shared" si="111"/>
        <v>114488.68712103814</v>
      </c>
      <c r="N283" s="92">
        <f t="shared" si="111"/>
        <v>116829.3924105217</v>
      </c>
      <c r="O283" s="92">
        <f t="shared" si="111"/>
        <v>112849.23330085559</v>
      </c>
      <c r="P283" s="92">
        <f t="shared" si="111"/>
        <v>97893.897449911485</v>
      </c>
      <c r="Q283" s="92">
        <f t="shared" si="111"/>
        <v>73821.789559452547</v>
      </c>
      <c r="R283" s="92">
        <f t="shared" si="111"/>
        <v>44749.019620725536</v>
      </c>
      <c r="S283" s="92">
        <f t="shared" si="111"/>
        <v>21967.764375008384</v>
      </c>
      <c r="T283" s="92">
        <f t="shared" si="111"/>
        <v>3528.919708258356</v>
      </c>
      <c r="U283" s="92">
        <f>0</f>
        <v>0</v>
      </c>
      <c r="V283" s="92">
        <f>0</f>
        <v>0</v>
      </c>
      <c r="W283" s="92">
        <f>0</f>
        <v>0</v>
      </c>
      <c r="X283" s="92">
        <f>0</f>
        <v>0</v>
      </c>
      <c r="Y283" s="92">
        <f>0</f>
        <v>0</v>
      </c>
    </row>
    <row r="284" spans="1:25">
      <c r="A284" s="92" t="s">
        <v>121</v>
      </c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</row>
    <row r="285" spans="1:25">
      <c r="Y285" s="51"/>
    </row>
    <row r="286" spans="1:25">
      <c r="A286" s="85" t="s">
        <v>122</v>
      </c>
      <c r="B286" s="85">
        <f>B31</f>
        <v>0</v>
      </c>
      <c r="C286" s="85">
        <f>C31</f>
        <v>0</v>
      </c>
      <c r="D286" s="85">
        <f>D31</f>
        <v>0</v>
      </c>
      <c r="E286" s="85">
        <f>E31</f>
        <v>0</v>
      </c>
      <c r="F286" s="85">
        <f>F31</f>
        <v>102.20857821683131</v>
      </c>
      <c r="G286" s="85">
        <f>G31</f>
        <v>4497.177441540578</v>
      </c>
      <c r="H286" s="85">
        <f>H31</f>
        <v>19624.047017631612</v>
      </c>
      <c r="I286" s="85">
        <f>I31</f>
        <v>41598.891334250351</v>
      </c>
      <c r="J286" s="85">
        <f>J31</f>
        <v>63982.569963736416</v>
      </c>
      <c r="K286" s="85">
        <f>K31</f>
        <v>82277.905464549214</v>
      </c>
      <c r="L286" s="85">
        <f>L31</f>
        <v>92089.928973365022</v>
      </c>
      <c r="M286" s="85">
        <f>M31</f>
        <v>98631.277979242237</v>
      </c>
      <c r="N286" s="85">
        <f>N31</f>
        <v>100471.0323871452</v>
      </c>
      <c r="O286" s="85">
        <f>O31</f>
        <v>97302.56646242342</v>
      </c>
      <c r="P286" s="85">
        <f>P31</f>
        <v>84833.119919970006</v>
      </c>
      <c r="Q286" s="85">
        <f>Q31</f>
        <v>64698.030011254239</v>
      </c>
      <c r="R286" s="85">
        <f>R31</f>
        <v>40372.38839564837</v>
      </c>
      <c r="S286" s="85">
        <f>S31</f>
        <v>21157.175690884087</v>
      </c>
      <c r="T286" s="85">
        <f>T31</f>
        <v>5621.4718019257234</v>
      </c>
      <c r="U286" s="85">
        <f>U31</f>
        <v>102.20857821683131</v>
      </c>
      <c r="V286" s="85">
        <f>V31</f>
        <v>0</v>
      </c>
      <c r="W286" s="85">
        <f>W31</f>
        <v>0</v>
      </c>
      <c r="X286" s="85">
        <f>X31</f>
        <v>0</v>
      </c>
      <c r="Y286" s="85">
        <f>Y31</f>
        <v>0</v>
      </c>
    </row>
    <row r="287" spans="1:25">
      <c r="A287" s="85" t="s">
        <v>110</v>
      </c>
      <c r="B287" s="85">
        <f>B269+B286</f>
        <v>1066.1535459474887</v>
      </c>
      <c r="C287" s="85">
        <f>C269+C286</f>
        <v>1066.1535459474887</v>
      </c>
      <c r="D287" s="85">
        <f>D269+D286</f>
        <v>1066.1535459474887</v>
      </c>
      <c r="E287" s="85">
        <f>E269+E286</f>
        <v>1066.1535459474887</v>
      </c>
      <c r="F287" s="85">
        <f>F269+F286</f>
        <v>1168.36212416432</v>
      </c>
      <c r="G287" s="85">
        <f>G269+G286</f>
        <v>5563.330987488067</v>
      </c>
      <c r="H287" s="85">
        <f>H269+H286</f>
        <v>20690.200563579099</v>
      </c>
      <c r="I287" s="85">
        <f>I269+I286</f>
        <v>42665.044880197842</v>
      </c>
      <c r="J287" s="85">
        <f>J269+J286</f>
        <v>65048.723509683907</v>
      </c>
      <c r="K287" s="85">
        <f>K269+K286</f>
        <v>83344.059010496698</v>
      </c>
      <c r="L287" s="85">
        <f>L269+L286</f>
        <v>93156.082519312506</v>
      </c>
      <c r="M287" s="85">
        <f>M269+M286</f>
        <v>99697.431525189721</v>
      </c>
      <c r="N287" s="85">
        <f>N269+N286</f>
        <v>101537.18593309268</v>
      </c>
      <c r="O287" s="85">
        <f>O269+O286</f>
        <v>98368.720008370903</v>
      </c>
      <c r="P287" s="85">
        <f>P269+P286</f>
        <v>85899.273465917489</v>
      </c>
      <c r="Q287" s="85">
        <f>Q269+Q286</f>
        <v>65764.18355720173</v>
      </c>
      <c r="R287" s="85">
        <f>R269+R286</f>
        <v>41438.54194159586</v>
      </c>
      <c r="S287" s="85">
        <f>S269+S286</f>
        <v>22223.329236831574</v>
      </c>
      <c r="T287" s="85">
        <f>T269+T286</f>
        <v>6687.6253478732124</v>
      </c>
      <c r="U287" s="85">
        <f>U269+U286</f>
        <v>1168.36212416432</v>
      </c>
      <c r="V287" s="85">
        <f>V269+V286</f>
        <v>1066.1535459474887</v>
      </c>
      <c r="W287" s="85">
        <f>W269+W286</f>
        <v>1066.1535459474887</v>
      </c>
      <c r="X287" s="85">
        <f>X269+X286</f>
        <v>1066.1535459474887</v>
      </c>
      <c r="Y287" s="85">
        <f>Y269+Y286</f>
        <v>1066.1535459474887</v>
      </c>
    </row>
    <row r="288" spans="1:25">
      <c r="A288" s="50"/>
      <c r="Y288" s="51"/>
    </row>
    <row r="289" spans="1:25">
      <c r="A289" s="92" t="s">
        <v>123</v>
      </c>
      <c r="B289" s="92">
        <f>B34</f>
        <v>0</v>
      </c>
      <c r="C289" s="92">
        <f>C34</f>
        <v>0</v>
      </c>
      <c r="D289" s="92">
        <f>D34</f>
        <v>0</v>
      </c>
      <c r="E289" s="92">
        <f>E34</f>
        <v>0</v>
      </c>
      <c r="F289" s="92">
        <f>F34</f>
        <v>81.766862573465062</v>
      </c>
      <c r="G289" s="92">
        <f>G34</f>
        <v>3597.7419532324629</v>
      </c>
      <c r="H289" s="92">
        <f>H34</f>
        <v>15699.237614105292</v>
      </c>
      <c r="I289" s="92">
        <f>I34</f>
        <v>33279.113067400278</v>
      </c>
      <c r="J289" s="92">
        <f>J34</f>
        <v>51186.055970989131</v>
      </c>
      <c r="K289" s="92">
        <f>K34</f>
        <v>65822.324371639377</v>
      </c>
      <c r="L289" s="92">
        <f>L34</f>
        <v>73671.943178692018</v>
      </c>
      <c r="M289" s="92">
        <f>M34</f>
        <v>78905.022383393793</v>
      </c>
      <c r="N289" s="92">
        <f>N34</f>
        <v>80376.825909716164</v>
      </c>
      <c r="O289" s="92">
        <f>O34</f>
        <v>77842.053169938736</v>
      </c>
      <c r="P289" s="92">
        <f>P34</f>
        <v>67866.495935976011</v>
      </c>
      <c r="Q289" s="92">
        <f>Q34</f>
        <v>51758.424009003393</v>
      </c>
      <c r="R289" s="92">
        <f>R34</f>
        <v>32297.910716518705</v>
      </c>
      <c r="S289" s="92">
        <f>S34</f>
        <v>16925.74055270727</v>
      </c>
      <c r="T289" s="92">
        <f>T34</f>
        <v>4497.1774415405789</v>
      </c>
      <c r="U289" s="92">
        <f>U34</f>
        <v>81.766862573465062</v>
      </c>
      <c r="V289" s="92">
        <f>V34</f>
        <v>0</v>
      </c>
      <c r="W289" s="92">
        <f>W34</f>
        <v>0</v>
      </c>
      <c r="X289" s="92">
        <f>X34</f>
        <v>0</v>
      </c>
      <c r="Y289" s="92">
        <f>Y34</f>
        <v>0</v>
      </c>
    </row>
    <row r="290" spans="1:25">
      <c r="A290" s="92" t="s">
        <v>110</v>
      </c>
      <c r="B290" s="92">
        <f>B269+B289</f>
        <v>1066.1535459474887</v>
      </c>
      <c r="C290" s="92">
        <f>C269+C289</f>
        <v>1066.1535459474887</v>
      </c>
      <c r="D290" s="92">
        <f>D269+D289</f>
        <v>1066.1535459474887</v>
      </c>
      <c r="E290" s="92">
        <f>E269+E289</f>
        <v>1066.1535459474887</v>
      </c>
      <c r="F290" s="92">
        <f>F269+F289</f>
        <v>1147.9204085209537</v>
      </c>
      <c r="G290" s="92">
        <f>G269+G289</f>
        <v>4663.8954991799519</v>
      </c>
      <c r="H290" s="92">
        <f>H269+H289</f>
        <v>16765.391160052779</v>
      </c>
      <c r="I290" s="92">
        <f>I269+I289</f>
        <v>34345.266613347769</v>
      </c>
      <c r="J290" s="92">
        <f>J269+J289</f>
        <v>52252.209516936622</v>
      </c>
      <c r="K290" s="92">
        <f>K269+K289</f>
        <v>66888.477917586861</v>
      </c>
      <c r="L290" s="92">
        <f>L269+L289</f>
        <v>74738.096724639501</v>
      </c>
      <c r="M290" s="92">
        <f>M269+M289</f>
        <v>79971.175929341276</v>
      </c>
      <c r="N290" s="92">
        <f>N269+N289</f>
        <v>81442.979455663648</v>
      </c>
      <c r="O290" s="92">
        <f>O269+O289</f>
        <v>78908.206715886219</v>
      </c>
      <c r="P290" s="92">
        <f>P269+P289</f>
        <v>68932.649481923494</v>
      </c>
      <c r="Q290" s="92">
        <f>Q269+Q289</f>
        <v>52824.577554950883</v>
      </c>
      <c r="R290" s="92">
        <f>R269+R289</f>
        <v>33364.064262466192</v>
      </c>
      <c r="S290" s="92">
        <f>S269+S289</f>
        <v>17991.894098654757</v>
      </c>
      <c r="T290" s="92">
        <f>T269+T289</f>
        <v>5563.3309874880679</v>
      </c>
      <c r="U290" s="92">
        <f>U269+U289</f>
        <v>1147.9204085209537</v>
      </c>
      <c r="V290" s="92">
        <f>V269+V289</f>
        <v>1066.1535459474887</v>
      </c>
      <c r="W290" s="92">
        <f>W269+W289</f>
        <v>1066.1535459474887</v>
      </c>
      <c r="X290" s="92">
        <f>X269+X289</f>
        <v>1066.1535459474887</v>
      </c>
      <c r="Y290" s="92">
        <f>Y269+Y289</f>
        <v>1066.1535459474887</v>
      </c>
    </row>
    <row r="291" spans="1:25">
      <c r="A291" s="92" t="s">
        <v>124</v>
      </c>
      <c r="B291" s="92" t="b">
        <f>B290&gt;=B270</f>
        <v>0</v>
      </c>
      <c r="C291" s="92" t="b">
        <f t="shared" ref="C291:Y291" si="112">C290&gt;=C270</f>
        <v>0</v>
      </c>
      <c r="D291" s="92" t="b">
        <f t="shared" si="112"/>
        <v>0</v>
      </c>
      <c r="E291" s="92" t="b">
        <f t="shared" si="112"/>
        <v>0</v>
      </c>
      <c r="F291" s="92" t="b">
        <f t="shared" si="112"/>
        <v>0</v>
      </c>
      <c r="G291" s="92" t="b">
        <f t="shared" si="112"/>
        <v>1</v>
      </c>
      <c r="H291" s="92" t="b">
        <f t="shared" si="112"/>
        <v>1</v>
      </c>
      <c r="I291" s="92" t="b">
        <f t="shared" si="112"/>
        <v>1</v>
      </c>
      <c r="J291" s="92" t="b">
        <f t="shared" si="112"/>
        <v>1</v>
      </c>
      <c r="K291" s="92" t="b">
        <f t="shared" si="112"/>
        <v>1</v>
      </c>
      <c r="L291" s="92" t="b">
        <f t="shared" si="112"/>
        <v>1</v>
      </c>
      <c r="M291" s="92" t="b">
        <f t="shared" si="112"/>
        <v>1</v>
      </c>
      <c r="N291" s="92" t="b">
        <f t="shared" si="112"/>
        <v>1</v>
      </c>
      <c r="O291" s="92" t="b">
        <f t="shared" si="112"/>
        <v>1</v>
      </c>
      <c r="P291" s="92" t="b">
        <f t="shared" si="112"/>
        <v>1</v>
      </c>
      <c r="Q291" s="92" t="b">
        <f t="shared" si="112"/>
        <v>1</v>
      </c>
      <c r="R291" s="92" t="b">
        <f t="shared" si="112"/>
        <v>1</v>
      </c>
      <c r="S291" s="92" t="b">
        <f t="shared" si="112"/>
        <v>1</v>
      </c>
      <c r="T291" s="92" t="b">
        <f t="shared" si="112"/>
        <v>1</v>
      </c>
      <c r="U291" s="92" t="b">
        <f t="shared" si="112"/>
        <v>0</v>
      </c>
      <c r="V291" s="92" t="b">
        <f t="shared" si="112"/>
        <v>0</v>
      </c>
      <c r="W291" s="92" t="b">
        <f t="shared" si="112"/>
        <v>0</v>
      </c>
      <c r="X291" s="92" t="b">
        <f t="shared" si="112"/>
        <v>0</v>
      </c>
      <c r="Y291" s="92" t="b">
        <f t="shared" si="112"/>
        <v>0</v>
      </c>
    </row>
    <row r="292" spans="1:25">
      <c r="A292" s="92" t="s">
        <v>114</v>
      </c>
      <c r="B292" s="92">
        <f>B270-B290</f>
        <v>1954.8464540525113</v>
      </c>
      <c r="C292" s="92">
        <f t="shared" ref="C292:Y292" si="113">C270-C290</f>
        <v>1857.8464540525113</v>
      </c>
      <c r="D292" s="92">
        <f t="shared" si="113"/>
        <v>1922.8464540525113</v>
      </c>
      <c r="E292" s="92">
        <f t="shared" si="113"/>
        <v>2009.8464540525113</v>
      </c>
      <c r="F292" s="92">
        <f t="shared" si="113"/>
        <v>1931.0795914790463</v>
      </c>
      <c r="G292" s="92">
        <f>0</f>
        <v>0</v>
      </c>
      <c r="H292" s="92">
        <f>0</f>
        <v>0</v>
      </c>
      <c r="I292" s="92">
        <f>0</f>
        <v>0</v>
      </c>
      <c r="J292" s="92">
        <f>0</f>
        <v>0</v>
      </c>
      <c r="K292" s="92">
        <f>0</f>
        <v>0</v>
      </c>
      <c r="L292" s="92">
        <f>0</f>
        <v>0</v>
      </c>
      <c r="M292" s="92">
        <f>0</f>
        <v>0</v>
      </c>
      <c r="N292" s="92">
        <f>0</f>
        <v>0</v>
      </c>
      <c r="O292" s="92">
        <f>0</f>
        <v>0</v>
      </c>
      <c r="P292" s="92">
        <f>0</f>
        <v>0</v>
      </c>
      <c r="Q292" s="92">
        <f>0</f>
        <v>0</v>
      </c>
      <c r="R292" s="92">
        <f>0</f>
        <v>0</v>
      </c>
      <c r="S292" s="92">
        <f>0</f>
        <v>0</v>
      </c>
      <c r="T292" s="92">
        <f>0</f>
        <v>0</v>
      </c>
      <c r="U292" s="92">
        <f t="shared" si="113"/>
        <v>2912.079591479046</v>
      </c>
      <c r="V292" s="92">
        <f t="shared" si="113"/>
        <v>2809.846454052511</v>
      </c>
      <c r="W292" s="92">
        <f t="shared" si="113"/>
        <v>2590.846454052511</v>
      </c>
      <c r="X292" s="92">
        <f t="shared" si="113"/>
        <v>2405.846454052511</v>
      </c>
      <c r="Y292" s="92">
        <f t="shared" si="113"/>
        <v>2219.846454052511</v>
      </c>
    </row>
    <row r="293" spans="1:25">
      <c r="A293" s="92" t="s">
        <v>125</v>
      </c>
      <c r="B293" s="92" t="b">
        <f>B268&gt;=B292</f>
        <v>0</v>
      </c>
      <c r="C293" s="92" t="b">
        <f t="shared" ref="C293:Y293" si="114">C268&gt;=C292</f>
        <v>0</v>
      </c>
      <c r="D293" s="92" t="b">
        <f t="shared" si="114"/>
        <v>0</v>
      </c>
      <c r="E293" s="92" t="b">
        <f t="shared" si="114"/>
        <v>0</v>
      </c>
      <c r="F293" s="92" t="b">
        <f t="shared" si="114"/>
        <v>0</v>
      </c>
      <c r="G293" s="92" t="b">
        <f t="shared" si="114"/>
        <v>1</v>
      </c>
      <c r="H293" s="92" t="b">
        <f t="shared" si="114"/>
        <v>1</v>
      </c>
      <c r="I293" s="92" t="b">
        <f t="shared" si="114"/>
        <v>1</v>
      </c>
      <c r="J293" s="92" t="b">
        <f t="shared" si="114"/>
        <v>1</v>
      </c>
      <c r="K293" s="92" t="b">
        <f t="shared" si="114"/>
        <v>1</v>
      </c>
      <c r="L293" s="92" t="b">
        <f t="shared" si="114"/>
        <v>1</v>
      </c>
      <c r="M293" s="92" t="b">
        <f t="shared" si="114"/>
        <v>1</v>
      </c>
      <c r="N293" s="92" t="b">
        <f t="shared" si="114"/>
        <v>1</v>
      </c>
      <c r="O293" s="92" t="b">
        <f t="shared" si="114"/>
        <v>1</v>
      </c>
      <c r="P293" s="92" t="b">
        <f t="shared" si="114"/>
        <v>1</v>
      </c>
      <c r="Q293" s="92" t="b">
        <f t="shared" si="114"/>
        <v>1</v>
      </c>
      <c r="R293" s="92" t="b">
        <f t="shared" si="114"/>
        <v>1</v>
      </c>
      <c r="S293" s="92" t="b">
        <f t="shared" si="114"/>
        <v>1</v>
      </c>
      <c r="T293" s="92" t="b">
        <f t="shared" si="114"/>
        <v>1</v>
      </c>
      <c r="U293" s="92" t="b">
        <f t="shared" si="114"/>
        <v>0</v>
      </c>
      <c r="V293" s="92" t="b">
        <f t="shared" si="114"/>
        <v>0</v>
      </c>
      <c r="W293" s="92" t="b">
        <f t="shared" si="114"/>
        <v>0</v>
      </c>
      <c r="X293" s="92" t="b">
        <f t="shared" si="114"/>
        <v>0</v>
      </c>
      <c r="Y293" s="92" t="b">
        <f t="shared" si="114"/>
        <v>0</v>
      </c>
    </row>
    <row r="294" spans="1:25">
      <c r="A294" s="92" t="s">
        <v>116</v>
      </c>
      <c r="B294" s="92" t="str">
        <f>IF(B293=TRUE, "OK","need PV")</f>
        <v>need PV</v>
      </c>
      <c r="C294" s="92" t="str">
        <f t="shared" ref="C294" si="115">IF(C293=TRUE, "OK","need PV")</f>
        <v>need PV</v>
      </c>
      <c r="D294" s="92" t="str">
        <f t="shared" ref="D294" si="116">IF(D293=TRUE, "OK","need PV")</f>
        <v>need PV</v>
      </c>
      <c r="E294" s="92" t="str">
        <f t="shared" ref="E294" si="117">IF(E293=TRUE, "OK","need PV")</f>
        <v>need PV</v>
      </c>
      <c r="F294" s="92" t="str">
        <f t="shared" ref="F294" si="118">IF(F293=TRUE, "OK","need PV")</f>
        <v>need PV</v>
      </c>
      <c r="G294" s="92" t="str">
        <f t="shared" ref="G294" si="119">IF(G293=TRUE, "OK","need PV")</f>
        <v>OK</v>
      </c>
      <c r="H294" s="92" t="str">
        <f t="shared" ref="H294" si="120">IF(H293=TRUE, "OK","need PV")</f>
        <v>OK</v>
      </c>
      <c r="I294" s="92" t="str">
        <f t="shared" ref="I294" si="121">IF(I293=TRUE, "OK","need PV")</f>
        <v>OK</v>
      </c>
      <c r="J294" s="92" t="str">
        <f t="shared" ref="J294" si="122">IF(J293=TRUE, "OK","need PV")</f>
        <v>OK</v>
      </c>
      <c r="K294" s="92" t="str">
        <f t="shared" ref="K294" si="123">IF(K293=TRUE, "OK","need PV")</f>
        <v>OK</v>
      </c>
      <c r="L294" s="92" t="str">
        <f t="shared" ref="L294" si="124">IF(L293=TRUE, "OK","need PV")</f>
        <v>OK</v>
      </c>
      <c r="M294" s="92" t="str">
        <f t="shared" ref="M294" si="125">IF(M293=TRUE, "OK","need PV")</f>
        <v>OK</v>
      </c>
      <c r="N294" s="92" t="str">
        <f t="shared" ref="N294" si="126">IF(N293=TRUE, "OK","need PV")</f>
        <v>OK</v>
      </c>
      <c r="O294" s="92" t="str">
        <f t="shared" ref="O294" si="127">IF(O293=TRUE, "OK","need PV")</f>
        <v>OK</v>
      </c>
      <c r="P294" s="92" t="str">
        <f t="shared" ref="P294" si="128">IF(P293=TRUE, "OK","need PV")</f>
        <v>OK</v>
      </c>
      <c r="Q294" s="92" t="str">
        <f t="shared" ref="Q294" si="129">IF(Q293=TRUE, "OK","need PV")</f>
        <v>OK</v>
      </c>
      <c r="R294" s="92" t="str">
        <f t="shared" ref="R294" si="130">IF(R293=TRUE, "OK","need PV")</f>
        <v>OK</v>
      </c>
      <c r="S294" s="92" t="str">
        <f t="shared" ref="S294" si="131">IF(S293=TRUE, "OK","need PV")</f>
        <v>OK</v>
      </c>
      <c r="T294" s="92" t="str">
        <f t="shared" ref="T294" si="132">IF(T293=TRUE, "OK","need PV")</f>
        <v>OK</v>
      </c>
      <c r="U294" s="92" t="str">
        <f t="shared" ref="U294" si="133">IF(U293=TRUE, "OK","need PV")</f>
        <v>need PV</v>
      </c>
      <c r="V294" s="92" t="str">
        <f t="shared" ref="V294" si="134">IF(V293=TRUE, "OK","need PV")</f>
        <v>need PV</v>
      </c>
      <c r="W294" s="92" t="str">
        <f t="shared" ref="W294" si="135">IF(W293=TRUE, "OK","need PV")</f>
        <v>need PV</v>
      </c>
      <c r="X294" s="92" t="str">
        <f t="shared" ref="X294" si="136">IF(X293=TRUE, "OK","need PV")</f>
        <v>need PV</v>
      </c>
      <c r="Y294" s="92" t="str">
        <f t="shared" ref="Y294" si="137">IF(Y293=TRUE, "OK","need PV")</f>
        <v>need PV</v>
      </c>
    </row>
    <row r="295" spans="1:25">
      <c r="A295" s="92" t="s">
        <v>130</v>
      </c>
      <c r="B295" s="92">
        <f>B270-B290-B268</f>
        <v>1954.8464540525113</v>
      </c>
      <c r="C295" s="92">
        <f t="shared" ref="C295:Y295" si="138">C270-C290-C268</f>
        <v>1857.8464540525113</v>
      </c>
      <c r="D295" s="92">
        <f t="shared" si="138"/>
        <v>1922.8464540525113</v>
      </c>
      <c r="E295" s="92">
        <f t="shared" si="138"/>
        <v>2009.8464540525113</v>
      </c>
      <c r="F295" s="92">
        <f t="shared" si="138"/>
        <v>1931.0795914790463</v>
      </c>
      <c r="G295" s="92">
        <f>0</f>
        <v>0</v>
      </c>
      <c r="H295" s="92">
        <f>0</f>
        <v>0</v>
      </c>
      <c r="I295" s="92">
        <f>0</f>
        <v>0</v>
      </c>
      <c r="J295" s="92">
        <f>0</f>
        <v>0</v>
      </c>
      <c r="K295" s="92">
        <f>0</f>
        <v>0</v>
      </c>
      <c r="L295" s="92">
        <f>0</f>
        <v>0</v>
      </c>
      <c r="M295" s="92">
        <f>0</f>
        <v>0</v>
      </c>
      <c r="N295" s="92">
        <f>0</f>
        <v>0</v>
      </c>
      <c r="O295" s="92">
        <f>0</f>
        <v>0</v>
      </c>
      <c r="P295" s="92">
        <f>0</f>
        <v>0</v>
      </c>
      <c r="Q295" s="92">
        <f>0</f>
        <v>0</v>
      </c>
      <c r="R295" s="92">
        <f>0</f>
        <v>0</v>
      </c>
      <c r="S295" s="92">
        <f>0</f>
        <v>0</v>
      </c>
      <c r="T295" s="92">
        <f>0</f>
        <v>0</v>
      </c>
      <c r="U295" s="92">
        <f t="shared" si="138"/>
        <v>2912.079591479046</v>
      </c>
      <c r="V295" s="92">
        <f t="shared" si="138"/>
        <v>2809.846454052511</v>
      </c>
      <c r="W295" s="92">
        <f t="shared" si="138"/>
        <v>2590.846454052511</v>
      </c>
      <c r="X295" s="92">
        <f t="shared" si="138"/>
        <v>2405.846454052511</v>
      </c>
      <c r="Y295" s="92">
        <f t="shared" si="138"/>
        <v>2219.846454052511</v>
      </c>
    </row>
    <row r="296" spans="1:25">
      <c r="A296" s="92" t="s">
        <v>118</v>
      </c>
      <c r="B296" s="92">
        <f>0</f>
        <v>0</v>
      </c>
      <c r="C296" s="92">
        <f>0</f>
        <v>0</v>
      </c>
      <c r="D296" s="92">
        <f>0</f>
        <v>0</v>
      </c>
      <c r="E296" s="92">
        <f>0</f>
        <v>0</v>
      </c>
      <c r="F296" s="92">
        <f>0</f>
        <v>0</v>
      </c>
      <c r="G296" s="92">
        <f>G290-G270</f>
        <v>1605.8954991799519</v>
      </c>
      <c r="H296" s="92">
        <f t="shared" ref="H296:T296" si="139">H290-H270</f>
        <v>13596.391160052779</v>
      </c>
      <c r="I296" s="92">
        <f t="shared" si="139"/>
        <v>30816.266613347769</v>
      </c>
      <c r="J296" s="92">
        <f t="shared" si="139"/>
        <v>48007.209516936622</v>
      </c>
      <c r="K296" s="92">
        <f t="shared" si="139"/>
        <v>62189.477917586861</v>
      </c>
      <c r="L296" s="92">
        <f t="shared" si="139"/>
        <v>69901.096724639501</v>
      </c>
      <c r="M296" s="92">
        <f t="shared" si="139"/>
        <v>75036.175929341276</v>
      </c>
      <c r="N296" s="92">
        <f t="shared" si="139"/>
        <v>76640.979455663648</v>
      </c>
      <c r="O296" s="92">
        <f t="shared" si="139"/>
        <v>73928.206715886219</v>
      </c>
      <c r="P296" s="92">
        <f t="shared" si="139"/>
        <v>63960.649481923494</v>
      </c>
      <c r="Q296" s="92">
        <f t="shared" si="139"/>
        <v>47942.577554950883</v>
      </c>
      <c r="R296" s="92">
        <f t="shared" si="139"/>
        <v>28600.064262466192</v>
      </c>
      <c r="S296" s="92">
        <f t="shared" si="139"/>
        <v>13504.894098654757</v>
      </c>
      <c r="T296" s="92">
        <f t="shared" si="139"/>
        <v>1280.3309874880679</v>
      </c>
      <c r="U296" s="92">
        <f>0</f>
        <v>0</v>
      </c>
      <c r="V296" s="92">
        <f>0</f>
        <v>0</v>
      </c>
      <c r="W296" s="92">
        <f>0</f>
        <v>0</v>
      </c>
      <c r="X296" s="92">
        <f>0</f>
        <v>0</v>
      </c>
      <c r="Y296" s="92">
        <f>0</f>
        <v>0</v>
      </c>
    </row>
    <row r="297" spans="1:25">
      <c r="A297" s="92" t="s">
        <v>121</v>
      </c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</row>
    <row r="298" spans="1:25">
      <c r="A298" s="50"/>
      <c r="Y298" s="51"/>
    </row>
    <row r="299" spans="1:25">
      <c r="A299" s="92" t="s">
        <v>127</v>
      </c>
      <c r="B299" s="92">
        <f>B37</f>
        <v>0</v>
      </c>
      <c r="C299" s="92">
        <f>C37</f>
        <v>0</v>
      </c>
      <c r="D299" s="92">
        <f>D37</f>
        <v>0</v>
      </c>
      <c r="E299" s="92">
        <f>E37</f>
        <v>0</v>
      </c>
      <c r="F299" s="92">
        <f>F37</f>
        <v>61.325146930098782</v>
      </c>
      <c r="G299" s="92">
        <f>G37</f>
        <v>2698.3064649243465</v>
      </c>
      <c r="H299" s="92">
        <f>H37</f>
        <v>11774.428210578968</v>
      </c>
      <c r="I299" s="92">
        <f>I37</f>
        <v>24959.334800550205</v>
      </c>
      <c r="J299" s="92">
        <f>J37</f>
        <v>38389.541978241839</v>
      </c>
      <c r="K299" s="92">
        <f>K37</f>
        <v>49366.743278729526</v>
      </c>
      <c r="L299" s="92">
        <f>L37</f>
        <v>55253.957384019013</v>
      </c>
      <c r="M299" s="92">
        <f>M37</f>
        <v>59178.766787545326</v>
      </c>
      <c r="N299" s="92">
        <f>N37</f>
        <v>60282.619432287109</v>
      </c>
      <c r="O299" s="92">
        <f>O37</f>
        <v>58381.539877454052</v>
      </c>
      <c r="P299" s="92">
        <f>P37</f>
        <v>50899.871951982001</v>
      </c>
      <c r="Q299" s="92">
        <f>Q37</f>
        <v>38818.818006752532</v>
      </c>
      <c r="R299" s="92">
        <f>R37</f>
        <v>24223.433037389023</v>
      </c>
      <c r="S299" s="92">
        <f>S37</f>
        <v>12694.305414530449</v>
      </c>
      <c r="T299" s="92">
        <f>T37</f>
        <v>3372.8830811554335</v>
      </c>
      <c r="U299" s="92">
        <f>U37</f>
        <v>61.325146930098782</v>
      </c>
      <c r="V299" s="92">
        <f>V37</f>
        <v>0</v>
      </c>
      <c r="W299" s="92">
        <f>W37</f>
        <v>0</v>
      </c>
      <c r="X299" s="92">
        <f>X37</f>
        <v>0</v>
      </c>
      <c r="Y299" s="92">
        <f>Y37</f>
        <v>0</v>
      </c>
    </row>
    <row r="300" spans="1:25">
      <c r="A300" s="92" t="s">
        <v>110</v>
      </c>
      <c r="B300" s="92">
        <f>B269+B299</f>
        <v>1066.1535459474887</v>
      </c>
      <c r="C300" s="92">
        <f>C269+C299</f>
        <v>1066.1535459474887</v>
      </c>
      <c r="D300" s="92">
        <f>D269+D299</f>
        <v>1066.1535459474887</v>
      </c>
      <c r="E300" s="92">
        <f>E269+E299</f>
        <v>1066.1535459474887</v>
      </c>
      <c r="F300" s="92">
        <f>F269+F299</f>
        <v>1127.4786928775875</v>
      </c>
      <c r="G300" s="92">
        <f>G269+G299</f>
        <v>3764.460010871835</v>
      </c>
      <c r="H300" s="92">
        <f>H269+H299</f>
        <v>12840.581756526457</v>
      </c>
      <c r="I300" s="92">
        <f>I269+I299</f>
        <v>26025.488346497692</v>
      </c>
      <c r="J300" s="92">
        <f>J269+J299</f>
        <v>39455.69552418933</v>
      </c>
      <c r="K300" s="92">
        <f>K269+K299</f>
        <v>50432.896824677016</v>
      </c>
      <c r="L300" s="92">
        <f>L269+L299</f>
        <v>56320.110929966504</v>
      </c>
      <c r="M300" s="92">
        <f>M269+M299</f>
        <v>60244.920333492817</v>
      </c>
      <c r="N300" s="92">
        <f>N269+N299</f>
        <v>61348.7729782346</v>
      </c>
      <c r="O300" s="92">
        <f>O269+O299</f>
        <v>59447.693423401543</v>
      </c>
      <c r="P300" s="92">
        <f>P269+P299</f>
        <v>51966.025497929491</v>
      </c>
      <c r="Q300" s="92">
        <f>Q269+Q299</f>
        <v>39884.971552700023</v>
      </c>
      <c r="R300" s="92">
        <f>R269+R299</f>
        <v>25289.58658333651</v>
      </c>
      <c r="S300" s="92">
        <f>S269+S299</f>
        <v>13760.458960477938</v>
      </c>
      <c r="T300" s="92">
        <f>T269+T299</f>
        <v>4439.0366271029225</v>
      </c>
      <c r="U300" s="92">
        <f>U269+U299</f>
        <v>1127.4786928775875</v>
      </c>
      <c r="V300" s="92">
        <f>V269+V299</f>
        <v>1066.1535459474887</v>
      </c>
      <c r="W300" s="92">
        <f>W269+W299</f>
        <v>1066.1535459474887</v>
      </c>
      <c r="X300" s="92">
        <f>X269+X299</f>
        <v>1066.1535459474887</v>
      </c>
      <c r="Y300" s="92">
        <f>Y269+Y299</f>
        <v>1066.1535459474887</v>
      </c>
    </row>
    <row r="301" spans="1:25">
      <c r="A301" s="92" t="s">
        <v>124</v>
      </c>
      <c r="B301" s="92" t="b">
        <f>B300&gt;=B280</f>
        <v>0</v>
      </c>
      <c r="C301" s="92" t="b">
        <f t="shared" ref="C301" si="140">C300&gt;=C280</f>
        <v>0</v>
      </c>
      <c r="D301" s="92" t="b">
        <f t="shared" ref="D301" si="141">D300&gt;=D280</f>
        <v>0</v>
      </c>
      <c r="E301" s="92" t="b">
        <f t="shared" ref="E301" si="142">E300&gt;=E280</f>
        <v>0</v>
      </c>
      <c r="F301" s="92" t="b">
        <f t="shared" ref="F301" si="143">F300&gt;=F280</f>
        <v>0</v>
      </c>
      <c r="G301" s="92" t="b">
        <f t="shared" ref="G301" si="144">G300&gt;=G280</f>
        <v>0</v>
      </c>
      <c r="H301" s="92" t="b">
        <f t="shared" ref="H301" si="145">H300&gt;=H280</f>
        <v>0</v>
      </c>
      <c r="I301" s="92" t="b">
        <f t="shared" ref="I301" si="146">I300&gt;=I280</f>
        <v>0</v>
      </c>
      <c r="J301" s="92" t="b">
        <f t="shared" ref="J301" si="147">J300&gt;=J280</f>
        <v>0</v>
      </c>
      <c r="K301" s="92" t="b">
        <f t="shared" ref="K301" si="148">K300&gt;=K280</f>
        <v>0</v>
      </c>
      <c r="L301" s="92" t="b">
        <f t="shared" ref="L301" si="149">L300&gt;=L280</f>
        <v>0</v>
      </c>
      <c r="M301" s="92" t="b">
        <f t="shared" ref="M301" si="150">M300&gt;=M280</f>
        <v>0</v>
      </c>
      <c r="N301" s="92" t="b">
        <f t="shared" ref="N301" si="151">N300&gt;=N280</f>
        <v>0</v>
      </c>
      <c r="O301" s="92" t="b">
        <f t="shared" ref="O301" si="152">O300&gt;=O280</f>
        <v>0</v>
      </c>
      <c r="P301" s="92" t="b">
        <f t="shared" ref="P301" si="153">P300&gt;=P280</f>
        <v>0</v>
      </c>
      <c r="Q301" s="92" t="b">
        <f t="shared" ref="Q301" si="154">Q300&gt;=Q280</f>
        <v>0</v>
      </c>
      <c r="R301" s="92" t="b">
        <f t="shared" ref="R301" si="155">R300&gt;=R280</f>
        <v>0</v>
      </c>
      <c r="S301" s="92" t="b">
        <f t="shared" ref="S301" si="156">S300&gt;=S280</f>
        <v>0</v>
      </c>
      <c r="T301" s="92" t="b">
        <f t="shared" ref="T301" si="157">T300&gt;=T280</f>
        <v>0</v>
      </c>
      <c r="U301" s="92" t="b">
        <f t="shared" ref="U301" si="158">U300&gt;=U280</f>
        <v>0</v>
      </c>
      <c r="V301" s="92" t="b">
        <f t="shared" ref="V301" si="159">V300&gt;=V280</f>
        <v>0</v>
      </c>
      <c r="W301" s="92" t="b">
        <f t="shared" ref="W301" si="160">W300&gt;=W280</f>
        <v>0</v>
      </c>
      <c r="X301" s="92" t="b">
        <f t="shared" ref="X301" si="161">X300&gt;=X280</f>
        <v>0</v>
      </c>
      <c r="Y301" s="92" t="b">
        <f t="shared" ref="Y301" si="162">Y300&gt;=Y280</f>
        <v>0</v>
      </c>
    </row>
    <row r="302" spans="1:25">
      <c r="A302" s="92" t="s">
        <v>114</v>
      </c>
      <c r="B302" s="92">
        <f>B280-B300</f>
        <v>-1066.1535459474887</v>
      </c>
      <c r="C302" s="92">
        <f t="shared" ref="C302:Y302" si="163">C280-C300</f>
        <v>-1066.1535459474887</v>
      </c>
      <c r="D302" s="92">
        <f t="shared" si="163"/>
        <v>-1066.1535459474887</v>
      </c>
      <c r="E302" s="92">
        <f t="shared" si="163"/>
        <v>-1066.1535459474887</v>
      </c>
      <c r="F302" s="92">
        <f t="shared" si="163"/>
        <v>-1127.4786928775875</v>
      </c>
      <c r="G302" s="92">
        <f>0</f>
        <v>0</v>
      </c>
      <c r="H302" s="92">
        <f>0</f>
        <v>0</v>
      </c>
      <c r="I302" s="92">
        <f>0</f>
        <v>0</v>
      </c>
      <c r="J302" s="92">
        <f>0</f>
        <v>0</v>
      </c>
      <c r="K302" s="92">
        <f>0</f>
        <v>0</v>
      </c>
      <c r="L302" s="92">
        <f>0</f>
        <v>0</v>
      </c>
      <c r="M302" s="92">
        <f>0</f>
        <v>0</v>
      </c>
      <c r="N302" s="92">
        <f>0</f>
        <v>0</v>
      </c>
      <c r="O302" s="92">
        <f>0</f>
        <v>0</v>
      </c>
      <c r="P302" s="92">
        <f>0</f>
        <v>0</v>
      </c>
      <c r="Q302" s="92">
        <f>0</f>
        <v>0</v>
      </c>
      <c r="R302" s="92">
        <f>0</f>
        <v>0</v>
      </c>
      <c r="S302" s="92">
        <f>0</f>
        <v>0</v>
      </c>
      <c r="T302" s="92">
        <f>0</f>
        <v>0</v>
      </c>
      <c r="U302" s="92">
        <f t="shared" ref="U302:Y302" si="164">U280-U300</f>
        <v>-1127.4786928775875</v>
      </c>
      <c r="V302" s="92">
        <f t="shared" si="164"/>
        <v>-1066.1535459474887</v>
      </c>
      <c r="W302" s="92">
        <f t="shared" si="164"/>
        <v>-1066.1535459474887</v>
      </c>
      <c r="X302" s="92">
        <f t="shared" si="164"/>
        <v>-1066.1535459474887</v>
      </c>
      <c r="Y302" s="92">
        <f t="shared" si="164"/>
        <v>-1066.1535459474887</v>
      </c>
    </row>
    <row r="303" spans="1:25">
      <c r="A303" s="92" t="s">
        <v>125</v>
      </c>
      <c r="B303" s="92" t="b">
        <f>B278&gt;=B302</f>
        <v>1</v>
      </c>
      <c r="C303" s="92" t="b">
        <f t="shared" ref="C303" si="165">C278&gt;=C302</f>
        <v>1</v>
      </c>
      <c r="D303" s="92" t="b">
        <f t="shared" ref="D303" si="166">D278&gt;=D302</f>
        <v>1</v>
      </c>
      <c r="E303" s="92" t="b">
        <f t="shared" ref="E303" si="167">E278&gt;=E302</f>
        <v>1</v>
      </c>
      <c r="F303" s="92" t="b">
        <f t="shared" ref="F303" si="168">F278&gt;=F302</f>
        <v>1</v>
      </c>
      <c r="G303" s="92" t="b">
        <f t="shared" ref="G303" si="169">G278&gt;=G302</f>
        <v>1</v>
      </c>
      <c r="H303" s="92" t="b">
        <f t="shared" ref="H303" si="170">H278&gt;=H302</f>
        <v>1</v>
      </c>
      <c r="I303" s="92" t="b">
        <f t="shared" ref="I303" si="171">I278&gt;=I302</f>
        <v>1</v>
      </c>
      <c r="J303" s="92" t="b">
        <f t="shared" ref="J303" si="172">J278&gt;=J302</f>
        <v>1</v>
      </c>
      <c r="K303" s="92" t="b">
        <f t="shared" ref="K303" si="173">K278&gt;=K302</f>
        <v>1</v>
      </c>
      <c r="L303" s="92" t="b">
        <f t="shared" ref="L303" si="174">L278&gt;=L302</f>
        <v>1</v>
      </c>
      <c r="M303" s="92" t="b">
        <f t="shared" ref="M303" si="175">M278&gt;=M302</f>
        <v>1</v>
      </c>
      <c r="N303" s="92" t="b">
        <f t="shared" ref="N303" si="176">N278&gt;=N302</f>
        <v>1</v>
      </c>
      <c r="O303" s="92" t="b">
        <f t="shared" ref="O303" si="177">O278&gt;=O302</f>
        <v>1</v>
      </c>
      <c r="P303" s="92" t="b">
        <f t="shared" ref="P303" si="178">P278&gt;=P302</f>
        <v>1</v>
      </c>
      <c r="Q303" s="92" t="b">
        <f t="shared" ref="Q303" si="179">Q278&gt;=Q302</f>
        <v>1</v>
      </c>
      <c r="R303" s="92" t="b">
        <f t="shared" ref="R303" si="180">R278&gt;=R302</f>
        <v>1</v>
      </c>
      <c r="S303" s="92" t="b">
        <f t="shared" ref="S303" si="181">S278&gt;=S302</f>
        <v>1</v>
      </c>
      <c r="T303" s="92" t="b">
        <f t="shared" ref="T303" si="182">T278&gt;=T302</f>
        <v>1</v>
      </c>
      <c r="U303" s="92" t="b">
        <f t="shared" ref="U303" si="183">U278&gt;=U302</f>
        <v>1</v>
      </c>
      <c r="V303" s="92" t="b">
        <f t="shared" ref="V303" si="184">V278&gt;=V302</f>
        <v>1</v>
      </c>
      <c r="W303" s="92" t="b">
        <f t="shared" ref="W303" si="185">W278&gt;=W302</f>
        <v>1</v>
      </c>
      <c r="X303" s="92" t="b">
        <f t="shared" ref="X303" si="186">X278&gt;=X302</f>
        <v>1</v>
      </c>
      <c r="Y303" s="92" t="b">
        <f t="shared" ref="Y303" si="187">Y278&gt;=Y302</f>
        <v>1</v>
      </c>
    </row>
    <row r="304" spans="1:25">
      <c r="A304" s="92" t="s">
        <v>116</v>
      </c>
      <c r="B304" s="92" t="str">
        <f>IF(B303=TRUE, "OK","need PV")</f>
        <v>OK</v>
      </c>
      <c r="C304" s="92" t="str">
        <f t="shared" ref="C304" si="188">IF(C303=TRUE, "OK","need PV")</f>
        <v>OK</v>
      </c>
      <c r="D304" s="92" t="str">
        <f t="shared" ref="D304" si="189">IF(D303=TRUE, "OK","need PV")</f>
        <v>OK</v>
      </c>
      <c r="E304" s="92" t="str">
        <f t="shared" ref="E304" si="190">IF(E303=TRUE, "OK","need PV")</f>
        <v>OK</v>
      </c>
      <c r="F304" s="92" t="str">
        <f t="shared" ref="F304" si="191">IF(F303=TRUE, "OK","need PV")</f>
        <v>OK</v>
      </c>
      <c r="G304" s="92" t="str">
        <f t="shared" ref="G304" si="192">IF(G303=TRUE, "OK","need PV")</f>
        <v>OK</v>
      </c>
      <c r="H304" s="92" t="str">
        <f t="shared" ref="H304" si="193">IF(H303=TRUE, "OK","need PV")</f>
        <v>OK</v>
      </c>
      <c r="I304" s="92" t="str">
        <f t="shared" ref="I304" si="194">IF(I303=TRUE, "OK","need PV")</f>
        <v>OK</v>
      </c>
      <c r="J304" s="92" t="str">
        <f t="shared" ref="J304" si="195">IF(J303=TRUE, "OK","need PV")</f>
        <v>OK</v>
      </c>
      <c r="K304" s="92" t="str">
        <f t="shared" ref="K304" si="196">IF(K303=TRUE, "OK","need PV")</f>
        <v>OK</v>
      </c>
      <c r="L304" s="92" t="str">
        <f t="shared" ref="L304" si="197">IF(L303=TRUE, "OK","need PV")</f>
        <v>OK</v>
      </c>
      <c r="M304" s="92" t="str">
        <f t="shared" ref="M304" si="198">IF(M303=TRUE, "OK","need PV")</f>
        <v>OK</v>
      </c>
      <c r="N304" s="92" t="str">
        <f t="shared" ref="N304" si="199">IF(N303=TRUE, "OK","need PV")</f>
        <v>OK</v>
      </c>
      <c r="O304" s="92" t="str">
        <f t="shared" ref="O304" si="200">IF(O303=TRUE, "OK","need PV")</f>
        <v>OK</v>
      </c>
      <c r="P304" s="92" t="str">
        <f t="shared" ref="P304" si="201">IF(P303=TRUE, "OK","need PV")</f>
        <v>OK</v>
      </c>
      <c r="Q304" s="92" t="str">
        <f t="shared" ref="Q304" si="202">IF(Q303=TRUE, "OK","need PV")</f>
        <v>OK</v>
      </c>
      <c r="R304" s="92" t="str">
        <f t="shared" ref="R304" si="203">IF(R303=TRUE, "OK","need PV")</f>
        <v>OK</v>
      </c>
      <c r="S304" s="92" t="str">
        <f t="shared" ref="S304" si="204">IF(S303=TRUE, "OK","need PV")</f>
        <v>OK</v>
      </c>
      <c r="T304" s="92" t="str">
        <f t="shared" ref="T304" si="205">IF(T303=TRUE, "OK","need PV")</f>
        <v>OK</v>
      </c>
      <c r="U304" s="92" t="str">
        <f t="shared" ref="U304" si="206">IF(U303=TRUE, "OK","need PV")</f>
        <v>OK</v>
      </c>
      <c r="V304" s="92" t="str">
        <f t="shared" ref="V304" si="207">IF(V303=TRUE, "OK","need PV")</f>
        <v>OK</v>
      </c>
      <c r="W304" s="92" t="str">
        <f t="shared" ref="W304" si="208">IF(W303=TRUE, "OK","need PV")</f>
        <v>OK</v>
      </c>
      <c r="X304" s="92" t="str">
        <f t="shared" ref="X304" si="209">IF(X303=TRUE, "OK","need PV")</f>
        <v>OK</v>
      </c>
      <c r="Y304" s="92" t="str">
        <f t="shared" ref="Y304" si="210">IF(Y303=TRUE, "OK","need PV")</f>
        <v>OK</v>
      </c>
    </row>
    <row r="305" spans="1:25">
      <c r="A305" s="92" t="s">
        <v>130</v>
      </c>
      <c r="B305" s="92">
        <f>B280-B300-B278</f>
        <v>-1066.1535459474887</v>
      </c>
      <c r="C305" s="92">
        <f t="shared" ref="C305:Y305" si="211">C280-C300-C278</f>
        <v>-1066.1535459474887</v>
      </c>
      <c r="D305" s="92">
        <f t="shared" si="211"/>
        <v>-1066.1535459474887</v>
      </c>
      <c r="E305" s="92">
        <f t="shared" si="211"/>
        <v>-1066.1535459474887</v>
      </c>
      <c r="F305" s="92">
        <f t="shared" si="211"/>
        <v>-1127.4786928775875</v>
      </c>
      <c r="G305" s="92">
        <f>0</f>
        <v>0</v>
      </c>
      <c r="H305" s="92">
        <f>0</f>
        <v>0</v>
      </c>
      <c r="I305" s="92">
        <f>0</f>
        <v>0</v>
      </c>
      <c r="J305" s="92">
        <f>0</f>
        <v>0</v>
      </c>
      <c r="K305" s="92">
        <f>0</f>
        <v>0</v>
      </c>
      <c r="L305" s="92">
        <f>0</f>
        <v>0</v>
      </c>
      <c r="M305" s="92">
        <f>0</f>
        <v>0</v>
      </c>
      <c r="N305" s="92">
        <f>0</f>
        <v>0</v>
      </c>
      <c r="O305" s="92">
        <f>0</f>
        <v>0</v>
      </c>
      <c r="P305" s="92">
        <f>0</f>
        <v>0</v>
      </c>
      <c r="Q305" s="92">
        <f>0</f>
        <v>0</v>
      </c>
      <c r="R305" s="92">
        <f>0</f>
        <v>0</v>
      </c>
      <c r="S305" s="92">
        <f>0</f>
        <v>0</v>
      </c>
      <c r="T305" s="92">
        <f>0</f>
        <v>0</v>
      </c>
      <c r="U305" s="92">
        <f t="shared" ref="U305:Y305" si="212">U280-U300-U278</f>
        <v>-1127.4786928775875</v>
      </c>
      <c r="V305" s="92">
        <f t="shared" si="212"/>
        <v>-1066.1535459474887</v>
      </c>
      <c r="W305" s="92">
        <f t="shared" si="212"/>
        <v>-1066.1535459474887</v>
      </c>
      <c r="X305" s="92">
        <f t="shared" si="212"/>
        <v>-1066.1535459474887</v>
      </c>
      <c r="Y305" s="92">
        <f t="shared" si="212"/>
        <v>-1066.1535459474887</v>
      </c>
    </row>
    <row r="306" spans="1:25">
      <c r="A306" s="92" t="s">
        <v>118</v>
      </c>
      <c r="B306" s="92">
        <f>0</f>
        <v>0</v>
      </c>
      <c r="C306" s="92">
        <f>0</f>
        <v>0</v>
      </c>
      <c r="D306" s="92">
        <f>0</f>
        <v>0</v>
      </c>
      <c r="E306" s="92">
        <f>0</f>
        <v>0</v>
      </c>
      <c r="F306" s="92">
        <f>0</f>
        <v>0</v>
      </c>
      <c r="G306" s="92">
        <f>G300-G280</f>
        <v>3763.460010871835</v>
      </c>
      <c r="H306" s="92">
        <f t="shared" ref="H306:T306" si="213">H300-H280</f>
        <v>12839.581756526457</v>
      </c>
      <c r="I306" s="92">
        <f t="shared" si="213"/>
        <v>26024.488346497692</v>
      </c>
      <c r="J306" s="92">
        <f t="shared" si="213"/>
        <v>39454.69552418933</v>
      </c>
      <c r="K306" s="92">
        <f t="shared" si="213"/>
        <v>50431.896824677016</v>
      </c>
      <c r="L306" s="92">
        <f t="shared" si="213"/>
        <v>56319.110929966504</v>
      </c>
      <c r="M306" s="92">
        <f t="shared" si="213"/>
        <v>60243.920333492817</v>
      </c>
      <c r="N306" s="92">
        <f t="shared" si="213"/>
        <v>61347.7729782346</v>
      </c>
      <c r="O306" s="92">
        <f t="shared" si="213"/>
        <v>59446.693423401543</v>
      </c>
      <c r="P306" s="92">
        <f t="shared" si="213"/>
        <v>51965.025497929491</v>
      </c>
      <c r="Q306" s="92">
        <f t="shared" si="213"/>
        <v>39883.971552700023</v>
      </c>
      <c r="R306" s="92">
        <f t="shared" si="213"/>
        <v>25288.58658333651</v>
      </c>
      <c r="S306" s="92">
        <f t="shared" si="213"/>
        <v>13759.458960477938</v>
      </c>
      <c r="T306" s="92">
        <f t="shared" si="213"/>
        <v>4438.0366271029225</v>
      </c>
      <c r="U306" s="92">
        <f>0</f>
        <v>0</v>
      </c>
      <c r="V306" s="92">
        <f>0</f>
        <v>0</v>
      </c>
      <c r="W306" s="92">
        <f>0</f>
        <v>0</v>
      </c>
      <c r="X306" s="92">
        <f>0</f>
        <v>0</v>
      </c>
      <c r="Y306" s="92">
        <f>0</f>
        <v>0</v>
      </c>
    </row>
    <row r="307" spans="1:25">
      <c r="A307" s="92" t="s">
        <v>121</v>
      </c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</row>
    <row r="308" spans="1:25">
      <c r="A308" s="50"/>
      <c r="Y308" s="51"/>
    </row>
    <row r="309" spans="1:25">
      <c r="A309" s="50"/>
      <c r="Y309" s="51"/>
    </row>
    <row r="310" spans="1:25">
      <c r="A310" s="58" t="s">
        <v>128</v>
      </c>
      <c r="B310" s="2">
        <f>B40</f>
        <v>0</v>
      </c>
      <c r="C310" s="2">
        <f>C40</f>
        <v>0</v>
      </c>
      <c r="D310" s="2">
        <f>D40</f>
        <v>0</v>
      </c>
      <c r="E310" s="2">
        <f>E40</f>
        <v>0</v>
      </c>
      <c r="F310" s="2">
        <f>F40</f>
        <v>40.883431286732531</v>
      </c>
      <c r="G310" s="2">
        <f>G40</f>
        <v>1798.8709766162315</v>
      </c>
      <c r="H310" s="2">
        <f>H40</f>
        <v>7849.6188070526459</v>
      </c>
      <c r="I310" s="2">
        <f>I40</f>
        <v>16639.556533700139</v>
      </c>
      <c r="J310" s="2">
        <f>J40</f>
        <v>25593.027985494566</v>
      </c>
      <c r="K310" s="2">
        <f>K40</f>
        <v>32911.162185819689</v>
      </c>
      <c r="L310" s="2">
        <f>L40</f>
        <v>36835.971589346009</v>
      </c>
      <c r="M310" s="2">
        <f>M40</f>
        <v>39452.511191696896</v>
      </c>
      <c r="N310" s="2">
        <f>N40</f>
        <v>40188.412954858082</v>
      </c>
      <c r="O310" s="2">
        <f>O40</f>
        <v>38921.026584969368</v>
      </c>
      <c r="P310" s="2">
        <f>P40</f>
        <v>33933.247967988005</v>
      </c>
      <c r="Q310" s="2">
        <f>Q40</f>
        <v>25879.212004501696</v>
      </c>
      <c r="R310" s="2">
        <f>R40</f>
        <v>16148.955358259353</v>
      </c>
      <c r="S310" s="2">
        <f>S40</f>
        <v>8462.8702763536348</v>
      </c>
      <c r="T310" s="2">
        <f>T40</f>
        <v>2248.5887207702895</v>
      </c>
      <c r="U310" s="2">
        <f>U40</f>
        <v>40.883431286732531</v>
      </c>
      <c r="V310" s="2">
        <f>V40</f>
        <v>0</v>
      </c>
      <c r="W310" s="2">
        <f>W40</f>
        <v>0</v>
      </c>
      <c r="X310" s="2">
        <f>X40</f>
        <v>0</v>
      </c>
      <c r="Y310" s="54">
        <f>Y40</f>
        <v>0</v>
      </c>
    </row>
    <row r="311" spans="1:25">
      <c r="A311" s="50" t="s">
        <v>110</v>
      </c>
      <c r="B311">
        <f>B269+B310</f>
        <v>1066.1535459474887</v>
      </c>
      <c r="C311">
        <f>C269+C310</f>
        <v>1066.1535459474887</v>
      </c>
      <c r="D311">
        <f>D269+D310</f>
        <v>1066.1535459474887</v>
      </c>
      <c r="E311">
        <f>E269+E310</f>
        <v>1066.1535459474887</v>
      </c>
      <c r="F311">
        <f>F269+F310</f>
        <v>1107.0369772342212</v>
      </c>
      <c r="G311">
        <f>G269+G310</f>
        <v>2865.02452256372</v>
      </c>
      <c r="H311">
        <f>H269+H310</f>
        <v>8915.7723530001349</v>
      </c>
      <c r="I311">
        <f>I269+I310</f>
        <v>17705.710079647626</v>
      </c>
      <c r="J311">
        <f>J269+J310</f>
        <v>26659.181531442053</v>
      </c>
      <c r="K311">
        <f>K269+K310</f>
        <v>33977.315731767179</v>
      </c>
      <c r="L311">
        <f>L269+L310</f>
        <v>37902.1251352935</v>
      </c>
      <c r="M311">
        <f>M269+M310</f>
        <v>40518.664737644387</v>
      </c>
      <c r="N311">
        <f>N269+N310</f>
        <v>41254.566500805573</v>
      </c>
      <c r="O311">
        <f>O269+O310</f>
        <v>39987.180130916859</v>
      </c>
      <c r="P311">
        <f>P269+P310</f>
        <v>34999.401513935496</v>
      </c>
      <c r="Q311">
        <f>Q269+Q310</f>
        <v>26945.365550449184</v>
      </c>
      <c r="R311">
        <f>R269+R310</f>
        <v>17215.108904206842</v>
      </c>
      <c r="S311">
        <f>S269+S310</f>
        <v>9529.0238223011238</v>
      </c>
      <c r="T311">
        <f>T269+T310</f>
        <v>3314.742266717778</v>
      </c>
      <c r="U311">
        <f>U269+U310</f>
        <v>1107.0369772342212</v>
      </c>
      <c r="V311">
        <f>V269+V310</f>
        <v>1066.1535459474887</v>
      </c>
      <c r="W311">
        <f>W269+W310</f>
        <v>1066.1535459474887</v>
      </c>
      <c r="X311">
        <f>X269+X310</f>
        <v>1066.1535459474887</v>
      </c>
      <c r="Y311" s="51">
        <f>Y269+Y310</f>
        <v>1066.1535459474887</v>
      </c>
    </row>
    <row r="312" spans="1:25">
      <c r="A312" s="52" t="s">
        <v>131</v>
      </c>
      <c r="B312" s="7">
        <f>B311+B268-B270</f>
        <v>-1954.8464540525113</v>
      </c>
      <c r="C312" s="7">
        <f>C311+C268-C270</f>
        <v>-1857.8464540525113</v>
      </c>
      <c r="D312" s="7">
        <f>D311+D268-D270</f>
        <v>-1922.8464540525113</v>
      </c>
      <c r="E312" s="7">
        <f>E311+E268-E270</f>
        <v>-2009.8464540525113</v>
      </c>
      <c r="F312" s="7">
        <f>F311+F268-F270</f>
        <v>-1971.9630227657788</v>
      </c>
      <c r="G312" s="27">
        <f>G311+G268-G270</f>
        <v>-192.97547743628002</v>
      </c>
      <c r="H312" s="27">
        <f>H311+H268-H270</f>
        <v>5746.7723530001349</v>
      </c>
      <c r="I312" s="27">
        <f>I311+I268-I270</f>
        <v>14176.710079647626</v>
      </c>
      <c r="J312" s="27">
        <f>J311+J268-J270</f>
        <v>22414.181531442053</v>
      </c>
      <c r="K312" s="27">
        <f>K311+K268-K270</f>
        <v>29278.315731767179</v>
      </c>
      <c r="L312" s="27">
        <f>L311+L268-L270</f>
        <v>33065.1251352935</v>
      </c>
      <c r="M312" s="27">
        <f>M311+M268-M270</f>
        <v>35583.664737644387</v>
      </c>
      <c r="N312" s="27">
        <f>N311+N268-N270</f>
        <v>36452.566500805573</v>
      </c>
      <c r="O312" s="27">
        <f>O311+O268-O270</f>
        <v>35007.180130916859</v>
      </c>
      <c r="P312" s="27">
        <f>P311+P268-P270</f>
        <v>30027.401513935496</v>
      </c>
      <c r="Q312" s="27">
        <f>Q311+Q268-Q270</f>
        <v>22063.365550449184</v>
      </c>
      <c r="R312" s="27">
        <f>R311+R268-R270</f>
        <v>12451.108904206842</v>
      </c>
      <c r="S312" s="27">
        <f>S311+S268-S270</f>
        <v>5042.0238223011238</v>
      </c>
      <c r="T312" s="7">
        <f>T311+T268-T270</f>
        <v>-968.25773328222203</v>
      </c>
      <c r="U312" s="7">
        <f>U311+U268-U270</f>
        <v>-2952.963022765779</v>
      </c>
      <c r="V312" s="7">
        <f>V311+V268-V270</f>
        <v>-2809.846454052511</v>
      </c>
      <c r="W312" s="7">
        <f>W311+W268-W270</f>
        <v>-2590.846454052511</v>
      </c>
      <c r="X312" s="7">
        <f>X311+X268-X270</f>
        <v>-2405.846454052511</v>
      </c>
      <c r="Y312" s="57">
        <f>Y311+Y268-Y270</f>
        <v>-2219.846454052511</v>
      </c>
    </row>
    <row r="313" spans="1:25">
      <c r="A313" s="50"/>
      <c r="Y313" s="51"/>
    </row>
    <row r="314" spans="1:25">
      <c r="A314" s="58" t="s">
        <v>129</v>
      </c>
      <c r="B314" s="2">
        <f>B43</f>
        <v>0</v>
      </c>
      <c r="C314" s="2">
        <f>C43</f>
        <v>0</v>
      </c>
      <c r="D314" s="2">
        <f>D43</f>
        <v>0</v>
      </c>
      <c r="E314" s="2">
        <f>E43</f>
        <v>0</v>
      </c>
      <c r="F314" s="2">
        <f>F43</f>
        <v>20.441715643366265</v>
      </c>
      <c r="G314" s="2">
        <f>G43</f>
        <v>899.43548830811574</v>
      </c>
      <c r="H314" s="2">
        <f>H43</f>
        <v>3924.809403526323</v>
      </c>
      <c r="I314" s="2">
        <f>I43</f>
        <v>8319.7782668500695</v>
      </c>
      <c r="J314" s="2">
        <f>J43</f>
        <v>12796.513992747283</v>
      </c>
      <c r="K314" s="2">
        <f>K43</f>
        <v>16455.581092909844</v>
      </c>
      <c r="L314" s="2">
        <f>L43</f>
        <v>18417.985794673004</v>
      </c>
      <c r="M314" s="2">
        <f>M43</f>
        <v>19726.255595848448</v>
      </c>
      <c r="N314" s="2">
        <f>N43</f>
        <v>20094.206477429041</v>
      </c>
      <c r="O314" s="2">
        <f>O43</f>
        <v>19460.513292484684</v>
      </c>
      <c r="P314" s="2">
        <f>P43</f>
        <v>16966.623983994003</v>
      </c>
      <c r="Q314" s="2">
        <f>Q43</f>
        <v>12939.606002250848</v>
      </c>
      <c r="R314" s="2">
        <f>R43</f>
        <v>8074.4776791296763</v>
      </c>
      <c r="S314" s="2">
        <f>S43</f>
        <v>4231.4351381768174</v>
      </c>
      <c r="T314" s="2">
        <f>T43</f>
        <v>1124.2943603851447</v>
      </c>
      <c r="U314" s="2">
        <f>U43</f>
        <v>20.441715643366265</v>
      </c>
      <c r="V314" s="2">
        <f>V43</f>
        <v>0</v>
      </c>
      <c r="W314" s="2">
        <f>W43</f>
        <v>0</v>
      </c>
      <c r="X314" s="2">
        <f>X43</f>
        <v>0</v>
      </c>
      <c r="Y314" s="54">
        <f>Y43</f>
        <v>0</v>
      </c>
    </row>
    <row r="315" spans="1:25">
      <c r="A315" s="50" t="s">
        <v>110</v>
      </c>
      <c r="B315">
        <f>B269+B314</f>
        <v>1066.1535459474887</v>
      </c>
      <c r="C315">
        <f>C269+C314</f>
        <v>1066.1535459474887</v>
      </c>
      <c r="D315">
        <f>D269+D314</f>
        <v>1066.1535459474887</v>
      </c>
      <c r="E315">
        <f>E269+E314</f>
        <v>1066.1535459474887</v>
      </c>
      <c r="F315">
        <f>F269+F314</f>
        <v>1086.595261590855</v>
      </c>
      <c r="G315">
        <f>G269+G314</f>
        <v>1965.5890342556045</v>
      </c>
      <c r="H315">
        <f>H269+H314</f>
        <v>4990.9629494738119</v>
      </c>
      <c r="I315">
        <f>I269+I314</f>
        <v>9385.9318127975585</v>
      </c>
      <c r="J315">
        <f>J269+J314</f>
        <v>13862.667538694772</v>
      </c>
      <c r="K315">
        <f>K269+K314</f>
        <v>17521.734638857331</v>
      </c>
      <c r="L315">
        <f>L269+L314</f>
        <v>19484.139340620492</v>
      </c>
      <c r="M315">
        <f>M269+M314</f>
        <v>20792.409141795935</v>
      </c>
      <c r="N315">
        <f>N269+N314</f>
        <v>21160.360023376528</v>
      </c>
      <c r="O315">
        <f>O269+O314</f>
        <v>20526.666838432171</v>
      </c>
      <c r="P315">
        <f>P269+P314</f>
        <v>18032.77752994149</v>
      </c>
      <c r="Q315">
        <f>Q269+Q314</f>
        <v>14005.759548198337</v>
      </c>
      <c r="R315">
        <f>R269+R314</f>
        <v>9140.6312250771643</v>
      </c>
      <c r="S315">
        <f>S269+S314</f>
        <v>5297.5886841243064</v>
      </c>
      <c r="T315">
        <f>T269+T314</f>
        <v>2190.4479063326335</v>
      </c>
      <c r="U315">
        <f>U269+U314</f>
        <v>1086.595261590855</v>
      </c>
      <c r="V315">
        <f>V269+V314</f>
        <v>1066.1535459474887</v>
      </c>
      <c r="W315">
        <f>W269+W314</f>
        <v>1066.1535459474887</v>
      </c>
      <c r="X315">
        <f>X269+X314</f>
        <v>1066.1535459474887</v>
      </c>
      <c r="Y315" s="51">
        <f>Y269+Y314</f>
        <v>1066.1535459474887</v>
      </c>
    </row>
    <row r="316" spans="1:25" ht="14.25" thickBot="1">
      <c r="A316" s="59" t="s">
        <v>131</v>
      </c>
      <c r="B316" s="60">
        <f>B315+B268-B270</f>
        <v>-1954.8464540525113</v>
      </c>
      <c r="C316" s="60">
        <f>C315+C268-C270</f>
        <v>-1857.8464540525113</v>
      </c>
      <c r="D316" s="60">
        <f>D315+D268-D270</f>
        <v>-1922.8464540525113</v>
      </c>
      <c r="E316" s="60">
        <f>E315+E268-E270</f>
        <v>-2009.8464540525113</v>
      </c>
      <c r="F316" s="60">
        <f>F315+F268-F270</f>
        <v>-1992.404738409145</v>
      </c>
      <c r="G316" s="60">
        <f>G315+G268-G270</f>
        <v>-1092.4109657443955</v>
      </c>
      <c r="H316" s="65">
        <f>H315+H268-H270</f>
        <v>1821.9629494738119</v>
      </c>
      <c r="I316" s="65">
        <f>I315+I268-I270</f>
        <v>5856.9318127975585</v>
      </c>
      <c r="J316" s="65">
        <f>J315+J268-J270</f>
        <v>9617.6675386947718</v>
      </c>
      <c r="K316" s="65">
        <f>K315+K268-K270</f>
        <v>12822.734638857331</v>
      </c>
      <c r="L316" s="65">
        <f>L315+L268-L270</f>
        <v>14647.139340620492</v>
      </c>
      <c r="M316" s="65">
        <f>M315+M268-M270</f>
        <v>15857.409141795935</v>
      </c>
      <c r="N316" s="65">
        <f>N315+N268-N270</f>
        <v>16358.360023376528</v>
      </c>
      <c r="O316" s="65">
        <f>O315+O268-O270</f>
        <v>15546.666838432171</v>
      </c>
      <c r="P316" s="65">
        <f>P315+P268-P270</f>
        <v>13060.77752994149</v>
      </c>
      <c r="Q316" s="65">
        <f>Q315+Q268-Q270</f>
        <v>9123.7595481983371</v>
      </c>
      <c r="R316" s="65">
        <f>R315+R268-R270</f>
        <v>4376.6312250771643</v>
      </c>
      <c r="S316" s="65">
        <f>S315+S268-S270</f>
        <v>810.58868412430638</v>
      </c>
      <c r="T316" s="60">
        <f>T315+T268-T270</f>
        <v>-2092.5520936673665</v>
      </c>
      <c r="U316" s="60">
        <f>U315+U268-U270</f>
        <v>-2973.404738409145</v>
      </c>
      <c r="V316" s="60">
        <f>V315+V268-V270</f>
        <v>-2809.846454052511</v>
      </c>
      <c r="W316" s="60">
        <f>W315+W268-W270</f>
        <v>-2590.846454052511</v>
      </c>
      <c r="X316" s="60">
        <f>X315+X268-X270</f>
        <v>-2405.846454052511</v>
      </c>
      <c r="Y316" s="61">
        <f>Y315+Y268-Y270</f>
        <v>-2219.846454052511</v>
      </c>
    </row>
  </sheetData>
  <mergeCells count="3">
    <mergeCell ref="B1:Y1"/>
    <mergeCell ref="B82:Y82"/>
    <mergeCell ref="B130:Y130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33"/>
  <sheetViews>
    <sheetView topLeftCell="A214" zoomScale="85" zoomScaleNormal="85" workbookViewId="0">
      <selection activeCell="C118" sqref="C118"/>
    </sheetView>
  </sheetViews>
  <sheetFormatPr defaultRowHeight="13.5"/>
  <cols>
    <col min="1" max="1" width="19.75" bestFit="1" customWidth="1"/>
    <col min="2" max="2" width="14.875" bestFit="1" customWidth="1"/>
    <col min="3" max="3" width="15.125" bestFit="1" customWidth="1"/>
    <col min="4" max="4" width="12.75" bestFit="1" customWidth="1"/>
    <col min="5" max="5" width="11.625" bestFit="1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18</v>
      </c>
      <c r="G3">
        <v>352</v>
      </c>
      <c r="H3">
        <v>878</v>
      </c>
      <c r="I3">
        <v>1646</v>
      </c>
      <c r="J3">
        <v>2465</v>
      </c>
      <c r="K3">
        <v>2950</v>
      </c>
      <c r="L3">
        <v>3692</v>
      </c>
      <c r="M3">
        <v>4185</v>
      </c>
      <c r="N3">
        <v>4352</v>
      </c>
      <c r="O3">
        <v>3916</v>
      </c>
      <c r="P3">
        <v>3137</v>
      </c>
      <c r="Q3">
        <v>2149</v>
      </c>
      <c r="R3">
        <v>1279</v>
      </c>
      <c r="S3">
        <v>752</v>
      </c>
      <c r="T3">
        <v>44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22</v>
      </c>
      <c r="G4">
        <v>402</v>
      </c>
      <c r="H4">
        <v>1189</v>
      </c>
      <c r="I4">
        <v>2175</v>
      </c>
      <c r="J4">
        <v>3357</v>
      </c>
      <c r="K4">
        <v>4232</v>
      </c>
      <c r="L4">
        <v>4958</v>
      </c>
      <c r="M4">
        <v>5212</v>
      </c>
      <c r="N4">
        <v>4991</v>
      </c>
      <c r="O4">
        <v>4752</v>
      </c>
      <c r="P4">
        <v>4026</v>
      </c>
      <c r="Q4">
        <v>3083</v>
      </c>
      <c r="R4">
        <v>2151</v>
      </c>
      <c r="S4">
        <v>1048</v>
      </c>
      <c r="T4">
        <v>50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23</v>
      </c>
      <c r="G5">
        <v>524</v>
      </c>
      <c r="H5">
        <v>1415</v>
      </c>
      <c r="I5">
        <v>2566</v>
      </c>
      <c r="J5">
        <v>3939</v>
      </c>
      <c r="K5">
        <v>5012</v>
      </c>
      <c r="L5">
        <v>5500</v>
      </c>
      <c r="M5">
        <v>5639</v>
      </c>
      <c r="N5">
        <v>5536</v>
      </c>
      <c r="O5">
        <v>5026</v>
      </c>
      <c r="P5">
        <v>4320</v>
      </c>
      <c r="Q5">
        <v>3307</v>
      </c>
      <c r="R5">
        <v>2264</v>
      </c>
      <c r="S5">
        <v>1133</v>
      </c>
      <c r="T5">
        <v>48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25</v>
      </c>
      <c r="G6">
        <v>542</v>
      </c>
      <c r="H6">
        <v>1483</v>
      </c>
      <c r="I6">
        <v>2797</v>
      </c>
      <c r="J6">
        <v>4128</v>
      </c>
      <c r="K6">
        <v>5041</v>
      </c>
      <c r="L6">
        <v>5511</v>
      </c>
      <c r="M6">
        <v>5671</v>
      </c>
      <c r="N6">
        <v>5526</v>
      </c>
      <c r="O6">
        <v>5179</v>
      </c>
      <c r="P6">
        <v>4439</v>
      </c>
      <c r="Q6">
        <v>3293</v>
      </c>
      <c r="R6">
        <v>2175</v>
      </c>
      <c r="S6">
        <v>1078</v>
      </c>
      <c r="T6">
        <v>42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26</v>
      </c>
      <c r="G7">
        <v>585</v>
      </c>
      <c r="H7">
        <v>1577</v>
      </c>
      <c r="I7">
        <v>2832</v>
      </c>
      <c r="J7">
        <v>4080</v>
      </c>
      <c r="K7">
        <v>4979</v>
      </c>
      <c r="L7">
        <v>5414</v>
      </c>
      <c r="M7">
        <v>5498</v>
      </c>
      <c r="N7">
        <v>5353</v>
      </c>
      <c r="O7">
        <v>5059</v>
      </c>
      <c r="P7">
        <v>4233</v>
      </c>
      <c r="Q7">
        <v>3200</v>
      </c>
      <c r="R7">
        <v>2123</v>
      </c>
      <c r="S7">
        <v>1024</v>
      </c>
      <c r="T7">
        <v>47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21</v>
      </c>
      <c r="G8">
        <v>490</v>
      </c>
      <c r="H8">
        <v>1407</v>
      </c>
      <c r="I8">
        <v>2622</v>
      </c>
      <c r="J8">
        <v>3956</v>
      </c>
      <c r="K8">
        <v>4836</v>
      </c>
      <c r="L8">
        <v>5296</v>
      </c>
      <c r="M8">
        <v>5465</v>
      </c>
      <c r="N8">
        <v>5337</v>
      </c>
      <c r="O8">
        <v>4899</v>
      </c>
      <c r="P8">
        <v>3941</v>
      </c>
      <c r="Q8">
        <v>2902</v>
      </c>
      <c r="R8">
        <v>1850</v>
      </c>
      <c r="S8">
        <v>819</v>
      </c>
      <c r="T8">
        <v>38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19</v>
      </c>
      <c r="G9">
        <v>529</v>
      </c>
      <c r="H9">
        <v>1391</v>
      </c>
      <c r="I9">
        <v>2579</v>
      </c>
      <c r="J9">
        <v>3832</v>
      </c>
      <c r="K9">
        <v>4770</v>
      </c>
      <c r="L9">
        <v>5282</v>
      </c>
      <c r="M9">
        <v>5269</v>
      </c>
      <c r="N9">
        <v>4999</v>
      </c>
      <c r="O9">
        <v>4233</v>
      </c>
      <c r="P9">
        <v>3419</v>
      </c>
      <c r="Q9">
        <v>2453</v>
      </c>
      <c r="R9">
        <v>1380</v>
      </c>
      <c r="S9">
        <v>623</v>
      </c>
      <c r="T9">
        <v>43</v>
      </c>
      <c r="U9">
        <v>0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818.87166000000002</v>
      </c>
      <c r="D12">
        <f t="shared" ref="D12:I12" si="0">$C12*D11</f>
        <v>491.32299599999999</v>
      </c>
      <c r="E12">
        <f t="shared" si="0"/>
        <v>409.43583000000001</v>
      </c>
      <c r="F12">
        <f t="shared" si="0"/>
        <v>327.54866400000003</v>
      </c>
      <c r="G12">
        <f t="shared" si="0"/>
        <v>245.66149799999999</v>
      </c>
      <c r="H12">
        <f t="shared" si="0"/>
        <v>163.77433200000002</v>
      </c>
      <c r="I12">
        <f t="shared" si="0"/>
        <v>81.887166000000008</v>
      </c>
    </row>
    <row r="13" spans="1:25">
      <c r="A13" t="s">
        <v>33</v>
      </c>
      <c r="B13" t="s">
        <v>32</v>
      </c>
      <c r="C13">
        <f t="shared" ref="C13:I13" si="1">C12/365</f>
        <v>2.243484</v>
      </c>
      <c r="D13">
        <f t="shared" si="1"/>
        <v>1.3460904</v>
      </c>
      <c r="E13">
        <f t="shared" si="1"/>
        <v>1.121742</v>
      </c>
      <c r="F13">
        <f t="shared" si="1"/>
        <v>0.89739360000000012</v>
      </c>
      <c r="G13">
        <f t="shared" si="1"/>
        <v>0.67304520000000001</v>
      </c>
      <c r="H13">
        <f t="shared" si="1"/>
        <v>0.44869680000000006</v>
      </c>
      <c r="I13">
        <f t="shared" si="1"/>
        <v>0.22434840000000003</v>
      </c>
    </row>
    <row r="15" spans="1:25">
      <c r="A15" s="11" t="s">
        <v>132</v>
      </c>
      <c r="B15" t="s">
        <v>63</v>
      </c>
    </row>
    <row r="16" spans="1:25">
      <c r="A16" t="s">
        <v>64</v>
      </c>
      <c r="B16">
        <v>2500</v>
      </c>
      <c r="C16">
        <v>2500</v>
      </c>
      <c r="D16">
        <v>2500</v>
      </c>
      <c r="E16">
        <v>2500</v>
      </c>
      <c r="F16">
        <v>2500</v>
      </c>
      <c r="G16">
        <v>2500</v>
      </c>
      <c r="H16">
        <v>2500</v>
      </c>
      <c r="I16">
        <v>2500</v>
      </c>
      <c r="J16">
        <v>2500</v>
      </c>
      <c r="K16">
        <v>2500</v>
      </c>
      <c r="L16">
        <v>2500</v>
      </c>
      <c r="M16">
        <v>2500</v>
      </c>
      <c r="N16">
        <v>2500</v>
      </c>
      <c r="O16">
        <v>2500</v>
      </c>
      <c r="P16">
        <v>2500</v>
      </c>
      <c r="Q16">
        <v>2500</v>
      </c>
      <c r="R16">
        <v>2500</v>
      </c>
      <c r="S16">
        <v>2500</v>
      </c>
      <c r="T16">
        <v>2500</v>
      </c>
      <c r="U16">
        <v>2500</v>
      </c>
      <c r="V16">
        <v>2500</v>
      </c>
      <c r="W16">
        <v>2500</v>
      </c>
      <c r="X16">
        <v>2500</v>
      </c>
      <c r="Y16">
        <v>2500</v>
      </c>
    </row>
    <row r="17" spans="1:25">
      <c r="A17" t="s">
        <v>133</v>
      </c>
      <c r="B17">
        <f t="shared" ref="B17:Y17" si="2">B8-$B$16</f>
        <v>-2500</v>
      </c>
      <c r="C17">
        <f t="shared" si="2"/>
        <v>-2500</v>
      </c>
      <c r="D17">
        <f t="shared" si="2"/>
        <v>-2500</v>
      </c>
      <c r="E17">
        <f t="shared" si="2"/>
        <v>-2500</v>
      </c>
      <c r="F17">
        <f t="shared" si="2"/>
        <v>-2479</v>
      </c>
      <c r="G17">
        <f t="shared" si="2"/>
        <v>-2010</v>
      </c>
      <c r="H17">
        <f t="shared" si="2"/>
        <v>-1093</v>
      </c>
      <c r="I17">
        <f t="shared" si="2"/>
        <v>122</v>
      </c>
      <c r="J17">
        <f>J8-$B$16</f>
        <v>1456</v>
      </c>
      <c r="K17">
        <f t="shared" si="2"/>
        <v>2336</v>
      </c>
      <c r="L17">
        <f t="shared" si="2"/>
        <v>2796</v>
      </c>
      <c r="M17">
        <f t="shared" si="2"/>
        <v>2965</v>
      </c>
      <c r="N17">
        <f t="shared" si="2"/>
        <v>2837</v>
      </c>
      <c r="O17">
        <f t="shared" si="2"/>
        <v>2399</v>
      </c>
      <c r="P17">
        <f t="shared" si="2"/>
        <v>1441</v>
      </c>
      <c r="Q17">
        <f t="shared" si="2"/>
        <v>402</v>
      </c>
      <c r="R17">
        <f t="shared" si="2"/>
        <v>-650</v>
      </c>
      <c r="S17">
        <f t="shared" si="2"/>
        <v>-1681</v>
      </c>
      <c r="T17">
        <f t="shared" si="2"/>
        <v>-2462</v>
      </c>
      <c r="U17">
        <f t="shared" si="2"/>
        <v>-2500</v>
      </c>
      <c r="V17">
        <f t="shared" si="2"/>
        <v>-2500</v>
      </c>
      <c r="W17">
        <f t="shared" si="2"/>
        <v>-2500</v>
      </c>
      <c r="X17">
        <f t="shared" si="2"/>
        <v>-2500</v>
      </c>
      <c r="Y17">
        <f t="shared" si="2"/>
        <v>-2500</v>
      </c>
    </row>
    <row r="18" spans="1:25">
      <c r="A18" t="s">
        <v>67</v>
      </c>
      <c r="B18">
        <f>SIGN(B17)</f>
        <v>-1</v>
      </c>
      <c r="C18">
        <f t="shared" ref="C18:Y18" si="3">SIGN(C17)</f>
        <v>-1</v>
      </c>
      <c r="D18">
        <f t="shared" si="3"/>
        <v>-1</v>
      </c>
      <c r="E18">
        <f t="shared" si="3"/>
        <v>-1</v>
      </c>
      <c r="F18">
        <f t="shared" si="3"/>
        <v>-1</v>
      </c>
      <c r="G18">
        <f t="shared" si="3"/>
        <v>-1</v>
      </c>
      <c r="H18">
        <f>SIGN(H17)</f>
        <v>-1</v>
      </c>
      <c r="I18">
        <f t="shared" si="3"/>
        <v>1</v>
      </c>
      <c r="J18">
        <f t="shared" si="3"/>
        <v>1</v>
      </c>
      <c r="K18">
        <f>SIGN(K17)</f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-1</v>
      </c>
      <c r="S18">
        <f t="shared" si="3"/>
        <v>-1</v>
      </c>
      <c r="T18">
        <f t="shared" si="3"/>
        <v>-1</v>
      </c>
      <c r="U18">
        <f t="shared" si="3"/>
        <v>-1</v>
      </c>
      <c r="V18">
        <f t="shared" si="3"/>
        <v>-1</v>
      </c>
      <c r="W18">
        <f t="shared" si="3"/>
        <v>-1</v>
      </c>
      <c r="X18">
        <f t="shared" si="3"/>
        <v>-1</v>
      </c>
      <c r="Y18">
        <f t="shared" si="3"/>
        <v>-1</v>
      </c>
    </row>
    <row r="19" spans="1:25">
      <c r="A19" t="s">
        <v>68</v>
      </c>
      <c r="B19">
        <f>IF(B18=-1,0,B17)</f>
        <v>0</v>
      </c>
      <c r="C19">
        <f t="shared" ref="C19:Y19" si="4">IF(C18=-1,0,C17)</f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122</v>
      </c>
      <c r="J19">
        <f t="shared" si="4"/>
        <v>1456</v>
      </c>
      <c r="K19">
        <f t="shared" si="4"/>
        <v>2336</v>
      </c>
      <c r="L19">
        <f t="shared" si="4"/>
        <v>2796</v>
      </c>
      <c r="M19">
        <f t="shared" si="4"/>
        <v>2965</v>
      </c>
      <c r="N19">
        <f t="shared" si="4"/>
        <v>2837</v>
      </c>
      <c r="O19">
        <f t="shared" si="4"/>
        <v>2399</v>
      </c>
      <c r="P19">
        <f t="shared" si="4"/>
        <v>1441</v>
      </c>
      <c r="Q19">
        <f t="shared" si="4"/>
        <v>402</v>
      </c>
      <c r="R19">
        <f t="shared" si="4"/>
        <v>0</v>
      </c>
      <c r="S19">
        <f t="shared" si="4"/>
        <v>0</v>
      </c>
      <c r="T19">
        <f t="shared" si="4"/>
        <v>0</v>
      </c>
      <c r="U19">
        <f t="shared" si="4"/>
        <v>0</v>
      </c>
      <c r="V19">
        <f t="shared" si="4"/>
        <v>0</v>
      </c>
      <c r="W19">
        <f t="shared" si="4"/>
        <v>0</v>
      </c>
      <c r="X19">
        <f t="shared" si="4"/>
        <v>0</v>
      </c>
      <c r="Y19">
        <f t="shared" si="4"/>
        <v>0</v>
      </c>
    </row>
    <row r="21" spans="1:25">
      <c r="A21" t="s">
        <v>34</v>
      </c>
      <c r="B21" s="9">
        <f>MAX(B8:Y8)</f>
        <v>5465</v>
      </c>
      <c r="C21" t="s">
        <v>35</v>
      </c>
      <c r="D21">
        <v>1</v>
      </c>
      <c r="E21" t="s">
        <v>36</v>
      </c>
      <c r="F21" t="s">
        <v>55</v>
      </c>
    </row>
    <row r="22" spans="1:25">
      <c r="A22" t="s">
        <v>37</v>
      </c>
      <c r="B22">
        <f t="shared" ref="B22:Y22" si="5">B8/$B$21</f>
        <v>0</v>
      </c>
      <c r="C22">
        <f t="shared" si="5"/>
        <v>0</v>
      </c>
      <c r="D22">
        <f t="shared" si="5"/>
        <v>0</v>
      </c>
      <c r="E22">
        <f t="shared" si="5"/>
        <v>0</v>
      </c>
      <c r="F22">
        <f t="shared" si="5"/>
        <v>3.8426349496797803E-3</v>
      </c>
      <c r="G22">
        <f t="shared" si="5"/>
        <v>8.966148215919488E-2</v>
      </c>
      <c r="H22">
        <f t="shared" si="5"/>
        <v>0.25745654162854531</v>
      </c>
      <c r="I22">
        <f t="shared" si="5"/>
        <v>0.47978042086001832</v>
      </c>
      <c r="J22">
        <f t="shared" si="5"/>
        <v>0.72387923147301003</v>
      </c>
      <c r="K22">
        <f t="shared" si="5"/>
        <v>0.88490393412625801</v>
      </c>
      <c r="L22">
        <f t="shared" si="5"/>
        <v>0.96907593778591039</v>
      </c>
      <c r="M22">
        <f t="shared" si="5"/>
        <v>1</v>
      </c>
      <c r="N22">
        <f t="shared" si="5"/>
        <v>0.97657822506861847</v>
      </c>
      <c r="O22">
        <f t="shared" si="5"/>
        <v>0.89643183897529732</v>
      </c>
      <c r="P22">
        <f t="shared" si="5"/>
        <v>0.72113449222323878</v>
      </c>
      <c r="Q22">
        <f t="shared" si="5"/>
        <v>0.53101555352241536</v>
      </c>
      <c r="R22">
        <f t="shared" si="5"/>
        <v>0.33851784080512354</v>
      </c>
      <c r="S22">
        <f t="shared" si="5"/>
        <v>0.14986276303751145</v>
      </c>
      <c r="T22">
        <f t="shared" si="5"/>
        <v>6.9533394327538885E-3</v>
      </c>
      <c r="U22">
        <f t="shared" si="5"/>
        <v>0</v>
      </c>
      <c r="V22">
        <f t="shared" si="5"/>
        <v>0</v>
      </c>
      <c r="W22">
        <f t="shared" si="5"/>
        <v>0</v>
      </c>
      <c r="X22">
        <f t="shared" si="5"/>
        <v>0</v>
      </c>
      <c r="Y22">
        <f t="shared" si="5"/>
        <v>0</v>
      </c>
    </row>
    <row r="24" spans="1:25">
      <c r="A24" s="12" t="s">
        <v>38</v>
      </c>
      <c r="E24" s="14">
        <v>1</v>
      </c>
      <c r="F24" s="14">
        <v>0.6</v>
      </c>
      <c r="G24" s="14">
        <v>0.5</v>
      </c>
      <c r="H24" s="14">
        <v>0.4</v>
      </c>
      <c r="I24" s="14">
        <v>0.3</v>
      </c>
      <c r="J24" s="14">
        <v>0.2</v>
      </c>
      <c r="K24" s="14">
        <v>0.1</v>
      </c>
    </row>
    <row r="25" spans="1:25">
      <c r="B25">
        <f>SUM(B22:Y22)</f>
        <v>8.0290942360475768</v>
      </c>
      <c r="C25" t="s">
        <v>39</v>
      </c>
      <c r="D25" t="s">
        <v>40</v>
      </c>
      <c r="E25">
        <f>C13</f>
        <v>2.243484</v>
      </c>
      <c r="F25">
        <f>D13</f>
        <v>1.3460904</v>
      </c>
      <c r="G25">
        <f>E13</f>
        <v>1.121742</v>
      </c>
      <c r="H25">
        <f>F13</f>
        <v>0.89739360000000012</v>
      </c>
      <c r="I25">
        <f>G13</f>
        <v>0.67304520000000001</v>
      </c>
      <c r="J25">
        <v>0.35884767123287681</v>
      </c>
      <c r="K25">
        <v>0.1794238356164384</v>
      </c>
    </row>
    <row r="26" spans="1:25">
      <c r="A26" t="s">
        <v>30</v>
      </c>
      <c r="B26" t="s">
        <v>41</v>
      </c>
      <c r="C26" t="s">
        <v>39</v>
      </c>
      <c r="D26" t="s">
        <v>40</v>
      </c>
      <c r="E26">
        <f t="shared" ref="E26:K26" si="6">E25/$B25</f>
        <v>0.27941931356685429</v>
      </c>
      <c r="F26">
        <f t="shared" si="6"/>
        <v>0.16765158814011255</v>
      </c>
      <c r="G26">
        <f t="shared" si="6"/>
        <v>0.13970965678342714</v>
      </c>
      <c r="H26">
        <f t="shared" si="6"/>
        <v>0.11176772542674172</v>
      </c>
      <c r="I26">
        <f t="shared" si="6"/>
        <v>8.3825794070056275E-2</v>
      </c>
      <c r="J26">
        <f t="shared" si="6"/>
        <v>4.4693418794586735E-2</v>
      </c>
      <c r="K26">
        <f t="shared" si="6"/>
        <v>2.2346709397293368E-2</v>
      </c>
    </row>
    <row r="27" spans="1:25">
      <c r="A27" s="118" t="s">
        <v>134</v>
      </c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</row>
    <row r="28" spans="1:25">
      <c r="A28" t="s">
        <v>135</v>
      </c>
      <c r="B28" s="16">
        <v>0.1</v>
      </c>
      <c r="C28" t="s">
        <v>36</v>
      </c>
      <c r="D28" s="114" t="s">
        <v>136</v>
      </c>
      <c r="E28" s="114"/>
      <c r="F28" s="114"/>
    </row>
    <row r="29" spans="1:25">
      <c r="B29" s="14"/>
      <c r="D29" s="15"/>
      <c r="E29" s="15"/>
      <c r="F29" s="15"/>
    </row>
    <row r="30" spans="1:25">
      <c r="A30" t="s">
        <v>137</v>
      </c>
      <c r="B30" s="17">
        <f>C13*B28*10^6</f>
        <v>224348.4</v>
      </c>
      <c r="C30" t="s">
        <v>138</v>
      </c>
      <c r="D30">
        <v>1</v>
      </c>
      <c r="E30" t="s">
        <v>36</v>
      </c>
    </row>
    <row r="31" spans="1:25">
      <c r="A31" t="s">
        <v>139</v>
      </c>
      <c r="B31">
        <f>B22*$B$30/$B$21*$E$26</f>
        <v>0</v>
      </c>
      <c r="C31">
        <f t="shared" ref="C31:Y31" si="7">C22*$B$30/$B$21*$E$26</f>
        <v>0</v>
      </c>
      <c r="D31">
        <f t="shared" si="7"/>
        <v>0</v>
      </c>
      <c r="E31">
        <f t="shared" si="7"/>
        <v>0</v>
      </c>
      <c r="F31">
        <f>F22*$B$30/$B$21*$E$26</f>
        <v>4.4077642704568896E-2</v>
      </c>
      <c r="G31">
        <f t="shared" si="7"/>
        <v>1.0284783297732742</v>
      </c>
      <c r="H31">
        <f t="shared" si="7"/>
        <v>2.9532020612061158</v>
      </c>
      <c r="I31">
        <f t="shared" si="7"/>
        <v>5.5034085319704591</v>
      </c>
      <c r="J31">
        <f t="shared" si="7"/>
        <v>8.3033883113940252</v>
      </c>
      <c r="K31">
        <f t="shared" si="7"/>
        <v>10.150451434252151</v>
      </c>
      <c r="L31">
        <f t="shared" si="7"/>
        <v>11.115961703018897</v>
      </c>
      <c r="M31">
        <f t="shared" si="7"/>
        <v>11.470681780022332</v>
      </c>
      <c r="N31">
        <f t="shared" si="7"/>
        <v>11.202018053061151</v>
      </c>
      <c r="O31">
        <f t="shared" si="7"/>
        <v>10.282684362365856</v>
      </c>
      <c r="P31">
        <f t="shared" si="7"/>
        <v>8.2719042808907624</v>
      </c>
      <c r="Q31">
        <f t="shared" si="7"/>
        <v>6.0911104346980443</v>
      </c>
      <c r="R31">
        <f t="shared" si="7"/>
        <v>3.883030428735831</v>
      </c>
      <c r="S31">
        <f t="shared" si="7"/>
        <v>1.7190280654781869</v>
      </c>
      <c r="T31">
        <f t="shared" si="7"/>
        <v>7.9759543941600869E-2</v>
      </c>
      <c r="U31">
        <f t="shared" si="7"/>
        <v>0</v>
      </c>
      <c r="V31">
        <f t="shared" si="7"/>
        <v>0</v>
      </c>
      <c r="W31">
        <f t="shared" si="7"/>
        <v>0</v>
      </c>
      <c r="X31">
        <f t="shared" si="7"/>
        <v>0</v>
      </c>
      <c r="Y31">
        <f t="shared" si="7"/>
        <v>0</v>
      </c>
    </row>
    <row r="32" spans="1:25">
      <c r="A32" t="s">
        <v>42</v>
      </c>
      <c r="B32">
        <f>B31*$B$30</f>
        <v>0</v>
      </c>
      <c r="C32">
        <f t="shared" ref="C32:Y32" si="8">C31*$B$30</f>
        <v>0</v>
      </c>
      <c r="D32">
        <f t="shared" si="8"/>
        <v>0</v>
      </c>
      <c r="E32">
        <f t="shared" si="8"/>
        <v>0</v>
      </c>
      <c r="F32">
        <f>F31*$B$30</f>
        <v>9888.7486165417049</v>
      </c>
      <c r="G32">
        <f t="shared" si="8"/>
        <v>230737.46771930644</v>
      </c>
      <c r="H32">
        <f t="shared" si="8"/>
        <v>662546.15730829409</v>
      </c>
      <c r="I32">
        <f t="shared" si="8"/>
        <v>1234680.8986939213</v>
      </c>
      <c r="J32">
        <f t="shared" si="8"/>
        <v>1862851.8822399513</v>
      </c>
      <c r="K32">
        <f t="shared" si="8"/>
        <v>2277237.5385521753</v>
      </c>
      <c r="L32">
        <f t="shared" si="8"/>
        <v>2493848.2225335645</v>
      </c>
      <c r="M32">
        <f t="shared" si="8"/>
        <v>2573429.1042571622</v>
      </c>
      <c r="N32">
        <f t="shared" si="8"/>
        <v>2513154.8269753843</v>
      </c>
      <c r="O32">
        <f t="shared" si="8"/>
        <v>2306903.7844018</v>
      </c>
      <c r="P32">
        <f t="shared" si="8"/>
        <v>1855788.490370993</v>
      </c>
      <c r="Q32">
        <f t="shared" si="8"/>
        <v>1366530.8802478106</v>
      </c>
      <c r="R32">
        <f t="shared" si="8"/>
        <v>871151.66383819771</v>
      </c>
      <c r="S32">
        <f t="shared" si="8"/>
        <v>385661.19604512647</v>
      </c>
      <c r="T32">
        <f t="shared" si="8"/>
        <v>17893.926068027849</v>
      </c>
      <c r="U32">
        <f t="shared" si="8"/>
        <v>0</v>
      </c>
      <c r="V32">
        <f t="shared" si="8"/>
        <v>0</v>
      </c>
      <c r="W32">
        <f t="shared" si="8"/>
        <v>0</v>
      </c>
      <c r="X32">
        <f t="shared" si="8"/>
        <v>0</v>
      </c>
      <c r="Y32">
        <f t="shared" si="8"/>
        <v>0</v>
      </c>
    </row>
    <row r="33" spans="1:26">
      <c r="A33" s="118" t="s">
        <v>134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</row>
    <row r="34" spans="1:26">
      <c r="A34" s="18" t="s">
        <v>42</v>
      </c>
    </row>
    <row r="35" spans="1:26">
      <c r="A35" s="14">
        <v>1</v>
      </c>
      <c r="B35">
        <f>$E26*B22</f>
        <v>0</v>
      </c>
      <c r="C35">
        <f t="shared" ref="C35:Y35" si="9">$E26*C22</f>
        <v>0</v>
      </c>
      <c r="D35">
        <f t="shared" si="9"/>
        <v>0</v>
      </c>
      <c r="E35">
        <f t="shared" si="9"/>
        <v>0</v>
      </c>
      <c r="F35">
        <f t="shared" si="9"/>
        <v>1.0737064199275279E-3</v>
      </c>
      <c r="G35">
        <f t="shared" si="9"/>
        <v>2.5053149798308985E-2</v>
      </c>
      <c r="H35">
        <f t="shared" si="9"/>
        <v>7.1938330135144377E-2</v>
      </c>
      <c r="I35">
        <f t="shared" si="9"/>
        <v>0.13405991585952279</v>
      </c>
      <c r="J35">
        <f t="shared" si="9"/>
        <v>0.20226583796349049</v>
      </c>
      <c r="K35">
        <f t="shared" si="9"/>
        <v>0.24725924984616784</v>
      </c>
      <c r="L35">
        <f t="shared" si="9"/>
        <v>0.27077853333029467</v>
      </c>
      <c r="M35">
        <f t="shared" si="9"/>
        <v>0.27941931356685429</v>
      </c>
      <c r="N35">
        <f t="shared" si="9"/>
        <v>0.27287481729301033</v>
      </c>
      <c r="O35">
        <f t="shared" si="9"/>
        <v>0.25048036910595045</v>
      </c>
      <c r="P35">
        <f t="shared" si="9"/>
        <v>0.2014989048063994</v>
      </c>
      <c r="Q35">
        <f t="shared" si="9"/>
        <v>0.14837600145855648</v>
      </c>
      <c r="R35">
        <f t="shared" si="9"/>
        <v>9.4588422707901271E-2</v>
      </c>
      <c r="S35">
        <f t="shared" si="9"/>
        <v>4.1874550377173594E-2</v>
      </c>
      <c r="T35">
        <f t="shared" si="9"/>
        <v>1.9428973312974314E-3</v>
      </c>
      <c r="U35">
        <f t="shared" si="9"/>
        <v>0</v>
      </c>
      <c r="V35">
        <f t="shared" si="9"/>
        <v>0</v>
      </c>
      <c r="W35">
        <f t="shared" si="9"/>
        <v>0</v>
      </c>
      <c r="X35">
        <f t="shared" si="9"/>
        <v>0</v>
      </c>
      <c r="Y35">
        <f t="shared" si="9"/>
        <v>0</v>
      </c>
      <c r="Z35" t="s">
        <v>32</v>
      </c>
    </row>
    <row r="36" spans="1:26">
      <c r="A36" s="10">
        <f>SUM(B35:Y35)</f>
        <v>2.243484</v>
      </c>
      <c r="B36">
        <f>B35*1000000</f>
        <v>0</v>
      </c>
      <c r="C36">
        <f t="shared" ref="C36:Y36" si="10">C35*1000000</f>
        <v>0</v>
      </c>
      <c r="D36">
        <f t="shared" si="10"/>
        <v>0</v>
      </c>
      <c r="E36">
        <f t="shared" si="10"/>
        <v>0</v>
      </c>
      <c r="F36">
        <f t="shared" si="10"/>
        <v>1073.7064199275278</v>
      </c>
      <c r="G36">
        <f t="shared" si="10"/>
        <v>25053.149798308987</v>
      </c>
      <c r="H36">
        <f t="shared" si="10"/>
        <v>71938.330135144381</v>
      </c>
      <c r="I36">
        <f t="shared" si="10"/>
        <v>134059.91585952279</v>
      </c>
      <c r="J36">
        <f t="shared" si="10"/>
        <v>202265.83796349048</v>
      </c>
      <c r="K36">
        <f t="shared" si="10"/>
        <v>247259.24984616783</v>
      </c>
      <c r="L36">
        <f t="shared" si="10"/>
        <v>270778.53333029465</v>
      </c>
      <c r="M36">
        <f t="shared" si="10"/>
        <v>279419.31356685428</v>
      </c>
      <c r="N36">
        <f t="shared" si="10"/>
        <v>272874.8172930103</v>
      </c>
      <c r="O36">
        <f t="shared" si="10"/>
        <v>250480.36910595046</v>
      </c>
      <c r="P36">
        <f t="shared" si="10"/>
        <v>201498.9048063994</v>
      </c>
      <c r="Q36">
        <f t="shared" si="10"/>
        <v>148376.00145855648</v>
      </c>
      <c r="R36">
        <f t="shared" si="10"/>
        <v>94588.422707901263</v>
      </c>
      <c r="S36">
        <f t="shared" si="10"/>
        <v>41874.550377173597</v>
      </c>
      <c r="T36">
        <f t="shared" si="10"/>
        <v>1942.8973312974315</v>
      </c>
      <c r="U36">
        <f t="shared" si="10"/>
        <v>0</v>
      </c>
      <c r="V36">
        <f t="shared" si="10"/>
        <v>0</v>
      </c>
      <c r="W36">
        <f t="shared" si="10"/>
        <v>0</v>
      </c>
      <c r="X36">
        <f t="shared" si="10"/>
        <v>0</v>
      </c>
      <c r="Y36">
        <f t="shared" si="10"/>
        <v>0</v>
      </c>
      <c r="Z36" t="s">
        <v>52</v>
      </c>
    </row>
    <row r="38" spans="1:26">
      <c r="A38" s="14">
        <v>0.6</v>
      </c>
      <c r="B38">
        <f t="shared" ref="B38:Y38" si="11">$F26*B22</f>
        <v>0</v>
      </c>
      <c r="C38">
        <f t="shared" si="11"/>
        <v>0</v>
      </c>
      <c r="D38">
        <f t="shared" si="11"/>
        <v>0</v>
      </c>
      <c r="E38">
        <f t="shared" si="11"/>
        <v>0</v>
      </c>
      <c r="F38">
        <f t="shared" si="11"/>
        <v>6.4422385195651659E-4</v>
      </c>
      <c r="G38">
        <f t="shared" si="11"/>
        <v>1.5031889878985389E-2</v>
      </c>
      <c r="H38">
        <f t="shared" si="11"/>
        <v>4.3162998081086618E-2</v>
      </c>
      <c r="I38">
        <f t="shared" si="11"/>
        <v>8.0435949515713659E-2</v>
      </c>
      <c r="J38">
        <f t="shared" si="11"/>
        <v>0.12135950277809428</v>
      </c>
      <c r="K38">
        <f t="shared" si="11"/>
        <v>0.1483555499077007</v>
      </c>
      <c r="L38">
        <f t="shared" si="11"/>
        <v>0.16246711999817678</v>
      </c>
      <c r="M38">
        <f t="shared" si="11"/>
        <v>0.16765158814011255</v>
      </c>
      <c r="N38">
        <f t="shared" si="11"/>
        <v>0.16372489037580615</v>
      </c>
      <c r="O38">
        <f t="shared" si="11"/>
        <v>0.15028822146357024</v>
      </c>
      <c r="P38">
        <f t="shared" si="11"/>
        <v>0.12089934288383962</v>
      </c>
      <c r="Q38">
        <f t="shared" si="11"/>
        <v>8.9025600875133878E-2</v>
      </c>
      <c r="R38">
        <f t="shared" si="11"/>
        <v>5.6753053624740757E-2</v>
      </c>
      <c r="S38">
        <f t="shared" si="11"/>
        <v>2.512473022630415E-2</v>
      </c>
      <c r="T38">
        <f t="shared" si="11"/>
        <v>1.1657383987784588E-3</v>
      </c>
      <c r="U38">
        <f t="shared" si="11"/>
        <v>0</v>
      </c>
      <c r="V38">
        <f t="shared" si="11"/>
        <v>0</v>
      </c>
      <c r="W38">
        <f t="shared" si="11"/>
        <v>0</v>
      </c>
      <c r="X38">
        <f t="shared" si="11"/>
        <v>0</v>
      </c>
      <c r="Y38">
        <f t="shared" si="11"/>
        <v>0</v>
      </c>
    </row>
    <row r="39" spans="1:26">
      <c r="A39" s="10">
        <f>SUM(B38:Y38)</f>
        <v>1.3460903999999998</v>
      </c>
      <c r="B39">
        <f>B38*1000000</f>
        <v>0</v>
      </c>
      <c r="C39">
        <f t="shared" ref="C39:Y39" si="12">C38*1000000</f>
        <v>0</v>
      </c>
      <c r="D39">
        <f t="shared" si="12"/>
        <v>0</v>
      </c>
      <c r="E39">
        <f t="shared" si="12"/>
        <v>0</v>
      </c>
      <c r="F39">
        <f t="shared" si="12"/>
        <v>644.22385195651657</v>
      </c>
      <c r="G39">
        <f t="shared" si="12"/>
        <v>15031.88987898539</v>
      </c>
      <c r="H39">
        <f t="shared" si="12"/>
        <v>43162.998081086618</v>
      </c>
      <c r="I39">
        <f t="shared" si="12"/>
        <v>80435.949515713655</v>
      </c>
      <c r="J39">
        <f t="shared" si="12"/>
        <v>121359.50277809428</v>
      </c>
      <c r="K39">
        <f t="shared" si="12"/>
        <v>148355.54990770068</v>
      </c>
      <c r="L39">
        <f t="shared" si="12"/>
        <v>162467.11999817679</v>
      </c>
      <c r="M39">
        <f t="shared" si="12"/>
        <v>167651.58814011255</v>
      </c>
      <c r="N39">
        <f t="shared" si="12"/>
        <v>163724.89037580614</v>
      </c>
      <c r="O39">
        <f t="shared" si="12"/>
        <v>150288.22146357023</v>
      </c>
      <c r="P39">
        <f t="shared" si="12"/>
        <v>120899.34288383962</v>
      </c>
      <c r="Q39">
        <f t="shared" si="12"/>
        <v>89025.600875133881</v>
      </c>
      <c r="R39">
        <f t="shared" si="12"/>
        <v>56753.053624740758</v>
      </c>
      <c r="S39">
        <f t="shared" si="12"/>
        <v>25124.730226304149</v>
      </c>
      <c r="T39">
        <f t="shared" si="12"/>
        <v>1165.7383987784588</v>
      </c>
      <c r="U39">
        <f t="shared" si="12"/>
        <v>0</v>
      </c>
      <c r="V39">
        <f t="shared" si="12"/>
        <v>0</v>
      </c>
      <c r="W39">
        <f t="shared" si="12"/>
        <v>0</v>
      </c>
      <c r="X39">
        <f t="shared" si="12"/>
        <v>0</v>
      </c>
      <c r="Y39">
        <f t="shared" si="12"/>
        <v>0</v>
      </c>
    </row>
    <row r="41" spans="1:26">
      <c r="A41" s="14">
        <v>0.5</v>
      </c>
      <c r="B41">
        <f t="shared" ref="B41:Y41" si="13">$G26*B22</f>
        <v>0</v>
      </c>
      <c r="C41">
        <f t="shared" si="13"/>
        <v>0</v>
      </c>
      <c r="D41">
        <f t="shared" si="13"/>
        <v>0</v>
      </c>
      <c r="E41">
        <f t="shared" si="13"/>
        <v>0</v>
      </c>
      <c r="F41">
        <f t="shared" si="13"/>
        <v>5.3685320996376394E-4</v>
      </c>
      <c r="G41">
        <f t="shared" si="13"/>
        <v>1.2526574899154493E-2</v>
      </c>
      <c r="H41">
        <f t="shared" si="13"/>
        <v>3.5969165067572188E-2</v>
      </c>
      <c r="I41">
        <f t="shared" si="13"/>
        <v>6.7029957929761394E-2</v>
      </c>
      <c r="J41">
        <f t="shared" si="13"/>
        <v>0.10113291898174524</v>
      </c>
      <c r="K41">
        <f t="shared" si="13"/>
        <v>0.12362962492308392</v>
      </c>
      <c r="L41">
        <f t="shared" si="13"/>
        <v>0.13538926666514733</v>
      </c>
      <c r="M41">
        <f t="shared" si="13"/>
        <v>0.13970965678342714</v>
      </c>
      <c r="N41">
        <f t="shared" si="13"/>
        <v>0.13643740864650516</v>
      </c>
      <c r="O41">
        <f t="shared" si="13"/>
        <v>0.12524018455297523</v>
      </c>
      <c r="P41">
        <f t="shared" si="13"/>
        <v>0.1007494524031997</v>
      </c>
      <c r="Q41">
        <f t="shared" si="13"/>
        <v>7.4188000729278239E-2</v>
      </c>
      <c r="R41">
        <f t="shared" si="13"/>
        <v>4.7294211353950635E-2</v>
      </c>
      <c r="S41">
        <f t="shared" si="13"/>
        <v>2.0937275188586797E-2</v>
      </c>
      <c r="T41">
        <f t="shared" si="13"/>
        <v>9.714486656487157E-4</v>
      </c>
      <c r="U41">
        <f t="shared" si="13"/>
        <v>0</v>
      </c>
      <c r="V41">
        <f t="shared" si="13"/>
        <v>0</v>
      </c>
      <c r="W41">
        <f t="shared" si="13"/>
        <v>0</v>
      </c>
      <c r="X41">
        <f t="shared" si="13"/>
        <v>0</v>
      </c>
      <c r="Y41">
        <f t="shared" si="13"/>
        <v>0</v>
      </c>
    </row>
    <row r="42" spans="1:26">
      <c r="A42" s="10">
        <f>SUM(B41:Y41)</f>
        <v>1.121742</v>
      </c>
      <c r="B42">
        <f>B41*1000000</f>
        <v>0</v>
      </c>
      <c r="C42">
        <f t="shared" ref="C42:Y42" si="14">C41*1000000</f>
        <v>0</v>
      </c>
      <c r="D42">
        <f t="shared" si="14"/>
        <v>0</v>
      </c>
      <c r="E42">
        <f t="shared" si="14"/>
        <v>0</v>
      </c>
      <c r="F42">
        <f t="shared" si="14"/>
        <v>536.8532099637639</v>
      </c>
      <c r="G42">
        <f t="shared" si="14"/>
        <v>12526.574899154493</v>
      </c>
      <c r="H42">
        <f t="shared" si="14"/>
        <v>35969.16506757219</v>
      </c>
      <c r="I42">
        <f t="shared" si="14"/>
        <v>67029.957929761396</v>
      </c>
      <c r="J42">
        <f t="shared" si="14"/>
        <v>101132.91898174524</v>
      </c>
      <c r="K42">
        <f t="shared" si="14"/>
        <v>123629.62492308392</v>
      </c>
      <c r="L42">
        <f t="shared" si="14"/>
        <v>135389.26666514733</v>
      </c>
      <c r="M42">
        <f t="shared" si="14"/>
        <v>139709.65678342714</v>
      </c>
      <c r="N42">
        <f t="shared" si="14"/>
        <v>136437.40864650515</v>
      </c>
      <c r="O42">
        <f t="shared" si="14"/>
        <v>125240.18455297523</v>
      </c>
      <c r="P42">
        <f t="shared" si="14"/>
        <v>100749.4524031997</v>
      </c>
      <c r="Q42">
        <f t="shared" si="14"/>
        <v>74188.000729278239</v>
      </c>
      <c r="R42">
        <f t="shared" si="14"/>
        <v>47294.211353950632</v>
      </c>
      <c r="S42">
        <f t="shared" si="14"/>
        <v>20937.275188586798</v>
      </c>
      <c r="T42">
        <f t="shared" si="14"/>
        <v>971.44866564871575</v>
      </c>
      <c r="U42">
        <f t="shared" si="14"/>
        <v>0</v>
      </c>
      <c r="V42">
        <f t="shared" si="14"/>
        <v>0</v>
      </c>
      <c r="W42">
        <f t="shared" si="14"/>
        <v>0</v>
      </c>
      <c r="X42">
        <f t="shared" si="14"/>
        <v>0</v>
      </c>
      <c r="Y42">
        <f t="shared" si="14"/>
        <v>0</v>
      </c>
    </row>
    <row r="44" spans="1:26">
      <c r="A44" s="14">
        <v>0.4</v>
      </c>
      <c r="B44">
        <f t="shared" ref="B44:Y44" si="15">$H26*B22</f>
        <v>0</v>
      </c>
      <c r="C44">
        <f t="shared" si="15"/>
        <v>0</v>
      </c>
      <c r="D44">
        <f t="shared" si="15"/>
        <v>0</v>
      </c>
      <c r="E44">
        <f t="shared" si="15"/>
        <v>0</v>
      </c>
      <c r="F44">
        <f t="shared" si="15"/>
        <v>4.2948256797101117E-4</v>
      </c>
      <c r="G44">
        <f t="shared" si="15"/>
        <v>1.0021259919323596E-2</v>
      </c>
      <c r="H44">
        <f t="shared" si="15"/>
        <v>2.8775332054057752E-2</v>
      </c>
      <c r="I44">
        <f t="shared" si="15"/>
        <v>5.3623966343809115E-2</v>
      </c>
      <c r="J44">
        <f t="shared" si="15"/>
        <v>8.0906335185396194E-2</v>
      </c>
      <c r="K44">
        <f t="shared" si="15"/>
        <v>9.8903699938467149E-2</v>
      </c>
      <c r="L44">
        <f t="shared" si="15"/>
        <v>0.10831141333211788</v>
      </c>
      <c r="M44">
        <f t="shared" si="15"/>
        <v>0.11176772542674172</v>
      </c>
      <c r="N44">
        <f t="shared" si="15"/>
        <v>0.10914992691720413</v>
      </c>
      <c r="O44">
        <f t="shared" si="15"/>
        <v>0.10019214764238019</v>
      </c>
      <c r="P44">
        <f t="shared" si="15"/>
        <v>8.0599561922559765E-2</v>
      </c>
      <c r="Q44">
        <f t="shared" si="15"/>
        <v>5.9350400583422593E-2</v>
      </c>
      <c r="R44">
        <f t="shared" si="15"/>
        <v>3.7835369083160514E-2</v>
      </c>
      <c r="S44">
        <f t="shared" si="15"/>
        <v>1.6749820150869437E-2</v>
      </c>
      <c r="T44">
        <f t="shared" si="15"/>
        <v>7.7715893251897265E-4</v>
      </c>
      <c r="U44">
        <f t="shared" si="15"/>
        <v>0</v>
      </c>
      <c r="V44">
        <f t="shared" si="15"/>
        <v>0</v>
      </c>
      <c r="W44">
        <f t="shared" si="15"/>
        <v>0</v>
      </c>
      <c r="X44">
        <f t="shared" si="15"/>
        <v>0</v>
      </c>
      <c r="Y44">
        <f t="shared" si="15"/>
        <v>0</v>
      </c>
    </row>
    <row r="45" spans="1:26">
      <c r="A45" s="10">
        <f>SUM(B44:Y44)</f>
        <v>0.89739360000000001</v>
      </c>
      <c r="B45">
        <f>B44*1000000</f>
        <v>0</v>
      </c>
      <c r="C45">
        <f t="shared" ref="C45:Y45" si="16">C44*1000000</f>
        <v>0</v>
      </c>
      <c r="D45">
        <f t="shared" si="16"/>
        <v>0</v>
      </c>
      <c r="E45">
        <f t="shared" si="16"/>
        <v>0</v>
      </c>
      <c r="F45">
        <f t="shared" si="16"/>
        <v>429.48256797101118</v>
      </c>
      <c r="G45">
        <f t="shared" si="16"/>
        <v>10021.259919323596</v>
      </c>
      <c r="H45">
        <f t="shared" si="16"/>
        <v>28775.332054057752</v>
      </c>
      <c r="I45">
        <f t="shared" si="16"/>
        <v>53623.966343809116</v>
      </c>
      <c r="J45">
        <f t="shared" si="16"/>
        <v>80906.335185396194</v>
      </c>
      <c r="K45">
        <f t="shared" si="16"/>
        <v>98903.699938467151</v>
      </c>
      <c r="L45">
        <f t="shared" si="16"/>
        <v>108311.41333211788</v>
      </c>
      <c r="M45">
        <f t="shared" si="16"/>
        <v>111767.72542674173</v>
      </c>
      <c r="N45">
        <f t="shared" si="16"/>
        <v>109149.92691720412</v>
      </c>
      <c r="O45">
        <f t="shared" si="16"/>
        <v>100192.14764238018</v>
      </c>
      <c r="P45">
        <f t="shared" si="16"/>
        <v>80599.561922559762</v>
      </c>
      <c r="Q45">
        <f t="shared" si="16"/>
        <v>59350.40058342259</v>
      </c>
      <c r="R45">
        <f t="shared" si="16"/>
        <v>37835.369083160513</v>
      </c>
      <c r="S45">
        <f t="shared" si="16"/>
        <v>16749.820150869436</v>
      </c>
      <c r="T45">
        <f t="shared" si="16"/>
        <v>777.15893251897262</v>
      </c>
      <c r="U45">
        <f t="shared" si="16"/>
        <v>0</v>
      </c>
      <c r="V45">
        <f t="shared" si="16"/>
        <v>0</v>
      </c>
      <c r="W45">
        <f t="shared" si="16"/>
        <v>0</v>
      </c>
      <c r="X45">
        <f t="shared" si="16"/>
        <v>0</v>
      </c>
      <c r="Y45">
        <f t="shared" si="16"/>
        <v>0</v>
      </c>
    </row>
    <row r="47" spans="1:26">
      <c r="A47" s="14">
        <v>0.3</v>
      </c>
      <c r="B47">
        <f>$I26*B22</f>
        <v>0</v>
      </c>
      <c r="C47">
        <f t="shared" ref="C47:Y47" si="17">$I26*C22</f>
        <v>0</v>
      </c>
      <c r="D47">
        <f t="shared" si="17"/>
        <v>0</v>
      </c>
      <c r="E47">
        <f t="shared" si="17"/>
        <v>0</v>
      </c>
      <c r="F47">
        <f t="shared" si="17"/>
        <v>3.221119259782583E-4</v>
      </c>
      <c r="G47">
        <f t="shared" si="17"/>
        <v>7.5159449394926947E-3</v>
      </c>
      <c r="H47">
        <f t="shared" si="17"/>
        <v>2.1581499040543309E-2</v>
      </c>
      <c r="I47">
        <f t="shared" si="17"/>
        <v>4.0217974757856829E-2</v>
      </c>
      <c r="J47">
        <f t="shared" si="17"/>
        <v>6.0679751389047139E-2</v>
      </c>
      <c r="K47">
        <f t="shared" si="17"/>
        <v>7.4177774953850348E-2</v>
      </c>
      <c r="L47">
        <f t="shared" si="17"/>
        <v>8.1233559999088392E-2</v>
      </c>
      <c r="M47">
        <f t="shared" si="17"/>
        <v>8.3825794070056275E-2</v>
      </c>
      <c r="N47">
        <f t="shared" si="17"/>
        <v>8.1862445187903074E-2</v>
      </c>
      <c r="O47">
        <f t="shared" si="17"/>
        <v>7.5144110731785119E-2</v>
      </c>
      <c r="P47">
        <f t="shared" si="17"/>
        <v>6.044967144191981E-2</v>
      </c>
      <c r="Q47">
        <f t="shared" si="17"/>
        <v>4.4512800437566939E-2</v>
      </c>
      <c r="R47">
        <f t="shared" si="17"/>
        <v>2.8376526812370378E-2</v>
      </c>
      <c r="S47">
        <f t="shared" si="17"/>
        <v>1.2562365113152075E-2</v>
      </c>
      <c r="T47">
        <f t="shared" si="17"/>
        <v>5.8286919938922938E-4</v>
      </c>
      <c r="U47">
        <f t="shared" si="17"/>
        <v>0</v>
      </c>
      <c r="V47">
        <f t="shared" si="17"/>
        <v>0</v>
      </c>
      <c r="W47">
        <f t="shared" si="17"/>
        <v>0</v>
      </c>
      <c r="X47">
        <f t="shared" si="17"/>
        <v>0</v>
      </c>
      <c r="Y47">
        <f t="shared" si="17"/>
        <v>0</v>
      </c>
    </row>
    <row r="48" spans="1:26">
      <c r="A48" s="10">
        <f>SUM(B47:Y47)</f>
        <v>0.6730451999999999</v>
      </c>
      <c r="B48">
        <f>B47*1000000</f>
        <v>0</v>
      </c>
      <c r="C48">
        <f t="shared" ref="C48:Y48" si="18">C47*1000000</f>
        <v>0</v>
      </c>
      <c r="D48">
        <f t="shared" si="18"/>
        <v>0</v>
      </c>
      <c r="E48">
        <f t="shared" si="18"/>
        <v>0</v>
      </c>
      <c r="F48">
        <f t="shared" si="18"/>
        <v>322.11192597825828</v>
      </c>
      <c r="G48">
        <f t="shared" si="18"/>
        <v>7515.9449394926951</v>
      </c>
      <c r="H48">
        <f t="shared" si="18"/>
        <v>21581.499040543309</v>
      </c>
      <c r="I48">
        <f t="shared" si="18"/>
        <v>40217.974757856828</v>
      </c>
      <c r="J48">
        <f t="shared" si="18"/>
        <v>60679.751389047138</v>
      </c>
      <c r="K48">
        <f t="shared" si="18"/>
        <v>74177.774953850341</v>
      </c>
      <c r="L48">
        <f t="shared" si="18"/>
        <v>81233.559999088393</v>
      </c>
      <c r="M48">
        <f t="shared" si="18"/>
        <v>83825.794070056276</v>
      </c>
      <c r="N48">
        <f t="shared" si="18"/>
        <v>81862.445187903068</v>
      </c>
      <c r="O48">
        <f t="shared" si="18"/>
        <v>75144.110731785113</v>
      </c>
      <c r="P48">
        <f t="shared" si="18"/>
        <v>60449.671441919811</v>
      </c>
      <c r="Q48">
        <f t="shared" si="18"/>
        <v>44512.800437566941</v>
      </c>
      <c r="R48">
        <f t="shared" si="18"/>
        <v>28376.526812370379</v>
      </c>
      <c r="S48">
        <f t="shared" si="18"/>
        <v>12562.365113152075</v>
      </c>
      <c r="T48">
        <f t="shared" si="18"/>
        <v>582.86919938922938</v>
      </c>
      <c r="U48">
        <f t="shared" si="18"/>
        <v>0</v>
      </c>
      <c r="V48">
        <f t="shared" si="18"/>
        <v>0</v>
      </c>
      <c r="W48">
        <f t="shared" si="18"/>
        <v>0</v>
      </c>
      <c r="X48">
        <f t="shared" si="18"/>
        <v>0</v>
      </c>
      <c r="Y48">
        <f t="shared" si="18"/>
        <v>0</v>
      </c>
    </row>
    <row r="50" spans="1:25">
      <c r="A50" s="14">
        <v>0.2</v>
      </c>
      <c r="B50">
        <f>$J26*B22</f>
        <v>0</v>
      </c>
      <c r="C50">
        <f t="shared" ref="C50:Y50" si="19">$J26*C22</f>
        <v>0</v>
      </c>
      <c r="D50">
        <f t="shared" si="19"/>
        <v>0</v>
      </c>
      <c r="E50">
        <f t="shared" si="19"/>
        <v>0</v>
      </c>
      <c r="F50">
        <f t="shared" si="19"/>
        <v>1.7174049308075416E-4</v>
      </c>
      <c r="G50">
        <f t="shared" si="19"/>
        <v>4.0072781718842633E-3</v>
      </c>
      <c r="H50">
        <f t="shared" si="19"/>
        <v>1.150661303641053E-2</v>
      </c>
      <c r="I50">
        <f t="shared" si="19"/>
        <v>2.1443027278939878E-2</v>
      </c>
      <c r="J50">
        <f t="shared" si="19"/>
        <v>3.2352637648926826E-2</v>
      </c>
      <c r="K50">
        <f t="shared" si="19"/>
        <v>3.9549382120882243E-2</v>
      </c>
      <c r="L50">
        <f t="shared" si="19"/>
        <v>4.3311316731222571E-2</v>
      </c>
      <c r="M50">
        <f t="shared" si="19"/>
        <v>4.4693418794586735E-2</v>
      </c>
      <c r="N50">
        <f t="shared" si="19"/>
        <v>4.3646619598665948E-2</v>
      </c>
      <c r="O50">
        <f t="shared" si="19"/>
        <v>4.0064603600124503E-2</v>
      </c>
      <c r="P50">
        <f t="shared" si="19"/>
        <v>3.222996586815486E-2</v>
      </c>
      <c r="Q50">
        <f t="shared" si="19"/>
        <v>2.3732900520016597E-2</v>
      </c>
      <c r="R50">
        <f t="shared" si="19"/>
        <v>1.5129519628542629E-2</v>
      </c>
      <c r="S50">
        <f t="shared" si="19"/>
        <v>6.6978792301494129E-3</v>
      </c>
      <c r="T50">
        <f t="shared" si="19"/>
        <v>3.107685112889837E-4</v>
      </c>
      <c r="U50">
        <f t="shared" si="19"/>
        <v>0</v>
      </c>
      <c r="V50">
        <f t="shared" si="19"/>
        <v>0</v>
      </c>
      <c r="W50">
        <f t="shared" si="19"/>
        <v>0</v>
      </c>
      <c r="X50">
        <f t="shared" si="19"/>
        <v>0</v>
      </c>
      <c r="Y50">
        <f t="shared" si="19"/>
        <v>0</v>
      </c>
    </row>
    <row r="51" spans="1:25">
      <c r="A51" s="10">
        <f>SUM(B50:Y50)</f>
        <v>0.3588476712328767</v>
      </c>
      <c r="B51">
        <f>B50*1000000</f>
        <v>0</v>
      </c>
      <c r="C51">
        <f t="shared" ref="C51:Y51" si="20">C50*1000000</f>
        <v>0</v>
      </c>
      <c r="D51">
        <f t="shared" si="20"/>
        <v>0</v>
      </c>
      <c r="E51">
        <f t="shared" si="20"/>
        <v>0</v>
      </c>
      <c r="F51">
        <f>F50*1000000</f>
        <v>171.74049308075416</v>
      </c>
      <c r="G51">
        <f t="shared" si="20"/>
        <v>4007.2781718842634</v>
      </c>
      <c r="H51">
        <f t="shared" si="20"/>
        <v>11506.61303641053</v>
      </c>
      <c r="I51">
        <f t="shared" si="20"/>
        <v>21443.027278939877</v>
      </c>
      <c r="J51">
        <f t="shared" si="20"/>
        <v>32352.637648926826</v>
      </c>
      <c r="K51">
        <f t="shared" si="20"/>
        <v>39549.382120882241</v>
      </c>
      <c r="L51">
        <f t="shared" si="20"/>
        <v>43311.316731222571</v>
      </c>
      <c r="M51">
        <f t="shared" si="20"/>
        <v>44693.418794586738</v>
      </c>
      <c r="N51">
        <f t="shared" si="20"/>
        <v>43646.619598665951</v>
      </c>
      <c r="O51">
        <f t="shared" si="20"/>
        <v>40064.603600124501</v>
      </c>
      <c r="P51">
        <f t="shared" si="20"/>
        <v>32229.965868154861</v>
      </c>
      <c r="Q51">
        <f t="shared" si="20"/>
        <v>23732.900520016596</v>
      </c>
      <c r="R51">
        <f t="shared" si="20"/>
        <v>15129.519628542628</v>
      </c>
      <c r="S51">
        <f t="shared" si="20"/>
        <v>6697.8792301494132</v>
      </c>
      <c r="T51">
        <f t="shared" si="20"/>
        <v>310.76851128898369</v>
      </c>
      <c r="U51">
        <f t="shared" si="20"/>
        <v>0</v>
      </c>
      <c r="V51">
        <f t="shared" si="20"/>
        <v>0</v>
      </c>
      <c r="W51">
        <f t="shared" si="20"/>
        <v>0</v>
      </c>
      <c r="X51">
        <f t="shared" si="20"/>
        <v>0</v>
      </c>
      <c r="Y51">
        <f t="shared" si="20"/>
        <v>0</v>
      </c>
    </row>
    <row r="53" spans="1:25">
      <c r="A53" s="14">
        <v>0.1</v>
      </c>
      <c r="B53">
        <f>$K26*B22</f>
        <v>0</v>
      </c>
      <c r="C53">
        <f t="shared" ref="C53:Y53" si="21">$K26*C22</f>
        <v>0</v>
      </c>
      <c r="D53">
        <f t="shared" si="21"/>
        <v>0</v>
      </c>
      <c r="E53">
        <f t="shared" si="21"/>
        <v>0</v>
      </c>
      <c r="F53">
        <f t="shared" si="21"/>
        <v>8.5870246540377078E-5</v>
      </c>
      <c r="G53">
        <f t="shared" si="21"/>
        <v>2.0036390859421317E-3</v>
      </c>
      <c r="H53">
        <f t="shared" si="21"/>
        <v>5.7533065182052649E-3</v>
      </c>
      <c r="I53">
        <f t="shared" si="21"/>
        <v>1.0721513639469939E-2</v>
      </c>
      <c r="J53">
        <f t="shared" si="21"/>
        <v>1.6176318824463413E-2</v>
      </c>
      <c r="K53">
        <f t="shared" si="21"/>
        <v>1.9774691060441121E-2</v>
      </c>
      <c r="L53">
        <f t="shared" si="21"/>
        <v>2.1655658365611286E-2</v>
      </c>
      <c r="M53">
        <f t="shared" si="21"/>
        <v>2.2346709397293368E-2</v>
      </c>
      <c r="N53">
        <f t="shared" si="21"/>
        <v>2.1823309799332974E-2</v>
      </c>
      <c r="O53">
        <f t="shared" si="21"/>
        <v>2.0032301800062251E-2</v>
      </c>
      <c r="P53">
        <f t="shared" si="21"/>
        <v>1.611498293407743E-2</v>
      </c>
      <c r="Q53">
        <f t="shared" si="21"/>
        <v>1.1866450260008298E-2</v>
      </c>
      <c r="R53">
        <f t="shared" si="21"/>
        <v>7.5647598142713143E-3</v>
      </c>
      <c r="S53">
        <f t="shared" si="21"/>
        <v>3.3489396150747064E-3</v>
      </c>
      <c r="T53">
        <f t="shared" si="21"/>
        <v>1.5538425564449185E-4</v>
      </c>
      <c r="U53">
        <f t="shared" si="21"/>
        <v>0</v>
      </c>
      <c r="V53">
        <f t="shared" si="21"/>
        <v>0</v>
      </c>
      <c r="W53">
        <f t="shared" si="21"/>
        <v>0</v>
      </c>
      <c r="X53">
        <f t="shared" si="21"/>
        <v>0</v>
      </c>
      <c r="Y53">
        <f t="shared" si="21"/>
        <v>0</v>
      </c>
    </row>
    <row r="54" spans="1:25">
      <c r="A54" s="10">
        <f>SUM(B53:Y53)</f>
        <v>0.17942383561643835</v>
      </c>
      <c r="B54">
        <f>B53*1000000</f>
        <v>0</v>
      </c>
      <c r="C54">
        <f t="shared" ref="C54:Y54" si="22">C53*1000000</f>
        <v>0</v>
      </c>
      <c r="D54">
        <f t="shared" si="22"/>
        <v>0</v>
      </c>
      <c r="E54">
        <f t="shared" si="22"/>
        <v>0</v>
      </c>
      <c r="F54">
        <f t="shared" si="22"/>
        <v>85.870246540377082</v>
      </c>
      <c r="G54">
        <f t="shared" si="22"/>
        <v>2003.6390859421317</v>
      </c>
      <c r="H54">
        <f t="shared" si="22"/>
        <v>5753.3065182052651</v>
      </c>
      <c r="I54">
        <f t="shared" si="22"/>
        <v>10721.513639469938</v>
      </c>
      <c r="J54">
        <f t="shared" si="22"/>
        <v>16176.318824463413</v>
      </c>
      <c r="K54">
        <f t="shared" si="22"/>
        <v>19774.69106044112</v>
      </c>
      <c r="L54">
        <f t="shared" si="22"/>
        <v>21655.658365611285</v>
      </c>
      <c r="M54">
        <f t="shared" si="22"/>
        <v>22346.709397293369</v>
      </c>
      <c r="N54">
        <f t="shared" si="22"/>
        <v>21823.309799332976</v>
      </c>
      <c r="O54">
        <f t="shared" si="22"/>
        <v>20032.301800062251</v>
      </c>
      <c r="P54">
        <f t="shared" si="22"/>
        <v>16114.98293407743</v>
      </c>
      <c r="Q54">
        <f t="shared" si="22"/>
        <v>11866.450260008298</v>
      </c>
      <c r="R54">
        <f t="shared" si="22"/>
        <v>7564.7598142713141</v>
      </c>
      <c r="S54">
        <f t="shared" si="22"/>
        <v>3348.9396150747066</v>
      </c>
      <c r="T54">
        <f t="shared" si="22"/>
        <v>155.38425564449184</v>
      </c>
      <c r="U54">
        <f t="shared" si="22"/>
        <v>0</v>
      </c>
      <c r="V54">
        <f t="shared" si="22"/>
        <v>0</v>
      </c>
      <c r="W54">
        <f t="shared" si="22"/>
        <v>0</v>
      </c>
      <c r="X54">
        <f t="shared" si="22"/>
        <v>0</v>
      </c>
      <c r="Y54">
        <f t="shared" si="22"/>
        <v>0</v>
      </c>
    </row>
    <row r="69" spans="1:1">
      <c r="A69" s="13"/>
    </row>
    <row r="97" spans="1:25">
      <c r="B97" s="117" t="s">
        <v>43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</row>
    <row r="98" spans="1: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>
      <c r="A99" t="s">
        <v>44</v>
      </c>
      <c r="B99">
        <v>7657</v>
      </c>
      <c r="C99">
        <v>7454</v>
      </c>
      <c r="D99">
        <v>7525</v>
      </c>
      <c r="E99">
        <v>7752</v>
      </c>
      <c r="F99">
        <v>7830</v>
      </c>
      <c r="G99">
        <v>7897</v>
      </c>
      <c r="H99">
        <v>8136</v>
      </c>
      <c r="I99">
        <v>8819</v>
      </c>
      <c r="J99">
        <v>10087</v>
      </c>
      <c r="K99">
        <v>10994</v>
      </c>
      <c r="L99">
        <v>11523</v>
      </c>
      <c r="M99">
        <v>11797</v>
      </c>
      <c r="N99">
        <v>11516</v>
      </c>
      <c r="O99">
        <v>11937</v>
      </c>
      <c r="P99">
        <v>11896</v>
      </c>
      <c r="Q99">
        <v>11654</v>
      </c>
      <c r="R99">
        <v>11546</v>
      </c>
      <c r="S99">
        <v>11146</v>
      </c>
      <c r="T99">
        <v>10546</v>
      </c>
      <c r="U99">
        <v>10258</v>
      </c>
      <c r="V99">
        <v>9647</v>
      </c>
      <c r="W99">
        <v>9051</v>
      </c>
      <c r="X99">
        <v>8655</v>
      </c>
      <c r="Y99">
        <v>8247</v>
      </c>
    </row>
    <row r="100" spans="1:25">
      <c r="A100" t="s">
        <v>45</v>
      </c>
      <c r="B100">
        <v>7784</v>
      </c>
      <c r="C100">
        <v>7525</v>
      </c>
      <c r="D100">
        <v>7632</v>
      </c>
      <c r="E100">
        <v>7848</v>
      </c>
      <c r="F100">
        <v>7964</v>
      </c>
      <c r="G100">
        <v>8010</v>
      </c>
      <c r="H100">
        <v>8293</v>
      </c>
      <c r="I100">
        <v>9040</v>
      </c>
      <c r="J100">
        <v>10469</v>
      </c>
      <c r="K100">
        <v>11603</v>
      </c>
      <c r="L100">
        <v>12129</v>
      </c>
      <c r="M100">
        <v>12535</v>
      </c>
      <c r="N100">
        <v>12210</v>
      </c>
      <c r="O100">
        <v>12734</v>
      </c>
      <c r="P100">
        <v>12733</v>
      </c>
      <c r="Q100">
        <v>12679</v>
      </c>
      <c r="R100">
        <v>12801</v>
      </c>
      <c r="S100">
        <v>12213</v>
      </c>
      <c r="T100">
        <v>11292</v>
      </c>
      <c r="U100">
        <v>10968</v>
      </c>
      <c r="V100">
        <v>10329</v>
      </c>
      <c r="W100">
        <v>9593</v>
      </c>
      <c r="X100">
        <v>9088</v>
      </c>
      <c r="Y100">
        <v>8526</v>
      </c>
    </row>
    <row r="101" spans="1:25">
      <c r="A101" t="s">
        <v>46</v>
      </c>
      <c r="B101">
        <v>7951</v>
      </c>
      <c r="C101">
        <v>7652</v>
      </c>
      <c r="D101">
        <v>7644</v>
      </c>
      <c r="E101">
        <v>7765</v>
      </c>
      <c r="F101">
        <v>7833</v>
      </c>
      <c r="G101">
        <v>7881</v>
      </c>
      <c r="H101">
        <v>7848</v>
      </c>
      <c r="I101">
        <v>8374</v>
      </c>
      <c r="J101">
        <v>9592</v>
      </c>
      <c r="K101">
        <v>10619</v>
      </c>
      <c r="L101">
        <v>11146</v>
      </c>
      <c r="M101">
        <v>11470</v>
      </c>
      <c r="N101">
        <v>11419</v>
      </c>
      <c r="O101">
        <v>11462</v>
      </c>
      <c r="P101">
        <v>11366</v>
      </c>
      <c r="Q101">
        <v>11195</v>
      </c>
      <c r="R101">
        <v>11366</v>
      </c>
      <c r="S101">
        <v>11189</v>
      </c>
      <c r="T101">
        <v>10371</v>
      </c>
      <c r="U101">
        <v>10128</v>
      </c>
      <c r="V101">
        <v>9498</v>
      </c>
      <c r="W101">
        <v>8789</v>
      </c>
      <c r="X101">
        <v>8269</v>
      </c>
      <c r="Y101">
        <v>7757</v>
      </c>
    </row>
    <row r="102" spans="1:25">
      <c r="A102" t="s">
        <v>47</v>
      </c>
      <c r="B102">
        <v>7285</v>
      </c>
      <c r="C102">
        <v>7019</v>
      </c>
      <c r="D102">
        <v>7000</v>
      </c>
      <c r="E102">
        <v>7181</v>
      </c>
      <c r="F102">
        <v>7229</v>
      </c>
      <c r="G102">
        <v>7336</v>
      </c>
      <c r="H102">
        <v>7410</v>
      </c>
      <c r="I102">
        <v>7895</v>
      </c>
      <c r="J102">
        <v>8837</v>
      </c>
      <c r="K102">
        <v>9786</v>
      </c>
      <c r="L102">
        <v>10379</v>
      </c>
      <c r="M102">
        <v>10741</v>
      </c>
      <c r="N102">
        <v>10979</v>
      </c>
      <c r="O102">
        <v>10893</v>
      </c>
      <c r="P102">
        <v>10783</v>
      </c>
      <c r="Q102">
        <v>10655</v>
      </c>
      <c r="R102">
        <v>10903</v>
      </c>
      <c r="S102">
        <v>11065</v>
      </c>
      <c r="T102">
        <v>10421</v>
      </c>
      <c r="U102">
        <v>10356</v>
      </c>
      <c r="V102">
        <v>9765</v>
      </c>
      <c r="W102">
        <v>9080</v>
      </c>
      <c r="X102">
        <v>8436</v>
      </c>
      <c r="Y102">
        <v>7939</v>
      </c>
    </row>
    <row r="103" spans="1:25">
      <c r="A103" t="s">
        <v>48</v>
      </c>
      <c r="B103">
        <v>7378</v>
      </c>
      <c r="C103">
        <v>7152</v>
      </c>
      <c r="D103">
        <v>7210</v>
      </c>
      <c r="E103">
        <v>7365</v>
      </c>
      <c r="F103">
        <v>7513</v>
      </c>
      <c r="G103">
        <v>7854</v>
      </c>
      <c r="H103">
        <v>8312</v>
      </c>
      <c r="I103">
        <v>9376</v>
      </c>
      <c r="J103">
        <v>11260</v>
      </c>
      <c r="K103">
        <v>12698</v>
      </c>
      <c r="L103">
        <v>13357</v>
      </c>
      <c r="M103">
        <v>13655</v>
      </c>
      <c r="N103">
        <v>13437</v>
      </c>
      <c r="O103">
        <v>13840</v>
      </c>
      <c r="P103">
        <v>13752</v>
      </c>
      <c r="Q103">
        <v>13542</v>
      </c>
      <c r="R103">
        <v>13682</v>
      </c>
      <c r="S103">
        <v>13102</v>
      </c>
      <c r="T103">
        <v>12165</v>
      </c>
      <c r="U103">
        <v>11655</v>
      </c>
      <c r="V103">
        <v>10908</v>
      </c>
      <c r="W103">
        <v>10037</v>
      </c>
      <c r="X103">
        <v>9379</v>
      </c>
      <c r="Y103">
        <v>8881</v>
      </c>
    </row>
    <row r="104" spans="1:25">
      <c r="A104" t="s">
        <v>49</v>
      </c>
      <c r="B104">
        <v>8300</v>
      </c>
      <c r="C104">
        <v>7986</v>
      </c>
      <c r="D104">
        <v>7990</v>
      </c>
      <c r="E104">
        <v>8131</v>
      </c>
      <c r="F104">
        <v>8200</v>
      </c>
      <c r="G104">
        <v>8442</v>
      </c>
      <c r="H104">
        <v>8827</v>
      </c>
      <c r="I104">
        <v>9710</v>
      </c>
      <c r="J104">
        <v>11591</v>
      </c>
      <c r="K104">
        <v>12923</v>
      </c>
      <c r="L104">
        <v>13536</v>
      </c>
      <c r="M104">
        <v>13947</v>
      </c>
      <c r="N104">
        <v>13730</v>
      </c>
      <c r="O104">
        <v>14124</v>
      </c>
      <c r="P104">
        <v>14036</v>
      </c>
      <c r="Q104">
        <v>13699</v>
      </c>
      <c r="R104">
        <v>13715</v>
      </c>
      <c r="S104">
        <v>12813</v>
      </c>
      <c r="T104">
        <v>11912</v>
      </c>
      <c r="U104">
        <v>11395</v>
      </c>
      <c r="V104">
        <v>10835</v>
      </c>
      <c r="W104">
        <v>10049</v>
      </c>
      <c r="X104">
        <v>9407</v>
      </c>
      <c r="Y104">
        <v>8897</v>
      </c>
    </row>
    <row r="105" spans="1:25">
      <c r="A105" t="s">
        <v>50</v>
      </c>
      <c r="B105">
        <v>8316</v>
      </c>
      <c r="C105">
        <v>8003</v>
      </c>
      <c r="D105">
        <v>7964</v>
      </c>
      <c r="E105">
        <v>8100</v>
      </c>
      <c r="F105">
        <v>8183</v>
      </c>
      <c r="G105">
        <v>8398</v>
      </c>
      <c r="H105">
        <v>8719</v>
      </c>
      <c r="I105">
        <v>9716</v>
      </c>
      <c r="J105">
        <v>11503</v>
      </c>
      <c r="K105">
        <v>12828</v>
      </c>
      <c r="L105">
        <v>13407</v>
      </c>
      <c r="M105">
        <v>13674</v>
      </c>
      <c r="N105">
        <v>13403</v>
      </c>
      <c r="O105">
        <v>13686</v>
      </c>
      <c r="P105">
        <v>13554</v>
      </c>
      <c r="Q105">
        <v>13285</v>
      </c>
      <c r="R105">
        <v>12943</v>
      </c>
      <c r="S105">
        <v>12159</v>
      </c>
      <c r="T105">
        <v>11505</v>
      </c>
      <c r="U105">
        <v>11187</v>
      </c>
      <c r="V105">
        <v>10609</v>
      </c>
      <c r="W105">
        <v>9875</v>
      </c>
      <c r="X105">
        <v>9371</v>
      </c>
      <c r="Y105">
        <v>8840</v>
      </c>
    </row>
    <row r="108" spans="1:25">
      <c r="A108" s="10" t="s">
        <v>29</v>
      </c>
      <c r="B108" t="s">
        <v>30</v>
      </c>
      <c r="C108" t="s">
        <v>16</v>
      </c>
      <c r="D108" t="s">
        <v>17</v>
      </c>
    </row>
    <row r="109" spans="1:25">
      <c r="A109" t="s">
        <v>51</v>
      </c>
      <c r="B109" t="s">
        <v>52</v>
      </c>
      <c r="C109" s="22">
        <v>69002738.505163908</v>
      </c>
      <c r="D109" s="19">
        <v>84986049.420000002</v>
      </c>
    </row>
    <row r="110" spans="1:25">
      <c r="A110" t="s">
        <v>53</v>
      </c>
      <c r="B110" t="s">
        <v>52</v>
      </c>
      <c r="C110" s="23">
        <f>C109/365</f>
        <v>189048.59864428468</v>
      </c>
      <c r="D110" s="23">
        <f>D109/365</f>
        <v>232838.49156164384</v>
      </c>
    </row>
    <row r="112" spans="1:25">
      <c r="A112" t="s">
        <v>54</v>
      </c>
      <c r="B112" s="9">
        <f>MAX(B104:Y104)</f>
        <v>14124</v>
      </c>
      <c r="C112" t="s">
        <v>35</v>
      </c>
      <c r="D112">
        <v>1</v>
      </c>
      <c r="E112" t="s">
        <v>36</v>
      </c>
      <c r="F112" t="s">
        <v>55</v>
      </c>
    </row>
    <row r="113" spans="1:26">
      <c r="A113" t="s">
        <v>56</v>
      </c>
      <c r="B113">
        <f t="shared" ref="B113:Y113" si="23">B104/$B112</f>
        <v>0.58765222316624188</v>
      </c>
      <c r="C113">
        <f t="shared" si="23"/>
        <v>0.56542056074766356</v>
      </c>
      <c r="D113">
        <f t="shared" si="23"/>
        <v>0.56570376663834609</v>
      </c>
      <c r="E113">
        <f t="shared" si="23"/>
        <v>0.57568677428490511</v>
      </c>
      <c r="F113">
        <f t="shared" si="23"/>
        <v>0.5805720758991787</v>
      </c>
      <c r="G113">
        <f t="shared" si="23"/>
        <v>0.59770603228547159</v>
      </c>
      <c r="H113">
        <f t="shared" si="23"/>
        <v>0.62496459926366466</v>
      </c>
      <c r="I113">
        <f t="shared" si="23"/>
        <v>0.68748229963183238</v>
      </c>
      <c r="J113">
        <f t="shared" si="23"/>
        <v>0.82065986972529026</v>
      </c>
      <c r="K113">
        <f t="shared" si="23"/>
        <v>0.91496743132257152</v>
      </c>
      <c r="L113">
        <f t="shared" si="23"/>
        <v>0.9583687340696686</v>
      </c>
      <c r="M113">
        <f t="shared" si="23"/>
        <v>0.98746813933729827</v>
      </c>
      <c r="N113">
        <f t="shared" si="23"/>
        <v>0.97210421976777117</v>
      </c>
      <c r="O113">
        <f t="shared" si="23"/>
        <v>1</v>
      </c>
      <c r="P113">
        <f t="shared" si="23"/>
        <v>0.99376947040498442</v>
      </c>
      <c r="Q113">
        <f t="shared" si="23"/>
        <v>0.96990937411498157</v>
      </c>
      <c r="R113">
        <f t="shared" si="23"/>
        <v>0.97104219767771172</v>
      </c>
      <c r="S113">
        <f t="shared" si="23"/>
        <v>0.907179269328802</v>
      </c>
      <c r="T113">
        <f t="shared" si="23"/>
        <v>0.84338714245256297</v>
      </c>
      <c r="U113">
        <f t="shared" si="23"/>
        <v>0.80678278108184653</v>
      </c>
      <c r="V113">
        <f t="shared" si="23"/>
        <v>0.76713395638629278</v>
      </c>
      <c r="W113">
        <f t="shared" si="23"/>
        <v>0.71148399886717639</v>
      </c>
      <c r="X113">
        <f t="shared" si="23"/>
        <v>0.66602945341263098</v>
      </c>
      <c r="Y113">
        <f t="shared" si="23"/>
        <v>0.62992070235060893</v>
      </c>
    </row>
    <row r="115" spans="1:26">
      <c r="A115" s="12" t="s">
        <v>38</v>
      </c>
      <c r="E115" t="s">
        <v>16</v>
      </c>
      <c r="F115" t="s">
        <v>17</v>
      </c>
    </row>
    <row r="116" spans="1:26">
      <c r="B116">
        <f>SUM(B113:Y113)</f>
        <v>18.705395072217502</v>
      </c>
      <c r="C116" t="s">
        <v>39</v>
      </c>
      <c r="D116" t="s">
        <v>40</v>
      </c>
      <c r="E116">
        <v>189048.59864428468</v>
      </c>
      <c r="F116">
        <v>232838.49156164384</v>
      </c>
    </row>
    <row r="117" spans="1:26">
      <c r="A117" t="s">
        <v>30</v>
      </c>
      <c r="B117" t="s">
        <v>58</v>
      </c>
      <c r="C117" t="s">
        <v>39</v>
      </c>
      <c r="D117" t="s">
        <v>40</v>
      </c>
      <c r="E117">
        <f>E116/$B116</f>
        <v>10106.634899418523</v>
      </c>
      <c r="F117">
        <f>F116/$B116</f>
        <v>12447.665000536186</v>
      </c>
    </row>
    <row r="120" spans="1:26">
      <c r="A120" t="s">
        <v>59</v>
      </c>
    </row>
    <row r="121" spans="1:26">
      <c r="A121" s="21" t="s">
        <v>16</v>
      </c>
      <c r="B121">
        <f t="shared" ref="B121:Y121" si="24">$E117*B113</f>
        <v>5939.1864673728223</v>
      </c>
      <c r="C121">
        <f t="shared" si="24"/>
        <v>5714.4991721011274</v>
      </c>
      <c r="D121">
        <f t="shared" si="24"/>
        <v>5717.3614306396203</v>
      </c>
      <c r="E121">
        <f t="shared" si="24"/>
        <v>5818.2560441214955</v>
      </c>
      <c r="F121">
        <f t="shared" si="24"/>
        <v>5867.630003910499</v>
      </c>
      <c r="G121">
        <f t="shared" si="24"/>
        <v>6040.7966454893212</v>
      </c>
      <c r="H121">
        <f t="shared" si="24"/>
        <v>6316.2890298192651</v>
      </c>
      <c r="I121">
        <f t="shared" si="24"/>
        <v>6948.1326021915793</v>
      </c>
      <c r="J121">
        <f t="shared" si="24"/>
        <v>8294.1096799178777</v>
      </c>
      <c r="K121">
        <f t="shared" si="24"/>
        <v>9247.2417732360209</v>
      </c>
      <c r="L121">
        <f t="shared" si="24"/>
        <v>9685.882894260063</v>
      </c>
      <c r="M121">
        <f t="shared" si="24"/>
        <v>9979.9799590902112</v>
      </c>
      <c r="N121">
        <f t="shared" si="24"/>
        <v>9824.7024333769696</v>
      </c>
      <c r="O121">
        <f t="shared" si="24"/>
        <v>10106.634899418523</v>
      </c>
      <c r="P121">
        <f t="shared" si="24"/>
        <v>10043.665211571679</v>
      </c>
      <c r="Q121">
        <f t="shared" si="24"/>
        <v>9802.5199297036488</v>
      </c>
      <c r="R121">
        <f t="shared" si="24"/>
        <v>9813.9689638576219</v>
      </c>
      <c r="S121">
        <f t="shared" si="24"/>
        <v>9168.5296634274655</v>
      </c>
      <c r="T121">
        <f t="shared" si="24"/>
        <v>8523.8059276319345</v>
      </c>
      <c r="U121">
        <f t="shared" si="24"/>
        <v>8153.8590115317238</v>
      </c>
      <c r="V121">
        <f t="shared" si="24"/>
        <v>7753.1428161427139</v>
      </c>
      <c r="W121">
        <f t="shared" si="24"/>
        <v>7190.7090133288539</v>
      </c>
      <c r="X121">
        <f t="shared" si="24"/>
        <v>6731.3165179007392</v>
      </c>
      <c r="Y121">
        <f t="shared" si="24"/>
        <v>6366.3785542428914</v>
      </c>
      <c r="Z121" t="s">
        <v>52</v>
      </c>
    </row>
    <row r="122" spans="1:26">
      <c r="A122">
        <f>SUM(B121:Y121)</f>
        <v>189048.59864428468</v>
      </c>
    </row>
    <row r="124" spans="1:26">
      <c r="A124" s="21" t="s">
        <v>17</v>
      </c>
      <c r="B124">
        <f>$F117*B113</f>
        <v>7314.8980107937095</v>
      </c>
      <c r="C124">
        <f t="shared" ref="C124:Y124" si="25">$F117*C113</f>
        <v>7038.165724602236</v>
      </c>
      <c r="D124">
        <f t="shared" si="25"/>
        <v>7041.6909766556309</v>
      </c>
      <c r="E124">
        <f t="shared" si="25"/>
        <v>7165.9561115377883</v>
      </c>
      <c r="F124">
        <f>$F117*F113</f>
        <v>7226.7667094588451</v>
      </c>
      <c r="G124">
        <f t="shared" si="25"/>
        <v>7440.0444586892163</v>
      </c>
      <c r="H124">
        <f t="shared" si="25"/>
        <v>7779.3499688284419</v>
      </c>
      <c r="I124">
        <f t="shared" si="25"/>
        <v>8557.5493596152919</v>
      </c>
      <c r="J124">
        <f>$F117*J113</f>
        <v>10215.299137724081</v>
      </c>
      <c r="K124">
        <f t="shared" si="25"/>
        <v>11389.20807150447</v>
      </c>
      <c r="L124">
        <f t="shared" si="25"/>
        <v>11929.452948687185</v>
      </c>
      <c r="M124">
        <f t="shared" si="25"/>
        <v>12291.672597173478</v>
      </c>
      <c r="N124">
        <f t="shared" si="25"/>
        <v>12100.427673276823</v>
      </c>
      <c r="O124">
        <f t="shared" si="25"/>
        <v>12447.665000536186</v>
      </c>
      <c r="P124">
        <f t="shared" si="25"/>
        <v>12370.109455361506</v>
      </c>
      <c r="Q124">
        <f t="shared" si="25"/>
        <v>12073.106969863014</v>
      </c>
      <c r="R124">
        <f t="shared" si="25"/>
        <v>12087.207978076593</v>
      </c>
      <c r="S124">
        <f t="shared" si="25"/>
        <v>11292.263640036119</v>
      </c>
      <c r="T124">
        <f t="shared" si="25"/>
        <v>10498.200615008995</v>
      </c>
      <c r="U124">
        <f t="shared" si="25"/>
        <v>10042.561787107748</v>
      </c>
      <c r="V124">
        <f t="shared" si="25"/>
        <v>9549.0264996325095</v>
      </c>
      <c r="W124">
        <f t="shared" si="25"/>
        <v>8856.3144711404784</v>
      </c>
      <c r="X124">
        <f t="shared" si="25"/>
        <v>8290.5115165706538</v>
      </c>
      <c r="Y124">
        <f t="shared" si="25"/>
        <v>7841.0418797628472</v>
      </c>
    </row>
    <row r="125" spans="1:26">
      <c r="A125">
        <f>SUM(B124:Y124)</f>
        <v>232838.49156164387</v>
      </c>
    </row>
    <row r="131" spans="19:19">
      <c r="S131" s="24"/>
    </row>
    <row r="146" spans="1:27">
      <c r="B146" s="117" t="s">
        <v>60</v>
      </c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</row>
    <row r="147" spans="1:27">
      <c r="B147">
        <v>1</v>
      </c>
      <c r="C147">
        <v>2</v>
      </c>
      <c r="D147">
        <v>3</v>
      </c>
      <c r="E147">
        <v>4</v>
      </c>
      <c r="F147">
        <v>5</v>
      </c>
      <c r="G147">
        <v>6</v>
      </c>
      <c r="H147">
        <v>7</v>
      </c>
      <c r="I147">
        <v>8</v>
      </c>
      <c r="J147">
        <v>9</v>
      </c>
      <c r="K147">
        <v>10</v>
      </c>
      <c r="L147">
        <v>11</v>
      </c>
      <c r="M147">
        <v>12</v>
      </c>
      <c r="N147">
        <v>13</v>
      </c>
      <c r="O147">
        <v>14</v>
      </c>
      <c r="P147">
        <v>15</v>
      </c>
      <c r="Q147">
        <v>16</v>
      </c>
      <c r="R147">
        <v>17</v>
      </c>
      <c r="S147">
        <v>18</v>
      </c>
      <c r="T147">
        <v>19</v>
      </c>
      <c r="U147">
        <v>20</v>
      </c>
      <c r="V147">
        <v>21</v>
      </c>
      <c r="W147">
        <v>22</v>
      </c>
      <c r="X147">
        <v>23</v>
      </c>
      <c r="Y147">
        <v>24</v>
      </c>
      <c r="Z147" s="28"/>
      <c r="AA147" s="29"/>
    </row>
    <row r="148" spans="1:27">
      <c r="A148" s="24" t="s">
        <v>16</v>
      </c>
      <c r="Z148" t="s">
        <v>61</v>
      </c>
      <c r="AA148" t="s">
        <v>57</v>
      </c>
    </row>
    <row r="149" spans="1:27">
      <c r="A149" s="11" t="s">
        <v>62</v>
      </c>
      <c r="B149" t="s">
        <v>63</v>
      </c>
    </row>
    <row r="150" spans="1:27">
      <c r="A150" t="s">
        <v>64</v>
      </c>
      <c r="B150">
        <f>B121</f>
        <v>5939.1864673728223</v>
      </c>
      <c r="C150">
        <f t="shared" ref="C150:Y150" si="26">C121</f>
        <v>5714.4991721011274</v>
      </c>
      <c r="D150">
        <f t="shared" si="26"/>
        <v>5717.3614306396203</v>
      </c>
      <c r="E150">
        <f t="shared" si="26"/>
        <v>5818.2560441214955</v>
      </c>
      <c r="F150">
        <f t="shared" si="26"/>
        <v>5867.630003910499</v>
      </c>
      <c r="G150">
        <f>G121</f>
        <v>6040.7966454893212</v>
      </c>
      <c r="H150">
        <f t="shared" si="26"/>
        <v>6316.2890298192651</v>
      </c>
      <c r="I150">
        <f t="shared" si="26"/>
        <v>6948.1326021915793</v>
      </c>
      <c r="J150">
        <f t="shared" si="26"/>
        <v>8294.1096799178777</v>
      </c>
      <c r="K150">
        <f t="shared" si="26"/>
        <v>9247.2417732360209</v>
      </c>
      <c r="L150">
        <f t="shared" si="26"/>
        <v>9685.882894260063</v>
      </c>
      <c r="M150">
        <f t="shared" si="26"/>
        <v>9979.9799590902112</v>
      </c>
      <c r="N150">
        <f t="shared" si="26"/>
        <v>9824.7024333769696</v>
      </c>
      <c r="O150">
        <f t="shared" si="26"/>
        <v>10106.634899418523</v>
      </c>
      <c r="P150">
        <f t="shared" si="26"/>
        <v>10043.665211571679</v>
      </c>
      <c r="Q150">
        <f t="shared" si="26"/>
        <v>9802.5199297036488</v>
      </c>
      <c r="R150">
        <f t="shared" si="26"/>
        <v>9813.9689638576219</v>
      </c>
      <c r="S150">
        <f t="shared" si="26"/>
        <v>9168.5296634274655</v>
      </c>
      <c r="T150">
        <f t="shared" si="26"/>
        <v>8523.8059276319345</v>
      </c>
      <c r="U150">
        <f t="shared" si="26"/>
        <v>8153.8590115317238</v>
      </c>
      <c r="V150">
        <f t="shared" si="26"/>
        <v>7753.1428161427139</v>
      </c>
      <c r="W150">
        <f t="shared" si="26"/>
        <v>7190.7090133288539</v>
      </c>
      <c r="X150">
        <f t="shared" si="26"/>
        <v>6731.3165179007392</v>
      </c>
      <c r="Y150">
        <f t="shared" si="26"/>
        <v>6366.3785542428914</v>
      </c>
    </row>
    <row r="152" spans="1:27">
      <c r="A152" s="1" t="s">
        <v>65</v>
      </c>
      <c r="B152" s="26">
        <v>1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</row>
    <row r="153" spans="1:27">
      <c r="A153" s="4" t="s">
        <v>66</v>
      </c>
      <c r="B153" s="29">
        <f>B36-B150</f>
        <v>-5939.1864673728223</v>
      </c>
      <c r="C153" s="29">
        <f t="shared" ref="C153:Y153" si="27">C36-C150</f>
        <v>-5714.4991721011274</v>
      </c>
      <c r="D153" s="29">
        <f t="shared" si="27"/>
        <v>-5717.3614306396203</v>
      </c>
      <c r="E153" s="29">
        <f t="shared" si="27"/>
        <v>-5818.2560441214955</v>
      </c>
      <c r="F153" s="38">
        <f t="shared" si="27"/>
        <v>-4793.9235839829707</v>
      </c>
      <c r="G153">
        <f t="shared" si="27"/>
        <v>19012.353152819665</v>
      </c>
      <c r="H153">
        <f t="shared" si="27"/>
        <v>65622.041105325115</v>
      </c>
      <c r="I153">
        <f t="shared" si="27"/>
        <v>127111.78325733122</v>
      </c>
      <c r="J153">
        <f t="shared" si="27"/>
        <v>193971.72828357259</v>
      </c>
      <c r="K153">
        <f t="shared" si="27"/>
        <v>238012.00807293181</v>
      </c>
      <c r="L153">
        <f t="shared" si="27"/>
        <v>261092.6504360346</v>
      </c>
      <c r="M153">
        <f t="shared" si="27"/>
        <v>269439.3336077641</v>
      </c>
      <c r="N153">
        <f t="shared" si="27"/>
        <v>263050.11485963332</v>
      </c>
      <c r="O153">
        <f t="shared" si="27"/>
        <v>240373.73420653195</v>
      </c>
      <c r="P153">
        <f t="shared" si="27"/>
        <v>191455.23959482773</v>
      </c>
      <c r="Q153">
        <f t="shared" si="27"/>
        <v>138573.48152885283</v>
      </c>
      <c r="R153">
        <f t="shared" si="27"/>
        <v>84774.45374404364</v>
      </c>
      <c r="S153">
        <f t="shared" si="27"/>
        <v>32706.020713746133</v>
      </c>
      <c r="T153" s="38">
        <f t="shared" si="27"/>
        <v>-6580.9085963345033</v>
      </c>
      <c r="U153" s="29">
        <f t="shared" si="27"/>
        <v>-8153.8590115317238</v>
      </c>
      <c r="V153" s="29">
        <f t="shared" si="27"/>
        <v>-7753.1428161427139</v>
      </c>
      <c r="W153" s="29">
        <f t="shared" si="27"/>
        <v>-7190.7090133288539</v>
      </c>
      <c r="X153" s="29">
        <f t="shared" si="27"/>
        <v>-6731.3165179007392</v>
      </c>
      <c r="Y153" s="29">
        <f t="shared" si="27"/>
        <v>-6366.3785542428914</v>
      </c>
    </row>
    <row r="154" spans="1:27">
      <c r="A154" s="4" t="s">
        <v>67</v>
      </c>
      <c r="B154">
        <f>SIGN(B153)</f>
        <v>-1</v>
      </c>
      <c r="C154">
        <f t="shared" ref="C154:Y154" si="28">SIGN(C153)</f>
        <v>-1</v>
      </c>
      <c r="D154">
        <f t="shared" si="28"/>
        <v>-1</v>
      </c>
      <c r="E154">
        <f t="shared" si="28"/>
        <v>-1</v>
      </c>
      <c r="F154">
        <f t="shared" si="28"/>
        <v>-1</v>
      </c>
      <c r="G154">
        <f>SIGN(G153)</f>
        <v>1</v>
      </c>
      <c r="H154">
        <f t="shared" si="28"/>
        <v>1</v>
      </c>
      <c r="I154">
        <f t="shared" si="28"/>
        <v>1</v>
      </c>
      <c r="J154">
        <f t="shared" si="28"/>
        <v>1</v>
      </c>
      <c r="K154">
        <f>SIGN(K153)</f>
        <v>1</v>
      </c>
      <c r="L154">
        <f t="shared" si="28"/>
        <v>1</v>
      </c>
      <c r="M154">
        <f t="shared" si="28"/>
        <v>1</v>
      </c>
      <c r="N154">
        <f t="shared" si="28"/>
        <v>1</v>
      </c>
      <c r="O154">
        <f t="shared" si="28"/>
        <v>1</v>
      </c>
      <c r="P154">
        <f t="shared" si="28"/>
        <v>1</v>
      </c>
      <c r="Q154">
        <f t="shared" si="28"/>
        <v>1</v>
      </c>
      <c r="R154">
        <f t="shared" si="28"/>
        <v>1</v>
      </c>
      <c r="S154">
        <f>SIGN(S153)</f>
        <v>1</v>
      </c>
      <c r="T154">
        <f t="shared" si="28"/>
        <v>-1</v>
      </c>
      <c r="U154">
        <f t="shared" si="28"/>
        <v>-1</v>
      </c>
      <c r="V154">
        <f t="shared" si="28"/>
        <v>-1</v>
      </c>
      <c r="W154">
        <f t="shared" si="28"/>
        <v>-1</v>
      </c>
      <c r="X154">
        <f t="shared" si="28"/>
        <v>-1</v>
      </c>
      <c r="Y154" s="5">
        <f t="shared" si="28"/>
        <v>-1</v>
      </c>
    </row>
    <row r="155" spans="1:27">
      <c r="A155" s="6" t="s">
        <v>68</v>
      </c>
      <c r="B155" s="7">
        <f>IF(B154=-1,0,B153)</f>
        <v>0</v>
      </c>
      <c r="C155" s="7">
        <f t="shared" ref="C155:Y155" si="29">IF(C154=-1,0,C153)</f>
        <v>0</v>
      </c>
      <c r="D155" s="7">
        <f t="shared" si="29"/>
        <v>0</v>
      </c>
      <c r="E155" s="7">
        <f t="shared" si="29"/>
        <v>0</v>
      </c>
      <c r="F155" s="7">
        <f t="shared" si="29"/>
        <v>0</v>
      </c>
      <c r="G155" s="27">
        <f t="shared" si="29"/>
        <v>19012.353152819665</v>
      </c>
      <c r="H155" s="27">
        <f t="shared" si="29"/>
        <v>65622.041105325115</v>
      </c>
      <c r="I155" s="27">
        <f t="shared" si="29"/>
        <v>127111.78325733122</v>
      </c>
      <c r="J155" s="27">
        <f t="shared" si="29"/>
        <v>193971.72828357259</v>
      </c>
      <c r="K155" s="27">
        <f t="shared" si="29"/>
        <v>238012.00807293181</v>
      </c>
      <c r="L155" s="27">
        <f t="shared" si="29"/>
        <v>261092.6504360346</v>
      </c>
      <c r="M155" s="27">
        <f t="shared" si="29"/>
        <v>269439.3336077641</v>
      </c>
      <c r="N155" s="27">
        <f t="shared" si="29"/>
        <v>263050.11485963332</v>
      </c>
      <c r="O155" s="27">
        <f t="shared" si="29"/>
        <v>240373.73420653195</v>
      </c>
      <c r="P155" s="27">
        <f t="shared" si="29"/>
        <v>191455.23959482773</v>
      </c>
      <c r="Q155" s="27">
        <f t="shared" si="29"/>
        <v>138573.48152885283</v>
      </c>
      <c r="R155" s="27">
        <f t="shared" si="29"/>
        <v>84774.45374404364</v>
      </c>
      <c r="S155" s="27">
        <f t="shared" si="29"/>
        <v>32706.020713746133</v>
      </c>
      <c r="T155" s="7">
        <f t="shared" si="29"/>
        <v>0</v>
      </c>
      <c r="U155" s="7">
        <f t="shared" si="29"/>
        <v>0</v>
      </c>
      <c r="V155" s="7">
        <f t="shared" si="29"/>
        <v>0</v>
      </c>
      <c r="W155" s="7">
        <f t="shared" si="29"/>
        <v>0</v>
      </c>
      <c r="X155" s="7">
        <f t="shared" si="29"/>
        <v>0</v>
      </c>
      <c r="Y155" s="8">
        <f t="shared" si="29"/>
        <v>0</v>
      </c>
    </row>
    <row r="157" spans="1:27">
      <c r="A157" s="25" t="s">
        <v>65</v>
      </c>
      <c r="B157" s="26">
        <v>0.6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</row>
    <row r="158" spans="1:27">
      <c r="A158" s="4" t="s">
        <v>66</v>
      </c>
      <c r="B158" s="29">
        <f>B39-B150</f>
        <v>-5939.1864673728223</v>
      </c>
      <c r="C158" s="29">
        <f t="shared" ref="C158:Y158" si="30">C39-C150</f>
        <v>-5714.4991721011274</v>
      </c>
      <c r="D158" s="29">
        <f t="shared" si="30"/>
        <v>-5717.3614306396203</v>
      </c>
      <c r="E158" s="29">
        <f t="shared" si="30"/>
        <v>-5818.2560441214955</v>
      </c>
      <c r="F158" s="38">
        <f t="shared" si="30"/>
        <v>-5223.4061519539828</v>
      </c>
      <c r="G158">
        <f t="shared" si="30"/>
        <v>8991.0932334960689</v>
      </c>
      <c r="H158">
        <f t="shared" si="30"/>
        <v>36846.709051267353</v>
      </c>
      <c r="I158">
        <f t="shared" si="30"/>
        <v>73487.816913522081</v>
      </c>
      <c r="J158">
        <f t="shared" si="30"/>
        <v>113065.3930981764</v>
      </c>
      <c r="K158">
        <f t="shared" si="30"/>
        <v>139108.30813446466</v>
      </c>
      <c r="L158">
        <f t="shared" si="30"/>
        <v>152781.23710391673</v>
      </c>
      <c r="M158">
        <f t="shared" si="30"/>
        <v>157671.60818102234</v>
      </c>
      <c r="N158">
        <f t="shared" si="30"/>
        <v>153900.18794242915</v>
      </c>
      <c r="O158">
        <f t="shared" si="30"/>
        <v>140181.58656415172</v>
      </c>
      <c r="P158">
        <f t="shared" si="30"/>
        <v>110855.67767226795</v>
      </c>
      <c r="Q158">
        <f t="shared" si="30"/>
        <v>79223.080945430236</v>
      </c>
      <c r="R158">
        <f t="shared" si="30"/>
        <v>46939.084660883134</v>
      </c>
      <c r="S158">
        <f t="shared" si="30"/>
        <v>15956.200562876684</v>
      </c>
      <c r="T158" s="38">
        <f t="shared" si="30"/>
        <v>-7358.0675288534758</v>
      </c>
      <c r="U158" s="29">
        <f t="shared" si="30"/>
        <v>-8153.8590115317238</v>
      </c>
      <c r="V158" s="29">
        <f t="shared" si="30"/>
        <v>-7753.1428161427139</v>
      </c>
      <c r="W158" s="29">
        <f t="shared" si="30"/>
        <v>-7190.7090133288539</v>
      </c>
      <c r="X158" s="29">
        <f t="shared" si="30"/>
        <v>-6731.3165179007392</v>
      </c>
      <c r="Y158" s="29">
        <f t="shared" si="30"/>
        <v>-6366.3785542428914</v>
      </c>
    </row>
    <row r="159" spans="1:27">
      <c r="A159" s="4" t="s">
        <v>67</v>
      </c>
      <c r="B159">
        <f t="shared" ref="B159:K159" si="31">SIGN(B158)</f>
        <v>-1</v>
      </c>
      <c r="C159">
        <f t="shared" si="31"/>
        <v>-1</v>
      </c>
      <c r="D159">
        <f t="shared" si="31"/>
        <v>-1</v>
      </c>
      <c r="E159">
        <f t="shared" si="31"/>
        <v>-1</v>
      </c>
      <c r="F159">
        <f t="shared" si="31"/>
        <v>-1</v>
      </c>
      <c r="G159">
        <f t="shared" si="31"/>
        <v>1</v>
      </c>
      <c r="H159">
        <f t="shared" si="31"/>
        <v>1</v>
      </c>
      <c r="I159">
        <f t="shared" si="31"/>
        <v>1</v>
      </c>
      <c r="J159">
        <f t="shared" si="31"/>
        <v>1</v>
      </c>
      <c r="K159">
        <f t="shared" si="31"/>
        <v>1</v>
      </c>
      <c r="L159">
        <f t="shared" ref="L159:R159" si="32">SIGN(L158)</f>
        <v>1</v>
      </c>
      <c r="M159">
        <f t="shared" si="32"/>
        <v>1</v>
      </c>
      <c r="N159">
        <f t="shared" si="32"/>
        <v>1</v>
      </c>
      <c r="O159">
        <f t="shared" si="32"/>
        <v>1</v>
      </c>
      <c r="P159">
        <f t="shared" si="32"/>
        <v>1</v>
      </c>
      <c r="Q159">
        <f t="shared" si="32"/>
        <v>1</v>
      </c>
      <c r="R159">
        <f t="shared" si="32"/>
        <v>1</v>
      </c>
      <c r="S159">
        <f>SIGN(S158)</f>
        <v>1</v>
      </c>
      <c r="T159">
        <f t="shared" ref="T159:Y159" si="33">SIGN(T158)</f>
        <v>-1</v>
      </c>
      <c r="U159">
        <f t="shared" si="33"/>
        <v>-1</v>
      </c>
      <c r="V159">
        <f t="shared" si="33"/>
        <v>-1</v>
      </c>
      <c r="W159">
        <f t="shared" si="33"/>
        <v>-1</v>
      </c>
      <c r="X159">
        <f t="shared" si="33"/>
        <v>-1</v>
      </c>
      <c r="Y159" s="5">
        <f t="shared" si="33"/>
        <v>-1</v>
      </c>
    </row>
    <row r="160" spans="1:27">
      <c r="A160" s="6" t="s">
        <v>68</v>
      </c>
      <c r="B160" s="7">
        <f>IF(B159=-1,0,B158)</f>
        <v>0</v>
      </c>
      <c r="C160" s="7">
        <f t="shared" ref="C160:Y160" si="34">IF(C159=-1,0,C158)</f>
        <v>0</v>
      </c>
      <c r="D160" s="7">
        <f t="shared" si="34"/>
        <v>0</v>
      </c>
      <c r="E160" s="7">
        <f t="shared" si="34"/>
        <v>0</v>
      </c>
      <c r="F160" s="7">
        <f t="shared" si="34"/>
        <v>0</v>
      </c>
      <c r="G160" s="27">
        <f t="shared" si="34"/>
        <v>8991.0932334960689</v>
      </c>
      <c r="H160" s="27">
        <f t="shared" si="34"/>
        <v>36846.709051267353</v>
      </c>
      <c r="I160" s="27">
        <f t="shared" si="34"/>
        <v>73487.816913522081</v>
      </c>
      <c r="J160" s="27">
        <f t="shared" si="34"/>
        <v>113065.3930981764</v>
      </c>
      <c r="K160" s="27">
        <f t="shared" si="34"/>
        <v>139108.30813446466</v>
      </c>
      <c r="L160" s="27">
        <f t="shared" si="34"/>
        <v>152781.23710391673</v>
      </c>
      <c r="M160" s="27">
        <f t="shared" si="34"/>
        <v>157671.60818102234</v>
      </c>
      <c r="N160" s="27">
        <f t="shared" si="34"/>
        <v>153900.18794242915</v>
      </c>
      <c r="O160" s="27">
        <f t="shared" si="34"/>
        <v>140181.58656415172</v>
      </c>
      <c r="P160" s="27">
        <f t="shared" si="34"/>
        <v>110855.67767226795</v>
      </c>
      <c r="Q160" s="27">
        <f t="shared" si="34"/>
        <v>79223.080945430236</v>
      </c>
      <c r="R160" s="27">
        <f t="shared" si="34"/>
        <v>46939.084660883134</v>
      </c>
      <c r="S160" s="27">
        <f t="shared" si="34"/>
        <v>15956.200562876684</v>
      </c>
      <c r="T160" s="7">
        <f t="shared" si="34"/>
        <v>0</v>
      </c>
      <c r="U160" s="7">
        <f t="shared" si="34"/>
        <v>0</v>
      </c>
      <c r="V160" s="7">
        <f t="shared" si="34"/>
        <v>0</v>
      </c>
      <c r="W160" s="7">
        <f t="shared" si="34"/>
        <v>0</v>
      </c>
      <c r="X160" s="7">
        <f t="shared" si="34"/>
        <v>0</v>
      </c>
      <c r="Y160" s="8">
        <f t="shared" si="34"/>
        <v>0</v>
      </c>
    </row>
    <row r="162" spans="1:25">
      <c r="A162" s="25" t="s">
        <v>65</v>
      </c>
      <c r="B162" s="26">
        <v>0.5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</row>
    <row r="163" spans="1:25">
      <c r="A163" s="4" t="s">
        <v>66</v>
      </c>
      <c r="B163" s="29">
        <f>B42-B150</f>
        <v>-5939.1864673728223</v>
      </c>
      <c r="C163" s="29">
        <f t="shared" ref="C163:Y163" si="35">C42-C150</f>
        <v>-5714.4991721011274</v>
      </c>
      <c r="D163" s="29">
        <f t="shared" si="35"/>
        <v>-5717.3614306396203</v>
      </c>
      <c r="E163" s="29">
        <f t="shared" si="35"/>
        <v>-5818.2560441214955</v>
      </c>
      <c r="F163" s="38">
        <f t="shared" si="35"/>
        <v>-5330.7767939467349</v>
      </c>
      <c r="G163">
        <f t="shared" si="35"/>
        <v>6485.7782536651721</v>
      </c>
      <c r="H163">
        <f t="shared" si="35"/>
        <v>29652.876037752925</v>
      </c>
      <c r="I163">
        <f t="shared" si="35"/>
        <v>60081.825327569815</v>
      </c>
      <c r="J163">
        <f t="shared" si="35"/>
        <v>92838.809301827365</v>
      </c>
      <c r="K163">
        <f t="shared" si="35"/>
        <v>114382.3831498479</v>
      </c>
      <c r="L163">
        <f t="shared" si="35"/>
        <v>125703.38377088726</v>
      </c>
      <c r="M163">
        <f t="shared" si="35"/>
        <v>129729.67682433693</v>
      </c>
      <c r="N163">
        <f t="shared" si="35"/>
        <v>126612.70621312819</v>
      </c>
      <c r="O163">
        <f t="shared" si="35"/>
        <v>115133.54965355671</v>
      </c>
      <c r="P163">
        <f t="shared" si="35"/>
        <v>90705.787191628013</v>
      </c>
      <c r="Q163">
        <f t="shared" si="35"/>
        <v>64385.480799574594</v>
      </c>
      <c r="R163">
        <f t="shared" si="35"/>
        <v>37480.242390093008</v>
      </c>
      <c r="S163">
        <f t="shared" si="35"/>
        <v>11768.745525159333</v>
      </c>
      <c r="T163" s="38">
        <f t="shared" si="35"/>
        <v>-7552.3572619832185</v>
      </c>
      <c r="U163" s="29">
        <f t="shared" si="35"/>
        <v>-8153.8590115317238</v>
      </c>
      <c r="V163" s="29">
        <f t="shared" si="35"/>
        <v>-7753.1428161427139</v>
      </c>
      <c r="W163" s="29">
        <f t="shared" si="35"/>
        <v>-7190.7090133288539</v>
      </c>
      <c r="X163" s="29">
        <f t="shared" si="35"/>
        <v>-6731.3165179007392</v>
      </c>
      <c r="Y163" s="29">
        <f t="shared" si="35"/>
        <v>-6366.3785542428914</v>
      </c>
    </row>
    <row r="164" spans="1:25">
      <c r="A164" s="4" t="s">
        <v>67</v>
      </c>
      <c r="B164">
        <f t="shared" ref="B164:K164" si="36">SIGN(B163)</f>
        <v>-1</v>
      </c>
      <c r="C164">
        <f t="shared" si="36"/>
        <v>-1</v>
      </c>
      <c r="D164">
        <f t="shared" si="36"/>
        <v>-1</v>
      </c>
      <c r="E164">
        <f t="shared" si="36"/>
        <v>-1</v>
      </c>
      <c r="F164">
        <f t="shared" si="36"/>
        <v>-1</v>
      </c>
      <c r="G164">
        <f t="shared" si="36"/>
        <v>1</v>
      </c>
      <c r="H164">
        <f t="shared" si="36"/>
        <v>1</v>
      </c>
      <c r="I164">
        <f t="shared" si="36"/>
        <v>1</v>
      </c>
      <c r="J164">
        <f t="shared" si="36"/>
        <v>1</v>
      </c>
      <c r="K164">
        <f t="shared" si="36"/>
        <v>1</v>
      </c>
      <c r="L164">
        <f t="shared" ref="L164:R164" si="37">SIGN(L163)</f>
        <v>1</v>
      </c>
      <c r="M164">
        <f t="shared" si="37"/>
        <v>1</v>
      </c>
      <c r="N164">
        <f t="shared" si="37"/>
        <v>1</v>
      </c>
      <c r="O164">
        <f t="shared" si="37"/>
        <v>1</v>
      </c>
      <c r="P164">
        <f t="shared" si="37"/>
        <v>1</v>
      </c>
      <c r="Q164">
        <f t="shared" si="37"/>
        <v>1</v>
      </c>
      <c r="R164">
        <f t="shared" si="37"/>
        <v>1</v>
      </c>
      <c r="S164">
        <f>SIGN(S163)</f>
        <v>1</v>
      </c>
      <c r="T164">
        <f t="shared" ref="T164:Y164" si="38">SIGN(T163)</f>
        <v>-1</v>
      </c>
      <c r="U164">
        <f t="shared" si="38"/>
        <v>-1</v>
      </c>
      <c r="V164">
        <f t="shared" si="38"/>
        <v>-1</v>
      </c>
      <c r="W164">
        <f t="shared" si="38"/>
        <v>-1</v>
      </c>
      <c r="X164">
        <f t="shared" si="38"/>
        <v>-1</v>
      </c>
      <c r="Y164" s="5">
        <f t="shared" si="38"/>
        <v>-1</v>
      </c>
    </row>
    <row r="165" spans="1:25">
      <c r="A165" s="6" t="s">
        <v>68</v>
      </c>
      <c r="B165" s="7">
        <f>IF(B164=-1,0,B163)</f>
        <v>0</v>
      </c>
      <c r="C165" s="7">
        <f t="shared" ref="C165:Y165" si="39">IF(C164=-1,0,C163)</f>
        <v>0</v>
      </c>
      <c r="D165" s="7">
        <f t="shared" si="39"/>
        <v>0</v>
      </c>
      <c r="E165" s="7">
        <f t="shared" si="39"/>
        <v>0</v>
      </c>
      <c r="F165" s="7">
        <f t="shared" si="39"/>
        <v>0</v>
      </c>
      <c r="G165" s="27">
        <f t="shared" si="39"/>
        <v>6485.7782536651721</v>
      </c>
      <c r="H165" s="27">
        <f t="shared" si="39"/>
        <v>29652.876037752925</v>
      </c>
      <c r="I165" s="27">
        <f t="shared" si="39"/>
        <v>60081.825327569815</v>
      </c>
      <c r="J165" s="27">
        <f t="shared" si="39"/>
        <v>92838.809301827365</v>
      </c>
      <c r="K165" s="27">
        <f t="shared" si="39"/>
        <v>114382.3831498479</v>
      </c>
      <c r="L165" s="27">
        <f t="shared" si="39"/>
        <v>125703.38377088726</v>
      </c>
      <c r="M165" s="27">
        <f t="shared" si="39"/>
        <v>129729.67682433693</v>
      </c>
      <c r="N165" s="27">
        <f t="shared" si="39"/>
        <v>126612.70621312819</v>
      </c>
      <c r="O165" s="27">
        <f t="shared" si="39"/>
        <v>115133.54965355671</v>
      </c>
      <c r="P165" s="27">
        <f t="shared" si="39"/>
        <v>90705.787191628013</v>
      </c>
      <c r="Q165" s="27">
        <f t="shared" si="39"/>
        <v>64385.480799574594</v>
      </c>
      <c r="R165" s="27">
        <f t="shared" si="39"/>
        <v>37480.242390093008</v>
      </c>
      <c r="S165" s="27">
        <f t="shared" si="39"/>
        <v>11768.745525159333</v>
      </c>
      <c r="T165" s="7">
        <f t="shared" si="39"/>
        <v>0</v>
      </c>
      <c r="U165" s="7">
        <f t="shared" si="39"/>
        <v>0</v>
      </c>
      <c r="V165" s="7">
        <f t="shared" si="39"/>
        <v>0</v>
      </c>
      <c r="W165" s="7">
        <f t="shared" si="39"/>
        <v>0</v>
      </c>
      <c r="X165" s="7">
        <f t="shared" si="39"/>
        <v>0</v>
      </c>
      <c r="Y165" s="8">
        <f t="shared" si="39"/>
        <v>0</v>
      </c>
    </row>
    <row r="167" spans="1:25">
      <c r="A167" s="25" t="s">
        <v>65</v>
      </c>
      <c r="B167" s="26">
        <v>0.4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</row>
    <row r="168" spans="1:25">
      <c r="A168" s="4" t="s">
        <v>66</v>
      </c>
      <c r="B168" s="29">
        <f>B45-B150</f>
        <v>-5939.1864673728223</v>
      </c>
      <c r="C168" s="29">
        <f t="shared" ref="C168:Y168" si="40">C45-C150</f>
        <v>-5714.4991721011274</v>
      </c>
      <c r="D168" s="29">
        <f t="shared" si="40"/>
        <v>-5717.3614306396203</v>
      </c>
      <c r="E168" s="29">
        <f t="shared" si="40"/>
        <v>-5818.2560441214955</v>
      </c>
      <c r="F168" s="38">
        <f t="shared" si="40"/>
        <v>-5438.1474359394879</v>
      </c>
      <c r="G168">
        <f t="shared" si="40"/>
        <v>3980.4632738342752</v>
      </c>
      <c r="H168">
        <f t="shared" si="40"/>
        <v>22459.043024238486</v>
      </c>
      <c r="I168">
        <f t="shared" si="40"/>
        <v>46675.833741617535</v>
      </c>
      <c r="J168">
        <f t="shared" si="40"/>
        <v>72612.225505478316</v>
      </c>
      <c r="K168">
        <f t="shared" si="40"/>
        <v>89656.458165231132</v>
      </c>
      <c r="L168">
        <f t="shared" si="40"/>
        <v>98625.530437857815</v>
      </c>
      <c r="M168">
        <f t="shared" si="40"/>
        <v>101787.74546765152</v>
      </c>
      <c r="N168">
        <f t="shared" si="40"/>
        <v>99325.224483827158</v>
      </c>
      <c r="O168">
        <f t="shared" si="40"/>
        <v>90085.512742961655</v>
      </c>
      <c r="P168">
        <f t="shared" si="40"/>
        <v>70555.896710988076</v>
      </c>
      <c r="Q168">
        <f t="shared" si="40"/>
        <v>49547.880653718938</v>
      </c>
      <c r="R168">
        <f t="shared" si="40"/>
        <v>28021.400119302889</v>
      </c>
      <c r="S168">
        <f t="shared" si="40"/>
        <v>7581.290487441971</v>
      </c>
      <c r="T168" s="38">
        <f t="shared" si="40"/>
        <v>-7746.646995112962</v>
      </c>
      <c r="U168" s="29">
        <f t="shared" si="40"/>
        <v>-8153.8590115317238</v>
      </c>
      <c r="V168" s="29">
        <f t="shared" si="40"/>
        <v>-7753.1428161427139</v>
      </c>
      <c r="W168" s="29">
        <f t="shared" si="40"/>
        <v>-7190.7090133288539</v>
      </c>
      <c r="X168" s="29">
        <f t="shared" si="40"/>
        <v>-6731.3165179007392</v>
      </c>
      <c r="Y168" s="29">
        <f t="shared" si="40"/>
        <v>-6366.3785542428914</v>
      </c>
    </row>
    <row r="169" spans="1:25">
      <c r="A169" s="4" t="s">
        <v>67</v>
      </c>
      <c r="B169">
        <f t="shared" ref="B169:K169" si="41">SIGN(B168)</f>
        <v>-1</v>
      </c>
      <c r="C169">
        <f t="shared" si="41"/>
        <v>-1</v>
      </c>
      <c r="D169">
        <f t="shared" si="41"/>
        <v>-1</v>
      </c>
      <c r="E169">
        <f t="shared" si="41"/>
        <v>-1</v>
      </c>
      <c r="F169">
        <f t="shared" si="41"/>
        <v>-1</v>
      </c>
      <c r="G169">
        <f t="shared" si="41"/>
        <v>1</v>
      </c>
      <c r="H169">
        <f t="shared" si="41"/>
        <v>1</v>
      </c>
      <c r="I169">
        <f t="shared" si="41"/>
        <v>1</v>
      </c>
      <c r="J169">
        <f t="shared" si="41"/>
        <v>1</v>
      </c>
      <c r="K169">
        <f t="shared" si="41"/>
        <v>1</v>
      </c>
      <c r="L169">
        <f t="shared" ref="L169:R169" si="42">SIGN(L168)</f>
        <v>1</v>
      </c>
      <c r="M169">
        <f t="shared" si="42"/>
        <v>1</v>
      </c>
      <c r="N169">
        <f t="shared" si="42"/>
        <v>1</v>
      </c>
      <c r="O169">
        <f t="shared" si="42"/>
        <v>1</v>
      </c>
      <c r="P169">
        <f t="shared" si="42"/>
        <v>1</v>
      </c>
      <c r="Q169">
        <f t="shared" si="42"/>
        <v>1</v>
      </c>
      <c r="R169">
        <f t="shared" si="42"/>
        <v>1</v>
      </c>
      <c r="S169">
        <f>SIGN(S168)</f>
        <v>1</v>
      </c>
      <c r="T169">
        <f t="shared" ref="T169:Y169" si="43">SIGN(T168)</f>
        <v>-1</v>
      </c>
      <c r="U169">
        <f t="shared" si="43"/>
        <v>-1</v>
      </c>
      <c r="V169">
        <f t="shared" si="43"/>
        <v>-1</v>
      </c>
      <c r="W169">
        <f t="shared" si="43"/>
        <v>-1</v>
      </c>
      <c r="X169">
        <f t="shared" si="43"/>
        <v>-1</v>
      </c>
      <c r="Y169" s="5">
        <f t="shared" si="43"/>
        <v>-1</v>
      </c>
    </row>
    <row r="170" spans="1:25">
      <c r="A170" s="6" t="s">
        <v>68</v>
      </c>
      <c r="B170" s="7">
        <f>IF(B169=-1,0,B168)</f>
        <v>0</v>
      </c>
      <c r="C170" s="7">
        <f t="shared" ref="C170:Y170" si="44">IF(C169=-1,0,C168)</f>
        <v>0</v>
      </c>
      <c r="D170" s="7">
        <f t="shared" si="44"/>
        <v>0</v>
      </c>
      <c r="E170" s="7">
        <f t="shared" si="44"/>
        <v>0</v>
      </c>
      <c r="F170" s="7">
        <f t="shared" si="44"/>
        <v>0</v>
      </c>
      <c r="G170" s="27">
        <f t="shared" si="44"/>
        <v>3980.4632738342752</v>
      </c>
      <c r="H170" s="27">
        <f t="shared" si="44"/>
        <v>22459.043024238486</v>
      </c>
      <c r="I170" s="27">
        <f t="shared" si="44"/>
        <v>46675.833741617535</v>
      </c>
      <c r="J170" s="27">
        <f t="shared" si="44"/>
        <v>72612.225505478316</v>
      </c>
      <c r="K170" s="27">
        <f t="shared" si="44"/>
        <v>89656.458165231132</v>
      </c>
      <c r="L170" s="27">
        <f t="shared" si="44"/>
        <v>98625.530437857815</v>
      </c>
      <c r="M170" s="27">
        <f t="shared" si="44"/>
        <v>101787.74546765152</v>
      </c>
      <c r="N170" s="27">
        <f t="shared" si="44"/>
        <v>99325.224483827158</v>
      </c>
      <c r="O170" s="27">
        <f t="shared" si="44"/>
        <v>90085.512742961655</v>
      </c>
      <c r="P170" s="27">
        <f t="shared" si="44"/>
        <v>70555.896710988076</v>
      </c>
      <c r="Q170" s="27">
        <f t="shared" si="44"/>
        <v>49547.880653718938</v>
      </c>
      <c r="R170" s="27">
        <f t="shared" si="44"/>
        <v>28021.400119302889</v>
      </c>
      <c r="S170" s="27">
        <f t="shared" si="44"/>
        <v>7581.290487441971</v>
      </c>
      <c r="T170" s="7">
        <f t="shared" si="44"/>
        <v>0</v>
      </c>
      <c r="U170" s="7">
        <f t="shared" si="44"/>
        <v>0</v>
      </c>
      <c r="V170" s="7">
        <f t="shared" si="44"/>
        <v>0</v>
      </c>
      <c r="W170" s="7">
        <f t="shared" si="44"/>
        <v>0</v>
      </c>
      <c r="X170" s="7">
        <f t="shared" si="44"/>
        <v>0</v>
      </c>
      <c r="Y170" s="8">
        <f t="shared" si="44"/>
        <v>0</v>
      </c>
    </row>
    <row r="172" spans="1:25">
      <c r="A172" s="25" t="s">
        <v>65</v>
      </c>
      <c r="B172" s="26">
        <v>0.3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</row>
    <row r="173" spans="1:25">
      <c r="A173" s="4" t="s">
        <v>66</v>
      </c>
      <c r="B173" s="29">
        <f>B48-B150</f>
        <v>-5939.1864673728223</v>
      </c>
      <c r="C173" s="29">
        <f t="shared" ref="C173:Y173" si="45">C48-C150</f>
        <v>-5714.4991721011274</v>
      </c>
      <c r="D173" s="29">
        <f t="shared" si="45"/>
        <v>-5717.3614306396203</v>
      </c>
      <c r="E173" s="29">
        <f t="shared" si="45"/>
        <v>-5818.2560441214955</v>
      </c>
      <c r="F173" s="38">
        <f t="shared" si="45"/>
        <v>-5545.5180779322409</v>
      </c>
      <c r="G173" s="38">
        <f t="shared" si="45"/>
        <v>1475.1482940033738</v>
      </c>
      <c r="H173">
        <f t="shared" si="45"/>
        <v>15265.210010724044</v>
      </c>
      <c r="I173">
        <f t="shared" si="45"/>
        <v>33269.842155665247</v>
      </c>
      <c r="J173">
        <f t="shared" si="45"/>
        <v>52385.641709129261</v>
      </c>
      <c r="K173">
        <f t="shared" si="45"/>
        <v>64930.533180614322</v>
      </c>
      <c r="L173">
        <f t="shared" si="45"/>
        <v>71547.677104828326</v>
      </c>
      <c r="M173">
        <f t="shared" si="45"/>
        <v>73845.814110966065</v>
      </c>
      <c r="N173">
        <f t="shared" si="45"/>
        <v>72037.742754526102</v>
      </c>
      <c r="O173">
        <f t="shared" si="45"/>
        <v>65037.475832366588</v>
      </c>
      <c r="P173">
        <f t="shared" si="45"/>
        <v>50406.006230348132</v>
      </c>
      <c r="Q173">
        <f t="shared" si="45"/>
        <v>34710.280507863295</v>
      </c>
      <c r="R173">
        <f t="shared" si="45"/>
        <v>18562.557848512755</v>
      </c>
      <c r="S173">
        <f t="shared" si="45"/>
        <v>3393.8354497246091</v>
      </c>
      <c r="T173" s="38">
        <f t="shared" si="45"/>
        <v>-7940.9367282427047</v>
      </c>
      <c r="U173" s="29">
        <f t="shared" si="45"/>
        <v>-8153.8590115317238</v>
      </c>
      <c r="V173" s="29">
        <f t="shared" si="45"/>
        <v>-7753.1428161427139</v>
      </c>
      <c r="W173" s="29">
        <f t="shared" si="45"/>
        <v>-7190.7090133288539</v>
      </c>
      <c r="X173" s="29">
        <f t="shared" si="45"/>
        <v>-6731.3165179007392</v>
      </c>
      <c r="Y173" s="29">
        <f t="shared" si="45"/>
        <v>-6366.3785542428914</v>
      </c>
    </row>
    <row r="174" spans="1:25">
      <c r="A174" s="4" t="s">
        <v>67</v>
      </c>
      <c r="B174">
        <f t="shared" ref="B174:K174" si="46">SIGN(B173)</f>
        <v>-1</v>
      </c>
      <c r="C174">
        <f t="shared" si="46"/>
        <v>-1</v>
      </c>
      <c r="D174">
        <f t="shared" si="46"/>
        <v>-1</v>
      </c>
      <c r="E174">
        <f t="shared" si="46"/>
        <v>-1</v>
      </c>
      <c r="F174">
        <f t="shared" si="46"/>
        <v>-1</v>
      </c>
      <c r="G174">
        <f t="shared" si="46"/>
        <v>1</v>
      </c>
      <c r="H174">
        <f t="shared" si="46"/>
        <v>1</v>
      </c>
      <c r="I174">
        <f t="shared" si="46"/>
        <v>1</v>
      </c>
      <c r="J174">
        <f t="shared" si="46"/>
        <v>1</v>
      </c>
      <c r="K174">
        <f t="shared" si="46"/>
        <v>1</v>
      </c>
      <c r="L174">
        <f t="shared" ref="L174:R174" si="47">SIGN(L173)</f>
        <v>1</v>
      </c>
      <c r="M174">
        <f t="shared" si="47"/>
        <v>1</v>
      </c>
      <c r="N174">
        <f t="shared" si="47"/>
        <v>1</v>
      </c>
      <c r="O174">
        <f t="shared" si="47"/>
        <v>1</v>
      </c>
      <c r="P174">
        <f t="shared" si="47"/>
        <v>1</v>
      </c>
      <c r="Q174">
        <f t="shared" si="47"/>
        <v>1</v>
      </c>
      <c r="R174">
        <f t="shared" si="47"/>
        <v>1</v>
      </c>
      <c r="S174">
        <f>SIGN(S173)</f>
        <v>1</v>
      </c>
      <c r="T174">
        <f t="shared" ref="T174:Y174" si="48">SIGN(T173)</f>
        <v>-1</v>
      </c>
      <c r="U174">
        <f t="shared" si="48"/>
        <v>-1</v>
      </c>
      <c r="V174">
        <f t="shared" si="48"/>
        <v>-1</v>
      </c>
      <c r="W174">
        <f t="shared" si="48"/>
        <v>-1</v>
      </c>
      <c r="X174">
        <f t="shared" si="48"/>
        <v>-1</v>
      </c>
      <c r="Y174" s="5">
        <f t="shared" si="48"/>
        <v>-1</v>
      </c>
    </row>
    <row r="175" spans="1:25">
      <c r="A175" s="6" t="s">
        <v>68</v>
      </c>
      <c r="B175" s="7">
        <f>IF(B174=-1,0,B173)</f>
        <v>0</v>
      </c>
      <c r="C175" s="7">
        <f t="shared" ref="C175:Y175" si="49">IF(C174=-1,0,C173)</f>
        <v>0</v>
      </c>
      <c r="D175" s="7">
        <f t="shared" si="49"/>
        <v>0</v>
      </c>
      <c r="E175" s="7">
        <f t="shared" si="49"/>
        <v>0</v>
      </c>
      <c r="F175" s="7">
        <f t="shared" si="49"/>
        <v>0</v>
      </c>
      <c r="G175" s="7">
        <f t="shared" si="49"/>
        <v>1475.1482940033738</v>
      </c>
      <c r="H175" s="27">
        <f t="shared" si="49"/>
        <v>15265.210010724044</v>
      </c>
      <c r="I175" s="27">
        <f t="shared" si="49"/>
        <v>33269.842155665247</v>
      </c>
      <c r="J175" s="27">
        <f t="shared" si="49"/>
        <v>52385.641709129261</v>
      </c>
      <c r="K175" s="27">
        <f t="shared" si="49"/>
        <v>64930.533180614322</v>
      </c>
      <c r="L175" s="27">
        <f t="shared" si="49"/>
        <v>71547.677104828326</v>
      </c>
      <c r="M175" s="27">
        <f t="shared" si="49"/>
        <v>73845.814110966065</v>
      </c>
      <c r="N175" s="27">
        <f t="shared" si="49"/>
        <v>72037.742754526102</v>
      </c>
      <c r="O175" s="27">
        <f t="shared" si="49"/>
        <v>65037.475832366588</v>
      </c>
      <c r="P175" s="27">
        <f t="shared" si="49"/>
        <v>50406.006230348132</v>
      </c>
      <c r="Q175" s="27">
        <f t="shared" si="49"/>
        <v>34710.280507863295</v>
      </c>
      <c r="R175" s="27">
        <f t="shared" si="49"/>
        <v>18562.557848512755</v>
      </c>
      <c r="S175" s="27">
        <f t="shared" si="49"/>
        <v>3393.8354497246091</v>
      </c>
      <c r="T175" s="7">
        <f t="shared" si="49"/>
        <v>0</v>
      </c>
      <c r="U175" s="7">
        <f t="shared" si="49"/>
        <v>0</v>
      </c>
      <c r="V175" s="7">
        <f t="shared" si="49"/>
        <v>0</v>
      </c>
      <c r="W175" s="7">
        <f t="shared" si="49"/>
        <v>0</v>
      </c>
      <c r="X175" s="7">
        <f t="shared" si="49"/>
        <v>0</v>
      </c>
      <c r="Y175" s="8">
        <f t="shared" si="49"/>
        <v>0</v>
      </c>
    </row>
    <row r="177" spans="1:25">
      <c r="A177" s="25" t="s">
        <v>65</v>
      </c>
      <c r="B177" s="26">
        <v>0.2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3"/>
    </row>
    <row r="178" spans="1:25">
      <c r="A178" s="4" t="s">
        <v>66</v>
      </c>
      <c r="B178" s="29">
        <f>B51-B150</f>
        <v>-5939.1864673728223</v>
      </c>
      <c r="C178" s="29">
        <f t="shared" ref="C178:Y178" si="50">C51-C150</f>
        <v>-5714.4991721011274</v>
      </c>
      <c r="D178" s="29">
        <f t="shared" si="50"/>
        <v>-5717.3614306396203</v>
      </c>
      <c r="E178" s="29">
        <f t="shared" si="50"/>
        <v>-5818.2560441214955</v>
      </c>
      <c r="F178" s="38">
        <f t="shared" si="50"/>
        <v>-5695.8895108297447</v>
      </c>
      <c r="G178" s="38">
        <f t="shared" si="50"/>
        <v>-2033.5184736050578</v>
      </c>
      <c r="H178">
        <f t="shared" si="50"/>
        <v>5190.3240065912651</v>
      </c>
      <c r="I178">
        <f t="shared" si="50"/>
        <v>14494.894676748298</v>
      </c>
      <c r="J178">
        <f t="shared" si="50"/>
        <v>24058.527969008948</v>
      </c>
      <c r="K178">
        <f t="shared" si="50"/>
        <v>30302.140347646222</v>
      </c>
      <c r="L178">
        <f t="shared" si="50"/>
        <v>33625.433836962504</v>
      </c>
      <c r="M178">
        <f t="shared" si="50"/>
        <v>34713.438835496527</v>
      </c>
      <c r="N178">
        <f t="shared" si="50"/>
        <v>33821.917165288978</v>
      </c>
      <c r="O178">
        <f t="shared" si="50"/>
        <v>29957.968700705977</v>
      </c>
      <c r="P178">
        <f t="shared" si="50"/>
        <v>22186.300656583182</v>
      </c>
      <c r="Q178">
        <f t="shared" si="50"/>
        <v>13930.380590312947</v>
      </c>
      <c r="R178">
        <f t="shared" si="50"/>
        <v>5315.5506646850063</v>
      </c>
      <c r="S178" s="38">
        <f t="shared" si="50"/>
        <v>-2470.6504332780523</v>
      </c>
      <c r="T178" s="38">
        <f t="shared" si="50"/>
        <v>-8213.0374163429515</v>
      </c>
      <c r="U178" s="29">
        <f t="shared" si="50"/>
        <v>-8153.8590115317238</v>
      </c>
      <c r="V178" s="29">
        <f t="shared" si="50"/>
        <v>-7753.1428161427139</v>
      </c>
      <c r="W178" s="29">
        <f t="shared" si="50"/>
        <v>-7190.7090133288539</v>
      </c>
      <c r="X178" s="29">
        <f t="shared" si="50"/>
        <v>-6731.3165179007392</v>
      </c>
      <c r="Y178" s="29">
        <f t="shared" si="50"/>
        <v>-6366.3785542428914</v>
      </c>
    </row>
    <row r="179" spans="1:25">
      <c r="A179" s="4" t="s">
        <v>67</v>
      </c>
      <c r="B179">
        <f t="shared" ref="B179:K179" si="51">SIGN(B178)</f>
        <v>-1</v>
      </c>
      <c r="C179">
        <f t="shared" si="51"/>
        <v>-1</v>
      </c>
      <c r="D179">
        <f t="shared" si="51"/>
        <v>-1</v>
      </c>
      <c r="E179">
        <f t="shared" si="51"/>
        <v>-1</v>
      </c>
      <c r="F179">
        <f t="shared" si="51"/>
        <v>-1</v>
      </c>
      <c r="G179">
        <f t="shared" si="51"/>
        <v>-1</v>
      </c>
      <c r="H179">
        <f t="shared" si="51"/>
        <v>1</v>
      </c>
      <c r="I179">
        <f t="shared" si="51"/>
        <v>1</v>
      </c>
      <c r="J179">
        <f t="shared" si="51"/>
        <v>1</v>
      </c>
      <c r="K179">
        <f t="shared" si="51"/>
        <v>1</v>
      </c>
      <c r="L179">
        <f t="shared" ref="L179:R179" si="52">SIGN(L178)</f>
        <v>1</v>
      </c>
      <c r="M179">
        <f t="shared" si="52"/>
        <v>1</v>
      </c>
      <c r="N179">
        <f t="shared" si="52"/>
        <v>1</v>
      </c>
      <c r="O179">
        <f t="shared" si="52"/>
        <v>1</v>
      </c>
      <c r="P179">
        <f t="shared" si="52"/>
        <v>1</v>
      </c>
      <c r="Q179">
        <f t="shared" si="52"/>
        <v>1</v>
      </c>
      <c r="R179">
        <f t="shared" si="52"/>
        <v>1</v>
      </c>
      <c r="S179">
        <f>SIGN(S178)</f>
        <v>-1</v>
      </c>
      <c r="T179">
        <f t="shared" ref="T179:Y179" si="53">SIGN(T178)</f>
        <v>-1</v>
      </c>
      <c r="U179">
        <f t="shared" si="53"/>
        <v>-1</v>
      </c>
      <c r="V179">
        <f t="shared" si="53"/>
        <v>-1</v>
      </c>
      <c r="W179">
        <f t="shared" si="53"/>
        <v>-1</v>
      </c>
      <c r="X179">
        <f t="shared" si="53"/>
        <v>-1</v>
      </c>
      <c r="Y179" s="5">
        <f t="shared" si="53"/>
        <v>-1</v>
      </c>
    </row>
    <row r="180" spans="1:25">
      <c r="A180" s="6" t="s">
        <v>68</v>
      </c>
      <c r="B180" s="7">
        <f>IF(B179=-1,0,B178)</f>
        <v>0</v>
      </c>
      <c r="C180" s="7">
        <f t="shared" ref="C180:Y180" si="54">IF(C179=-1,0,C178)</f>
        <v>0</v>
      </c>
      <c r="D180" s="7">
        <f t="shared" si="54"/>
        <v>0</v>
      </c>
      <c r="E180" s="7">
        <f t="shared" si="54"/>
        <v>0</v>
      </c>
      <c r="F180" s="7">
        <f t="shared" si="54"/>
        <v>0</v>
      </c>
      <c r="G180" s="7">
        <f t="shared" si="54"/>
        <v>0</v>
      </c>
      <c r="H180" s="27">
        <f t="shared" si="54"/>
        <v>5190.3240065912651</v>
      </c>
      <c r="I180" s="27">
        <f t="shared" si="54"/>
        <v>14494.894676748298</v>
      </c>
      <c r="J180" s="27">
        <f t="shared" si="54"/>
        <v>24058.527969008948</v>
      </c>
      <c r="K180" s="27">
        <f t="shared" si="54"/>
        <v>30302.140347646222</v>
      </c>
      <c r="L180" s="27">
        <f t="shared" si="54"/>
        <v>33625.433836962504</v>
      </c>
      <c r="M180" s="27">
        <f t="shared" si="54"/>
        <v>34713.438835496527</v>
      </c>
      <c r="N180" s="27">
        <f t="shared" si="54"/>
        <v>33821.917165288978</v>
      </c>
      <c r="O180" s="27">
        <f t="shared" si="54"/>
        <v>29957.968700705977</v>
      </c>
      <c r="P180" s="27">
        <f t="shared" si="54"/>
        <v>22186.300656583182</v>
      </c>
      <c r="Q180" s="27">
        <f t="shared" si="54"/>
        <v>13930.380590312947</v>
      </c>
      <c r="R180" s="27">
        <f t="shared" si="54"/>
        <v>5315.5506646850063</v>
      </c>
      <c r="S180" s="7">
        <f t="shared" si="54"/>
        <v>0</v>
      </c>
      <c r="T180" s="7">
        <f t="shared" si="54"/>
        <v>0</v>
      </c>
      <c r="U180" s="7">
        <f t="shared" si="54"/>
        <v>0</v>
      </c>
      <c r="V180" s="7">
        <f t="shared" si="54"/>
        <v>0</v>
      </c>
      <c r="W180" s="7">
        <f t="shared" si="54"/>
        <v>0</v>
      </c>
      <c r="X180" s="7">
        <f t="shared" si="54"/>
        <v>0</v>
      </c>
      <c r="Y180" s="8">
        <f t="shared" si="54"/>
        <v>0</v>
      </c>
    </row>
    <row r="182" spans="1:25">
      <c r="A182" s="25" t="s">
        <v>65</v>
      </c>
      <c r="B182" s="26">
        <v>0.1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/>
    </row>
    <row r="183" spans="1:25">
      <c r="A183" s="4" t="s">
        <v>66</v>
      </c>
      <c r="B183" s="29">
        <f>B54-B150</f>
        <v>-5939.1864673728223</v>
      </c>
      <c r="C183" s="29">
        <f t="shared" ref="C183:Y183" si="55">C54-C150</f>
        <v>-5714.4991721011274</v>
      </c>
      <c r="D183" s="29">
        <f t="shared" si="55"/>
        <v>-5717.3614306396203</v>
      </c>
      <c r="E183" s="29">
        <f t="shared" si="55"/>
        <v>-5818.2560441214955</v>
      </c>
      <c r="F183" s="38">
        <f t="shared" si="55"/>
        <v>-5781.7597573701223</v>
      </c>
      <c r="G183" s="38">
        <f t="shared" si="55"/>
        <v>-4037.1575595471895</v>
      </c>
      <c r="H183" s="38">
        <f t="shared" si="55"/>
        <v>-562.98251161400003</v>
      </c>
      <c r="I183">
        <f t="shared" si="55"/>
        <v>3773.3810372783591</v>
      </c>
      <c r="J183">
        <f t="shared" si="55"/>
        <v>7882.2091445455353</v>
      </c>
      <c r="K183">
        <f t="shared" si="55"/>
        <v>10527.4492872051</v>
      </c>
      <c r="L183">
        <f t="shared" si="55"/>
        <v>11969.775471351222</v>
      </c>
      <c r="M183">
        <f t="shared" si="55"/>
        <v>12366.729438203158</v>
      </c>
      <c r="N183">
        <f t="shared" si="55"/>
        <v>11998.607365956006</v>
      </c>
      <c r="O183">
        <f t="shared" si="55"/>
        <v>9925.6669006437278</v>
      </c>
      <c r="P183">
        <f t="shared" si="55"/>
        <v>6071.3177225057516</v>
      </c>
      <c r="Q183">
        <f t="shared" si="55"/>
        <v>2063.930330304649</v>
      </c>
      <c r="R183" s="38">
        <f t="shared" si="55"/>
        <v>-2249.2091495863078</v>
      </c>
      <c r="S183" s="38">
        <f t="shared" si="55"/>
        <v>-5819.5900483527585</v>
      </c>
      <c r="T183" s="38">
        <f t="shared" si="55"/>
        <v>-8368.4216719874421</v>
      </c>
      <c r="U183" s="29">
        <f t="shared" si="55"/>
        <v>-8153.8590115317238</v>
      </c>
      <c r="V183" s="29">
        <f t="shared" si="55"/>
        <v>-7753.1428161427139</v>
      </c>
      <c r="W183" s="29">
        <f t="shared" si="55"/>
        <v>-7190.7090133288539</v>
      </c>
      <c r="X183" s="29">
        <f t="shared" si="55"/>
        <v>-6731.3165179007392</v>
      </c>
      <c r="Y183" s="29">
        <f t="shared" si="55"/>
        <v>-6366.3785542428914</v>
      </c>
    </row>
    <row r="184" spans="1:25">
      <c r="A184" s="4" t="s">
        <v>67</v>
      </c>
      <c r="B184">
        <f t="shared" ref="B184:K184" si="56">SIGN(B183)</f>
        <v>-1</v>
      </c>
      <c r="C184">
        <f t="shared" si="56"/>
        <v>-1</v>
      </c>
      <c r="D184">
        <f t="shared" si="56"/>
        <v>-1</v>
      </c>
      <c r="E184">
        <f t="shared" si="56"/>
        <v>-1</v>
      </c>
      <c r="F184">
        <f t="shared" si="56"/>
        <v>-1</v>
      </c>
      <c r="G184">
        <f t="shared" si="56"/>
        <v>-1</v>
      </c>
      <c r="H184">
        <f t="shared" si="56"/>
        <v>-1</v>
      </c>
      <c r="I184">
        <f t="shared" si="56"/>
        <v>1</v>
      </c>
      <c r="J184">
        <f t="shared" si="56"/>
        <v>1</v>
      </c>
      <c r="K184">
        <f t="shared" si="56"/>
        <v>1</v>
      </c>
      <c r="L184">
        <f t="shared" ref="L184:R184" si="57">SIGN(L183)</f>
        <v>1</v>
      </c>
      <c r="M184">
        <f t="shared" si="57"/>
        <v>1</v>
      </c>
      <c r="N184">
        <f t="shared" si="57"/>
        <v>1</v>
      </c>
      <c r="O184">
        <f t="shared" si="57"/>
        <v>1</v>
      </c>
      <c r="P184">
        <f t="shared" si="57"/>
        <v>1</v>
      </c>
      <c r="Q184">
        <f t="shared" si="57"/>
        <v>1</v>
      </c>
      <c r="R184">
        <f t="shared" si="57"/>
        <v>-1</v>
      </c>
      <c r="S184">
        <f>SIGN(S183)</f>
        <v>-1</v>
      </c>
      <c r="T184">
        <f t="shared" ref="T184:Y184" si="58">SIGN(T183)</f>
        <v>-1</v>
      </c>
      <c r="U184">
        <f t="shared" si="58"/>
        <v>-1</v>
      </c>
      <c r="V184">
        <f t="shared" si="58"/>
        <v>-1</v>
      </c>
      <c r="W184">
        <f t="shared" si="58"/>
        <v>-1</v>
      </c>
      <c r="X184">
        <f t="shared" si="58"/>
        <v>-1</v>
      </c>
      <c r="Y184" s="5">
        <f t="shared" si="58"/>
        <v>-1</v>
      </c>
    </row>
    <row r="185" spans="1:25">
      <c r="A185" s="6" t="s">
        <v>68</v>
      </c>
      <c r="B185" s="7">
        <f>IF(B184=-1,0,B183)</f>
        <v>0</v>
      </c>
      <c r="C185" s="7">
        <f t="shared" ref="C185:Y185" si="59">IF(C184=-1,0,C183)</f>
        <v>0</v>
      </c>
      <c r="D185" s="7">
        <f t="shared" si="59"/>
        <v>0</v>
      </c>
      <c r="E185" s="7">
        <f t="shared" si="59"/>
        <v>0</v>
      </c>
      <c r="F185" s="7">
        <f t="shared" si="59"/>
        <v>0</v>
      </c>
      <c r="G185" s="7">
        <f t="shared" si="59"/>
        <v>0</v>
      </c>
      <c r="H185" s="7">
        <f t="shared" si="59"/>
        <v>0</v>
      </c>
      <c r="I185" s="27">
        <f t="shared" si="59"/>
        <v>3773.3810372783591</v>
      </c>
      <c r="J185" s="27">
        <f t="shared" si="59"/>
        <v>7882.2091445455353</v>
      </c>
      <c r="K185" s="27">
        <f t="shared" si="59"/>
        <v>10527.4492872051</v>
      </c>
      <c r="L185" s="27">
        <f t="shared" si="59"/>
        <v>11969.775471351222</v>
      </c>
      <c r="M185" s="27">
        <f t="shared" si="59"/>
        <v>12366.729438203158</v>
      </c>
      <c r="N185" s="27">
        <f t="shared" si="59"/>
        <v>11998.607365956006</v>
      </c>
      <c r="O185" s="27">
        <f t="shared" si="59"/>
        <v>9925.6669006437278</v>
      </c>
      <c r="P185" s="27">
        <f t="shared" si="59"/>
        <v>6071.3177225057516</v>
      </c>
      <c r="Q185" s="27">
        <f t="shared" si="59"/>
        <v>2063.930330304649</v>
      </c>
      <c r="R185" s="7">
        <f t="shared" si="59"/>
        <v>0</v>
      </c>
      <c r="S185" s="7">
        <f t="shared" si="59"/>
        <v>0</v>
      </c>
      <c r="T185" s="7">
        <f t="shared" si="59"/>
        <v>0</v>
      </c>
      <c r="U185" s="7">
        <f t="shared" si="59"/>
        <v>0</v>
      </c>
      <c r="V185" s="7">
        <f t="shared" si="59"/>
        <v>0</v>
      </c>
      <c r="W185" s="7">
        <f t="shared" si="59"/>
        <v>0</v>
      </c>
      <c r="X185" s="7">
        <f t="shared" si="59"/>
        <v>0</v>
      </c>
      <c r="Y185" s="8">
        <f t="shared" si="59"/>
        <v>0</v>
      </c>
    </row>
    <row r="187" spans="1:25">
      <c r="A187" s="24" t="s">
        <v>17</v>
      </c>
    </row>
    <row r="188" spans="1:25">
      <c r="A188" s="11" t="s">
        <v>62</v>
      </c>
      <c r="B188" t="s">
        <v>63</v>
      </c>
    </row>
    <row r="189" spans="1:25">
      <c r="A189" t="s">
        <v>64</v>
      </c>
      <c r="B189">
        <f>B124</f>
        <v>7314.8980107937095</v>
      </c>
      <c r="C189">
        <f t="shared" ref="C189:Y189" si="60">C124</f>
        <v>7038.165724602236</v>
      </c>
      <c r="D189">
        <f t="shared" si="60"/>
        <v>7041.6909766556309</v>
      </c>
      <c r="E189">
        <f t="shared" si="60"/>
        <v>7165.9561115377883</v>
      </c>
      <c r="F189">
        <f t="shared" si="60"/>
        <v>7226.7667094588451</v>
      </c>
      <c r="G189">
        <f t="shared" si="60"/>
        <v>7440.0444586892163</v>
      </c>
      <c r="H189">
        <f t="shared" si="60"/>
        <v>7779.3499688284419</v>
      </c>
      <c r="I189">
        <f t="shared" si="60"/>
        <v>8557.5493596152919</v>
      </c>
      <c r="J189">
        <f t="shared" si="60"/>
        <v>10215.299137724081</v>
      </c>
      <c r="K189">
        <f t="shared" si="60"/>
        <v>11389.20807150447</v>
      </c>
      <c r="L189">
        <f t="shared" si="60"/>
        <v>11929.452948687185</v>
      </c>
      <c r="M189">
        <f t="shared" si="60"/>
        <v>12291.672597173478</v>
      </c>
      <c r="N189">
        <f t="shared" si="60"/>
        <v>12100.427673276823</v>
      </c>
      <c r="O189">
        <f t="shared" si="60"/>
        <v>12447.665000536186</v>
      </c>
      <c r="P189">
        <f t="shared" si="60"/>
        <v>12370.109455361506</v>
      </c>
      <c r="Q189">
        <f t="shared" si="60"/>
        <v>12073.106969863014</v>
      </c>
      <c r="R189">
        <f t="shared" si="60"/>
        <v>12087.207978076593</v>
      </c>
      <c r="S189">
        <f t="shared" si="60"/>
        <v>11292.263640036119</v>
      </c>
      <c r="T189">
        <f t="shared" si="60"/>
        <v>10498.200615008995</v>
      </c>
      <c r="U189">
        <f t="shared" si="60"/>
        <v>10042.561787107748</v>
      </c>
      <c r="V189">
        <f t="shared" si="60"/>
        <v>9549.0264996325095</v>
      </c>
      <c r="W189">
        <f t="shared" si="60"/>
        <v>8856.3144711404784</v>
      </c>
      <c r="X189">
        <f t="shared" si="60"/>
        <v>8290.5115165706538</v>
      </c>
      <c r="Y189">
        <f t="shared" si="60"/>
        <v>7841.0418797628472</v>
      </c>
    </row>
    <row r="191" spans="1:25">
      <c r="A191" s="25" t="s">
        <v>65</v>
      </c>
      <c r="B191" s="26">
        <v>1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</row>
    <row r="192" spans="1:25">
      <c r="A192" s="4" t="s">
        <v>66</v>
      </c>
      <c r="B192" s="31">
        <f>B36-B189</f>
        <v>-7314.8980107937095</v>
      </c>
      <c r="C192" s="31">
        <f t="shared" ref="C192:Y192" si="61">C36-C189</f>
        <v>-7038.165724602236</v>
      </c>
      <c r="D192" s="31">
        <f t="shared" si="61"/>
        <v>-7041.6909766556309</v>
      </c>
      <c r="E192" s="31">
        <f t="shared" si="61"/>
        <v>-7165.9561115377883</v>
      </c>
      <c r="F192" s="42">
        <f t="shared" si="61"/>
        <v>-6153.0602895313168</v>
      </c>
      <c r="G192" s="30">
        <f t="shared" si="61"/>
        <v>17613.105339619771</v>
      </c>
      <c r="H192" s="30">
        <f t="shared" si="61"/>
        <v>64158.980166315938</v>
      </c>
      <c r="I192" s="30">
        <f t="shared" si="61"/>
        <v>125502.3664999075</v>
      </c>
      <c r="J192" s="30">
        <f t="shared" si="61"/>
        <v>192050.53882576642</v>
      </c>
      <c r="K192" s="30">
        <f t="shared" si="61"/>
        <v>235870.04177466338</v>
      </c>
      <c r="L192" s="30">
        <f t="shared" si="61"/>
        <v>258849.08038160746</v>
      </c>
      <c r="M192" s="30">
        <f t="shared" si="61"/>
        <v>267127.6409696808</v>
      </c>
      <c r="N192" s="30">
        <f t="shared" si="61"/>
        <v>260774.38961973347</v>
      </c>
      <c r="O192" s="30">
        <f t="shared" si="61"/>
        <v>238032.70410541428</v>
      </c>
      <c r="P192" s="30">
        <f t="shared" si="61"/>
        <v>189128.7953510379</v>
      </c>
      <c r="Q192" s="30">
        <f t="shared" si="61"/>
        <v>136302.89448869348</v>
      </c>
      <c r="R192" s="30">
        <f t="shared" si="61"/>
        <v>82501.214729824671</v>
      </c>
      <c r="S192" s="30">
        <f t="shared" si="61"/>
        <v>30582.286737137478</v>
      </c>
      <c r="T192" s="42">
        <f t="shared" si="61"/>
        <v>-8555.3032837115625</v>
      </c>
      <c r="U192" s="31">
        <f t="shared" si="61"/>
        <v>-10042.561787107748</v>
      </c>
      <c r="V192" s="31">
        <f t="shared" si="61"/>
        <v>-9549.0264996325095</v>
      </c>
      <c r="W192" s="31">
        <f t="shared" si="61"/>
        <v>-8856.3144711404784</v>
      </c>
      <c r="X192" s="31">
        <f t="shared" si="61"/>
        <v>-8290.5115165706538</v>
      </c>
      <c r="Y192" s="31">
        <f t="shared" si="61"/>
        <v>-7841.0418797628472</v>
      </c>
    </row>
    <row r="193" spans="1:25">
      <c r="A193" s="4" t="s">
        <v>67</v>
      </c>
      <c r="B193">
        <f t="shared" ref="B193:K193" si="62">SIGN(B192)</f>
        <v>-1</v>
      </c>
      <c r="C193">
        <f t="shared" si="62"/>
        <v>-1</v>
      </c>
      <c r="D193">
        <f t="shared" si="62"/>
        <v>-1</v>
      </c>
      <c r="E193">
        <f t="shared" si="62"/>
        <v>-1</v>
      </c>
      <c r="F193">
        <f t="shared" si="62"/>
        <v>-1</v>
      </c>
      <c r="G193">
        <f t="shared" si="62"/>
        <v>1</v>
      </c>
      <c r="H193">
        <f t="shared" si="62"/>
        <v>1</v>
      </c>
      <c r="I193">
        <f t="shared" si="62"/>
        <v>1</v>
      </c>
      <c r="J193">
        <f t="shared" si="62"/>
        <v>1</v>
      </c>
      <c r="K193">
        <f t="shared" si="62"/>
        <v>1</v>
      </c>
      <c r="L193">
        <f t="shared" ref="L193:R193" si="63">SIGN(L192)</f>
        <v>1</v>
      </c>
      <c r="M193">
        <f t="shared" si="63"/>
        <v>1</v>
      </c>
      <c r="N193">
        <f t="shared" si="63"/>
        <v>1</v>
      </c>
      <c r="O193">
        <f t="shared" si="63"/>
        <v>1</v>
      </c>
      <c r="P193">
        <f t="shared" si="63"/>
        <v>1</v>
      </c>
      <c r="Q193">
        <f t="shared" si="63"/>
        <v>1</v>
      </c>
      <c r="R193">
        <f t="shared" si="63"/>
        <v>1</v>
      </c>
      <c r="S193">
        <f>SIGN(S192)</f>
        <v>1</v>
      </c>
      <c r="T193">
        <f t="shared" ref="T193:Y193" si="64">SIGN(T192)</f>
        <v>-1</v>
      </c>
      <c r="U193">
        <f t="shared" si="64"/>
        <v>-1</v>
      </c>
      <c r="V193">
        <f t="shared" si="64"/>
        <v>-1</v>
      </c>
      <c r="W193">
        <f t="shared" si="64"/>
        <v>-1</v>
      </c>
      <c r="X193">
        <f t="shared" si="64"/>
        <v>-1</v>
      </c>
      <c r="Y193" s="5">
        <f t="shared" si="64"/>
        <v>-1</v>
      </c>
    </row>
    <row r="194" spans="1:25">
      <c r="A194" s="6" t="s">
        <v>68</v>
      </c>
      <c r="B194" s="7">
        <f>IF(B193=-1,0,B192)</f>
        <v>0</v>
      </c>
      <c r="C194" s="7">
        <f t="shared" ref="C194:Y194" si="65">IF(C193=-1,0,C192)</f>
        <v>0</v>
      </c>
      <c r="D194" s="7">
        <f t="shared" si="65"/>
        <v>0</v>
      </c>
      <c r="E194" s="7">
        <f t="shared" si="65"/>
        <v>0</v>
      </c>
      <c r="F194" s="7">
        <f t="shared" si="65"/>
        <v>0</v>
      </c>
      <c r="G194" s="27">
        <f t="shared" si="65"/>
        <v>17613.105339619771</v>
      </c>
      <c r="H194" s="27">
        <f t="shared" si="65"/>
        <v>64158.980166315938</v>
      </c>
      <c r="I194" s="27">
        <f t="shared" si="65"/>
        <v>125502.3664999075</v>
      </c>
      <c r="J194" s="27">
        <f t="shared" si="65"/>
        <v>192050.53882576642</v>
      </c>
      <c r="K194" s="27">
        <f t="shared" si="65"/>
        <v>235870.04177466338</v>
      </c>
      <c r="L194" s="27">
        <f t="shared" si="65"/>
        <v>258849.08038160746</v>
      </c>
      <c r="M194" s="27">
        <f t="shared" si="65"/>
        <v>267127.6409696808</v>
      </c>
      <c r="N194" s="27">
        <f t="shared" si="65"/>
        <v>260774.38961973347</v>
      </c>
      <c r="O194" s="27">
        <f t="shared" si="65"/>
        <v>238032.70410541428</v>
      </c>
      <c r="P194" s="27">
        <f t="shared" si="65"/>
        <v>189128.7953510379</v>
      </c>
      <c r="Q194" s="27">
        <f t="shared" si="65"/>
        <v>136302.89448869348</v>
      </c>
      <c r="R194" s="27">
        <f t="shared" si="65"/>
        <v>82501.214729824671</v>
      </c>
      <c r="S194" s="27">
        <f t="shared" si="65"/>
        <v>30582.286737137478</v>
      </c>
      <c r="T194" s="7">
        <f t="shared" si="65"/>
        <v>0</v>
      </c>
      <c r="U194" s="7">
        <f t="shared" si="65"/>
        <v>0</v>
      </c>
      <c r="V194" s="7">
        <f t="shared" si="65"/>
        <v>0</v>
      </c>
      <c r="W194" s="7">
        <f t="shared" si="65"/>
        <v>0</v>
      </c>
      <c r="X194" s="7">
        <f t="shared" si="65"/>
        <v>0</v>
      </c>
      <c r="Y194" s="8">
        <f t="shared" si="65"/>
        <v>0</v>
      </c>
    </row>
    <row r="196" spans="1:25">
      <c r="A196" s="25" t="s">
        <v>65</v>
      </c>
      <c r="B196" s="26">
        <v>0.6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</row>
    <row r="197" spans="1:25">
      <c r="A197" s="4" t="s">
        <v>66</v>
      </c>
      <c r="B197" s="29">
        <f>B39-B189</f>
        <v>-7314.8980107937095</v>
      </c>
      <c r="C197" s="29">
        <f t="shared" ref="C197:Y197" si="66">C39-C189</f>
        <v>-7038.165724602236</v>
      </c>
      <c r="D197" s="29">
        <f t="shared" si="66"/>
        <v>-7041.6909766556309</v>
      </c>
      <c r="E197" s="29">
        <f t="shared" si="66"/>
        <v>-7165.9561115377883</v>
      </c>
      <c r="F197" s="38">
        <f t="shared" si="66"/>
        <v>-6582.5428575023288</v>
      </c>
      <c r="G197">
        <f t="shared" si="66"/>
        <v>7591.8454202961739</v>
      </c>
      <c r="H197">
        <f t="shared" si="66"/>
        <v>35383.648112258175</v>
      </c>
      <c r="I197">
        <f t="shared" si="66"/>
        <v>71878.40015609836</v>
      </c>
      <c r="J197">
        <f t="shared" si="66"/>
        <v>111144.20364037019</v>
      </c>
      <c r="K197">
        <f t="shared" si="66"/>
        <v>136966.34183619622</v>
      </c>
      <c r="L197">
        <f t="shared" si="66"/>
        <v>150537.6670494896</v>
      </c>
      <c r="M197">
        <f t="shared" si="66"/>
        <v>155359.91554293907</v>
      </c>
      <c r="N197">
        <f t="shared" si="66"/>
        <v>151624.4627025293</v>
      </c>
      <c r="O197">
        <f t="shared" si="66"/>
        <v>137840.55646303404</v>
      </c>
      <c r="P197">
        <f t="shared" si="66"/>
        <v>108529.23342847811</v>
      </c>
      <c r="Q197">
        <f t="shared" si="66"/>
        <v>76952.493905270865</v>
      </c>
      <c r="R197">
        <f t="shared" si="66"/>
        <v>44665.845646664166</v>
      </c>
      <c r="S197">
        <f t="shared" si="66"/>
        <v>13832.46658626803</v>
      </c>
      <c r="T197" s="38">
        <f t="shared" si="66"/>
        <v>-9332.462216230535</v>
      </c>
      <c r="U197" s="29">
        <f t="shared" si="66"/>
        <v>-10042.561787107748</v>
      </c>
      <c r="V197" s="29">
        <f t="shared" si="66"/>
        <v>-9549.0264996325095</v>
      </c>
      <c r="W197" s="29">
        <f t="shared" si="66"/>
        <v>-8856.3144711404784</v>
      </c>
      <c r="X197" s="29">
        <f t="shared" si="66"/>
        <v>-8290.5115165706538</v>
      </c>
      <c r="Y197" s="29">
        <f t="shared" si="66"/>
        <v>-7841.0418797628472</v>
      </c>
    </row>
    <row r="198" spans="1:25">
      <c r="A198" s="4" t="s">
        <v>67</v>
      </c>
      <c r="B198">
        <f t="shared" ref="B198:K198" si="67">SIGN(B197)</f>
        <v>-1</v>
      </c>
      <c r="C198">
        <f t="shared" si="67"/>
        <v>-1</v>
      </c>
      <c r="D198">
        <f t="shared" si="67"/>
        <v>-1</v>
      </c>
      <c r="E198">
        <f t="shared" si="67"/>
        <v>-1</v>
      </c>
      <c r="F198">
        <f t="shared" si="67"/>
        <v>-1</v>
      </c>
      <c r="G198">
        <f t="shared" si="67"/>
        <v>1</v>
      </c>
      <c r="H198">
        <f t="shared" si="67"/>
        <v>1</v>
      </c>
      <c r="I198">
        <f t="shared" si="67"/>
        <v>1</v>
      </c>
      <c r="J198">
        <f t="shared" si="67"/>
        <v>1</v>
      </c>
      <c r="K198">
        <f t="shared" si="67"/>
        <v>1</v>
      </c>
      <c r="L198">
        <f t="shared" ref="L198:R198" si="68">SIGN(L197)</f>
        <v>1</v>
      </c>
      <c r="M198">
        <f t="shared" si="68"/>
        <v>1</v>
      </c>
      <c r="N198">
        <f t="shared" si="68"/>
        <v>1</v>
      </c>
      <c r="O198">
        <f t="shared" si="68"/>
        <v>1</v>
      </c>
      <c r="P198">
        <f t="shared" si="68"/>
        <v>1</v>
      </c>
      <c r="Q198">
        <f t="shared" si="68"/>
        <v>1</v>
      </c>
      <c r="R198">
        <f t="shared" si="68"/>
        <v>1</v>
      </c>
      <c r="S198">
        <f>SIGN(S197)</f>
        <v>1</v>
      </c>
      <c r="T198">
        <f t="shared" ref="T198:Y198" si="69">SIGN(T197)</f>
        <v>-1</v>
      </c>
      <c r="U198">
        <f t="shared" si="69"/>
        <v>-1</v>
      </c>
      <c r="V198">
        <f t="shared" si="69"/>
        <v>-1</v>
      </c>
      <c r="W198">
        <f t="shared" si="69"/>
        <v>-1</v>
      </c>
      <c r="X198">
        <f t="shared" si="69"/>
        <v>-1</v>
      </c>
      <c r="Y198" s="5">
        <f t="shared" si="69"/>
        <v>-1</v>
      </c>
    </row>
    <row r="199" spans="1:25">
      <c r="A199" s="6" t="s">
        <v>68</v>
      </c>
      <c r="B199" s="7">
        <f>IF(B198=-1,0,B197)</f>
        <v>0</v>
      </c>
      <c r="C199" s="7">
        <f t="shared" ref="C199:Y199" si="70">IF(C198=-1,0,C197)</f>
        <v>0</v>
      </c>
      <c r="D199" s="7">
        <f t="shared" si="70"/>
        <v>0</v>
      </c>
      <c r="E199" s="7">
        <f t="shared" si="70"/>
        <v>0</v>
      </c>
      <c r="F199" s="7">
        <f t="shared" si="70"/>
        <v>0</v>
      </c>
      <c r="G199" s="27">
        <f t="shared" si="70"/>
        <v>7591.8454202961739</v>
      </c>
      <c r="H199" s="27">
        <f t="shared" si="70"/>
        <v>35383.648112258175</v>
      </c>
      <c r="I199" s="27">
        <f t="shared" si="70"/>
        <v>71878.40015609836</v>
      </c>
      <c r="J199" s="27">
        <f t="shared" si="70"/>
        <v>111144.20364037019</v>
      </c>
      <c r="K199" s="27">
        <f t="shared" si="70"/>
        <v>136966.34183619622</v>
      </c>
      <c r="L199" s="27">
        <f t="shared" si="70"/>
        <v>150537.6670494896</v>
      </c>
      <c r="M199" s="27">
        <f t="shared" si="70"/>
        <v>155359.91554293907</v>
      </c>
      <c r="N199" s="27">
        <f t="shared" si="70"/>
        <v>151624.4627025293</v>
      </c>
      <c r="O199" s="27">
        <f t="shared" si="70"/>
        <v>137840.55646303404</v>
      </c>
      <c r="P199" s="27">
        <f t="shared" si="70"/>
        <v>108529.23342847811</v>
      </c>
      <c r="Q199" s="27">
        <f t="shared" si="70"/>
        <v>76952.493905270865</v>
      </c>
      <c r="R199" s="27">
        <f t="shared" si="70"/>
        <v>44665.845646664166</v>
      </c>
      <c r="S199" s="27">
        <f t="shared" si="70"/>
        <v>13832.46658626803</v>
      </c>
      <c r="T199" s="7">
        <f t="shared" si="70"/>
        <v>0</v>
      </c>
      <c r="U199" s="7">
        <f t="shared" si="70"/>
        <v>0</v>
      </c>
      <c r="V199" s="7">
        <f t="shared" si="70"/>
        <v>0</v>
      </c>
      <c r="W199" s="7">
        <f t="shared" si="70"/>
        <v>0</v>
      </c>
      <c r="X199" s="7">
        <f t="shared" si="70"/>
        <v>0</v>
      </c>
      <c r="Y199" s="8">
        <f t="shared" si="70"/>
        <v>0</v>
      </c>
    </row>
    <row r="201" spans="1:25">
      <c r="A201" s="25" t="s">
        <v>65</v>
      </c>
      <c r="B201" s="26">
        <v>0.5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</row>
    <row r="202" spans="1:25">
      <c r="A202" s="4" t="s">
        <v>66</v>
      </c>
      <c r="B202" s="29">
        <f>B42-B189</f>
        <v>-7314.8980107937095</v>
      </c>
      <c r="C202" s="29">
        <f t="shared" ref="C202:Y202" si="71">C42-C189</f>
        <v>-7038.165724602236</v>
      </c>
      <c r="D202" s="29">
        <f t="shared" si="71"/>
        <v>-7041.6909766556309</v>
      </c>
      <c r="E202" s="29">
        <f t="shared" si="71"/>
        <v>-7165.9561115377883</v>
      </c>
      <c r="F202" s="38">
        <f t="shared" si="71"/>
        <v>-6689.9134994950809</v>
      </c>
      <c r="G202">
        <f t="shared" si="71"/>
        <v>5086.530440465277</v>
      </c>
      <c r="H202">
        <f t="shared" si="71"/>
        <v>28189.815098743748</v>
      </c>
      <c r="I202">
        <f t="shared" si="71"/>
        <v>58472.408570146101</v>
      </c>
      <c r="J202">
        <f t="shared" si="71"/>
        <v>90917.619844021159</v>
      </c>
      <c r="K202">
        <f t="shared" si="71"/>
        <v>112240.41685157944</v>
      </c>
      <c r="L202">
        <f t="shared" si="71"/>
        <v>123459.81371646014</v>
      </c>
      <c r="M202">
        <f t="shared" si="71"/>
        <v>127417.98418625366</v>
      </c>
      <c r="N202">
        <f t="shared" si="71"/>
        <v>124336.98097322833</v>
      </c>
      <c r="O202">
        <f t="shared" si="71"/>
        <v>112792.51955243904</v>
      </c>
      <c r="P202">
        <f t="shared" si="71"/>
        <v>88379.342947838188</v>
      </c>
      <c r="Q202">
        <f t="shared" si="71"/>
        <v>62114.893759415223</v>
      </c>
      <c r="R202">
        <f t="shared" si="71"/>
        <v>35207.003375874039</v>
      </c>
      <c r="S202">
        <f t="shared" si="71"/>
        <v>9645.0115485506794</v>
      </c>
      <c r="T202" s="38">
        <f t="shared" si="71"/>
        <v>-9526.7519493602795</v>
      </c>
      <c r="U202" s="29">
        <f t="shared" si="71"/>
        <v>-10042.561787107748</v>
      </c>
      <c r="V202" s="29">
        <f t="shared" si="71"/>
        <v>-9549.0264996325095</v>
      </c>
      <c r="W202" s="29">
        <f t="shared" si="71"/>
        <v>-8856.3144711404784</v>
      </c>
      <c r="X202" s="29">
        <f t="shared" si="71"/>
        <v>-8290.5115165706538</v>
      </c>
      <c r="Y202" s="29">
        <f t="shared" si="71"/>
        <v>-7841.0418797628472</v>
      </c>
    </row>
    <row r="203" spans="1:25">
      <c r="A203" s="4" t="s">
        <v>67</v>
      </c>
      <c r="B203">
        <f t="shared" ref="B203:K203" si="72">SIGN(B202)</f>
        <v>-1</v>
      </c>
      <c r="C203">
        <f t="shared" si="72"/>
        <v>-1</v>
      </c>
      <c r="D203">
        <f t="shared" si="72"/>
        <v>-1</v>
      </c>
      <c r="E203">
        <f t="shared" si="72"/>
        <v>-1</v>
      </c>
      <c r="F203">
        <f t="shared" si="72"/>
        <v>-1</v>
      </c>
      <c r="G203">
        <f t="shared" si="72"/>
        <v>1</v>
      </c>
      <c r="H203">
        <f t="shared" si="72"/>
        <v>1</v>
      </c>
      <c r="I203">
        <f t="shared" si="72"/>
        <v>1</v>
      </c>
      <c r="J203">
        <f t="shared" si="72"/>
        <v>1</v>
      </c>
      <c r="K203">
        <f t="shared" si="72"/>
        <v>1</v>
      </c>
      <c r="L203">
        <f t="shared" ref="L203:R203" si="73">SIGN(L202)</f>
        <v>1</v>
      </c>
      <c r="M203">
        <f t="shared" si="73"/>
        <v>1</v>
      </c>
      <c r="N203">
        <f t="shared" si="73"/>
        <v>1</v>
      </c>
      <c r="O203">
        <f t="shared" si="73"/>
        <v>1</v>
      </c>
      <c r="P203">
        <f t="shared" si="73"/>
        <v>1</v>
      </c>
      <c r="Q203">
        <f t="shared" si="73"/>
        <v>1</v>
      </c>
      <c r="R203">
        <f t="shared" si="73"/>
        <v>1</v>
      </c>
      <c r="S203">
        <f>SIGN(S202)</f>
        <v>1</v>
      </c>
      <c r="T203">
        <f t="shared" ref="T203:Y203" si="74">SIGN(T202)</f>
        <v>-1</v>
      </c>
      <c r="U203">
        <f t="shared" si="74"/>
        <v>-1</v>
      </c>
      <c r="V203">
        <f t="shared" si="74"/>
        <v>-1</v>
      </c>
      <c r="W203">
        <f t="shared" si="74"/>
        <v>-1</v>
      </c>
      <c r="X203">
        <f t="shared" si="74"/>
        <v>-1</v>
      </c>
      <c r="Y203" s="5">
        <f t="shared" si="74"/>
        <v>-1</v>
      </c>
    </row>
    <row r="204" spans="1:25">
      <c r="A204" s="6" t="s">
        <v>68</v>
      </c>
      <c r="B204" s="7">
        <f>IF(B203=-1,0,B202)</f>
        <v>0</v>
      </c>
      <c r="C204" s="7">
        <f t="shared" ref="C204:Y204" si="75">IF(C203=-1,0,C202)</f>
        <v>0</v>
      </c>
      <c r="D204" s="7">
        <f t="shared" si="75"/>
        <v>0</v>
      </c>
      <c r="E204" s="7">
        <f t="shared" si="75"/>
        <v>0</v>
      </c>
      <c r="F204" s="7">
        <f t="shared" si="75"/>
        <v>0</v>
      </c>
      <c r="G204" s="27">
        <f t="shared" si="75"/>
        <v>5086.530440465277</v>
      </c>
      <c r="H204" s="27">
        <f t="shared" si="75"/>
        <v>28189.815098743748</v>
      </c>
      <c r="I204" s="27">
        <f t="shared" si="75"/>
        <v>58472.408570146101</v>
      </c>
      <c r="J204" s="27">
        <f t="shared" si="75"/>
        <v>90917.619844021159</v>
      </c>
      <c r="K204" s="27">
        <f t="shared" si="75"/>
        <v>112240.41685157944</v>
      </c>
      <c r="L204" s="27">
        <f t="shared" si="75"/>
        <v>123459.81371646014</v>
      </c>
      <c r="M204" s="27">
        <f t="shared" si="75"/>
        <v>127417.98418625366</v>
      </c>
      <c r="N204" s="27">
        <f t="shared" si="75"/>
        <v>124336.98097322833</v>
      </c>
      <c r="O204" s="27">
        <f t="shared" si="75"/>
        <v>112792.51955243904</v>
      </c>
      <c r="P204" s="27">
        <f t="shared" si="75"/>
        <v>88379.342947838188</v>
      </c>
      <c r="Q204" s="27">
        <f t="shared" si="75"/>
        <v>62114.893759415223</v>
      </c>
      <c r="R204" s="27">
        <f t="shared" si="75"/>
        <v>35207.003375874039</v>
      </c>
      <c r="S204" s="27">
        <f t="shared" si="75"/>
        <v>9645.0115485506794</v>
      </c>
      <c r="T204" s="7">
        <f t="shared" si="75"/>
        <v>0</v>
      </c>
      <c r="U204" s="7">
        <f t="shared" si="75"/>
        <v>0</v>
      </c>
      <c r="V204" s="7">
        <f t="shared" si="75"/>
        <v>0</v>
      </c>
      <c r="W204" s="7">
        <f t="shared" si="75"/>
        <v>0</v>
      </c>
      <c r="X204" s="7">
        <f t="shared" si="75"/>
        <v>0</v>
      </c>
      <c r="Y204" s="8">
        <f t="shared" si="75"/>
        <v>0</v>
      </c>
    </row>
    <row r="206" spans="1:25">
      <c r="A206" s="25" t="s">
        <v>65</v>
      </c>
      <c r="B206" s="26">
        <v>0.4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</row>
    <row r="207" spans="1:25">
      <c r="A207" s="4" t="s">
        <v>66</v>
      </c>
      <c r="B207" s="29">
        <f>B45-B189</f>
        <v>-7314.8980107937095</v>
      </c>
      <c r="C207" s="29">
        <f t="shared" ref="C207:Y207" si="76">C45-C189</f>
        <v>-7038.165724602236</v>
      </c>
      <c r="D207" s="29">
        <f t="shared" si="76"/>
        <v>-7041.6909766556309</v>
      </c>
      <c r="E207" s="29">
        <f t="shared" si="76"/>
        <v>-7165.9561115377883</v>
      </c>
      <c r="F207" s="38">
        <f t="shared" si="76"/>
        <v>-6797.2841414878339</v>
      </c>
      <c r="G207" s="38">
        <f t="shared" si="76"/>
        <v>2581.2154606343802</v>
      </c>
      <c r="H207">
        <f t="shared" si="76"/>
        <v>20995.982085229309</v>
      </c>
      <c r="I207">
        <f t="shared" si="76"/>
        <v>45066.416984193827</v>
      </c>
      <c r="J207">
        <f t="shared" si="76"/>
        <v>70691.036047672111</v>
      </c>
      <c r="K207">
        <f t="shared" si="76"/>
        <v>87514.491866962679</v>
      </c>
      <c r="L207">
        <f t="shared" si="76"/>
        <v>96381.960383430691</v>
      </c>
      <c r="M207">
        <f t="shared" si="76"/>
        <v>99476.052829568245</v>
      </c>
      <c r="N207">
        <f t="shared" si="76"/>
        <v>97049.499243927305</v>
      </c>
      <c r="O207">
        <f t="shared" si="76"/>
        <v>87744.482641843992</v>
      </c>
      <c r="P207">
        <f t="shared" si="76"/>
        <v>68229.452467198251</v>
      </c>
      <c r="Q207">
        <f t="shared" si="76"/>
        <v>47277.293613559574</v>
      </c>
      <c r="R207">
        <f t="shared" si="76"/>
        <v>25748.16110508392</v>
      </c>
      <c r="S207">
        <f t="shared" si="76"/>
        <v>5457.5565108333176</v>
      </c>
      <c r="T207" s="38">
        <f t="shared" si="76"/>
        <v>-9721.0416824900221</v>
      </c>
      <c r="U207" s="29">
        <f t="shared" si="76"/>
        <v>-10042.561787107748</v>
      </c>
      <c r="V207" s="29">
        <f t="shared" si="76"/>
        <v>-9549.0264996325095</v>
      </c>
      <c r="W207" s="29">
        <f t="shared" si="76"/>
        <v>-8856.3144711404784</v>
      </c>
      <c r="X207" s="29">
        <f t="shared" si="76"/>
        <v>-8290.5115165706538</v>
      </c>
      <c r="Y207" s="29">
        <f t="shared" si="76"/>
        <v>-7841.0418797628472</v>
      </c>
    </row>
    <row r="208" spans="1:25">
      <c r="A208" s="4" t="s">
        <v>67</v>
      </c>
      <c r="B208">
        <f t="shared" ref="B208:K208" si="77">SIGN(B207)</f>
        <v>-1</v>
      </c>
      <c r="C208">
        <f t="shared" si="77"/>
        <v>-1</v>
      </c>
      <c r="D208">
        <f t="shared" si="77"/>
        <v>-1</v>
      </c>
      <c r="E208">
        <f t="shared" si="77"/>
        <v>-1</v>
      </c>
      <c r="F208">
        <f t="shared" si="77"/>
        <v>-1</v>
      </c>
      <c r="G208">
        <f t="shared" si="77"/>
        <v>1</v>
      </c>
      <c r="H208">
        <f t="shared" si="77"/>
        <v>1</v>
      </c>
      <c r="I208">
        <f t="shared" si="77"/>
        <v>1</v>
      </c>
      <c r="J208">
        <f t="shared" si="77"/>
        <v>1</v>
      </c>
      <c r="K208">
        <f t="shared" si="77"/>
        <v>1</v>
      </c>
      <c r="L208">
        <f t="shared" ref="L208:R208" si="78">SIGN(L207)</f>
        <v>1</v>
      </c>
      <c r="M208">
        <f t="shared" si="78"/>
        <v>1</v>
      </c>
      <c r="N208">
        <f t="shared" si="78"/>
        <v>1</v>
      </c>
      <c r="O208">
        <f t="shared" si="78"/>
        <v>1</v>
      </c>
      <c r="P208">
        <f t="shared" si="78"/>
        <v>1</v>
      </c>
      <c r="Q208">
        <f t="shared" si="78"/>
        <v>1</v>
      </c>
      <c r="R208">
        <f t="shared" si="78"/>
        <v>1</v>
      </c>
      <c r="S208">
        <f>SIGN(S207)</f>
        <v>1</v>
      </c>
      <c r="T208">
        <f t="shared" ref="T208:Y208" si="79">SIGN(T207)</f>
        <v>-1</v>
      </c>
      <c r="U208">
        <f t="shared" si="79"/>
        <v>-1</v>
      </c>
      <c r="V208">
        <f t="shared" si="79"/>
        <v>-1</v>
      </c>
      <c r="W208">
        <f t="shared" si="79"/>
        <v>-1</v>
      </c>
      <c r="X208">
        <f t="shared" si="79"/>
        <v>-1</v>
      </c>
      <c r="Y208" s="5">
        <f t="shared" si="79"/>
        <v>-1</v>
      </c>
    </row>
    <row r="209" spans="1:25">
      <c r="A209" s="6" t="s">
        <v>68</v>
      </c>
      <c r="B209" s="7">
        <f>IF(B208=-1,0,B207)</f>
        <v>0</v>
      </c>
      <c r="C209" s="7">
        <f t="shared" ref="C209:Y209" si="80">IF(C208=-1,0,C207)</f>
        <v>0</v>
      </c>
      <c r="D209" s="7">
        <f t="shared" si="80"/>
        <v>0</v>
      </c>
      <c r="E209" s="7">
        <f t="shared" si="80"/>
        <v>0</v>
      </c>
      <c r="F209" s="7">
        <f t="shared" si="80"/>
        <v>0</v>
      </c>
      <c r="G209" s="7">
        <f t="shared" si="80"/>
        <v>2581.2154606343802</v>
      </c>
      <c r="H209" s="27">
        <f t="shared" si="80"/>
        <v>20995.982085229309</v>
      </c>
      <c r="I209" s="27">
        <f t="shared" si="80"/>
        <v>45066.416984193827</v>
      </c>
      <c r="J209" s="27">
        <f t="shared" si="80"/>
        <v>70691.036047672111</v>
      </c>
      <c r="K209" s="27">
        <f t="shared" si="80"/>
        <v>87514.491866962679</v>
      </c>
      <c r="L209" s="27">
        <f t="shared" si="80"/>
        <v>96381.960383430691</v>
      </c>
      <c r="M209" s="27">
        <f t="shared" si="80"/>
        <v>99476.052829568245</v>
      </c>
      <c r="N209" s="27">
        <f t="shared" si="80"/>
        <v>97049.499243927305</v>
      </c>
      <c r="O209" s="27">
        <f t="shared" si="80"/>
        <v>87744.482641843992</v>
      </c>
      <c r="P209" s="27">
        <f t="shared" si="80"/>
        <v>68229.452467198251</v>
      </c>
      <c r="Q209" s="27">
        <f t="shared" si="80"/>
        <v>47277.293613559574</v>
      </c>
      <c r="R209" s="27">
        <f t="shared" si="80"/>
        <v>25748.16110508392</v>
      </c>
      <c r="S209" s="27">
        <f t="shared" si="80"/>
        <v>5457.5565108333176</v>
      </c>
      <c r="T209" s="7">
        <f t="shared" si="80"/>
        <v>0</v>
      </c>
      <c r="U209" s="7">
        <f t="shared" si="80"/>
        <v>0</v>
      </c>
      <c r="V209" s="7">
        <f t="shared" si="80"/>
        <v>0</v>
      </c>
      <c r="W209" s="7">
        <f t="shared" si="80"/>
        <v>0</v>
      </c>
      <c r="X209" s="7">
        <f t="shared" si="80"/>
        <v>0</v>
      </c>
      <c r="Y209" s="8">
        <f t="shared" si="80"/>
        <v>0</v>
      </c>
    </row>
    <row r="211" spans="1:25">
      <c r="A211" s="25" t="s">
        <v>65</v>
      </c>
      <c r="B211" s="26">
        <v>0.3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</row>
    <row r="212" spans="1:25">
      <c r="A212" s="4" t="s">
        <v>66</v>
      </c>
      <c r="B212" s="29">
        <f>B48-B189</f>
        <v>-7314.8980107937095</v>
      </c>
      <c r="C212" s="29">
        <f t="shared" ref="C212:Y212" si="81">C48-C189</f>
        <v>-7038.165724602236</v>
      </c>
      <c r="D212" s="29">
        <f t="shared" si="81"/>
        <v>-7041.6909766556309</v>
      </c>
      <c r="E212" s="29">
        <f t="shared" si="81"/>
        <v>-7165.9561115377883</v>
      </c>
      <c r="F212" s="38">
        <f t="shared" si="81"/>
        <v>-6904.654783480587</v>
      </c>
      <c r="G212" s="38">
        <f t="shared" si="81"/>
        <v>75.900480803478786</v>
      </c>
      <c r="H212">
        <f t="shared" si="81"/>
        <v>13802.149071714866</v>
      </c>
      <c r="I212">
        <f t="shared" si="81"/>
        <v>31660.425398241536</v>
      </c>
      <c r="J212">
        <f t="shared" si="81"/>
        <v>50464.452251323055</v>
      </c>
      <c r="K212">
        <f t="shared" si="81"/>
        <v>62788.566882345869</v>
      </c>
      <c r="L212">
        <f t="shared" si="81"/>
        <v>69304.107050401202</v>
      </c>
      <c r="M212">
        <f t="shared" si="81"/>
        <v>71534.121472882805</v>
      </c>
      <c r="N212">
        <f t="shared" si="81"/>
        <v>69762.017514626248</v>
      </c>
      <c r="O212">
        <f t="shared" si="81"/>
        <v>62696.445731248925</v>
      </c>
      <c r="P212">
        <f t="shared" si="81"/>
        <v>48079.561986558307</v>
      </c>
      <c r="Q212">
        <f t="shared" si="81"/>
        <v>32439.693467703924</v>
      </c>
      <c r="R212">
        <f t="shared" si="81"/>
        <v>16289.318834293786</v>
      </c>
      <c r="S212">
        <f t="shared" si="81"/>
        <v>1270.1014731159557</v>
      </c>
      <c r="T212" s="38">
        <f t="shared" si="81"/>
        <v>-9915.3314156197648</v>
      </c>
      <c r="U212" s="29">
        <f t="shared" si="81"/>
        <v>-10042.561787107748</v>
      </c>
      <c r="V212" s="29">
        <f t="shared" si="81"/>
        <v>-9549.0264996325095</v>
      </c>
      <c r="W212" s="29">
        <f t="shared" si="81"/>
        <v>-8856.3144711404784</v>
      </c>
      <c r="X212" s="29">
        <f t="shared" si="81"/>
        <v>-8290.5115165706538</v>
      </c>
      <c r="Y212" s="29">
        <f t="shared" si="81"/>
        <v>-7841.0418797628472</v>
      </c>
    </row>
    <row r="213" spans="1:25">
      <c r="A213" s="4" t="s">
        <v>67</v>
      </c>
      <c r="B213">
        <f t="shared" ref="B213:K213" si="82">SIGN(B212)</f>
        <v>-1</v>
      </c>
      <c r="C213">
        <f t="shared" si="82"/>
        <v>-1</v>
      </c>
      <c r="D213">
        <f t="shared" si="82"/>
        <v>-1</v>
      </c>
      <c r="E213">
        <f t="shared" si="82"/>
        <v>-1</v>
      </c>
      <c r="F213">
        <f t="shared" si="82"/>
        <v>-1</v>
      </c>
      <c r="G213">
        <f t="shared" si="82"/>
        <v>1</v>
      </c>
      <c r="H213">
        <f t="shared" si="82"/>
        <v>1</v>
      </c>
      <c r="I213">
        <f t="shared" si="82"/>
        <v>1</v>
      </c>
      <c r="J213">
        <f t="shared" si="82"/>
        <v>1</v>
      </c>
      <c r="K213">
        <f t="shared" si="82"/>
        <v>1</v>
      </c>
      <c r="L213">
        <f t="shared" ref="L213:R213" si="83">SIGN(L212)</f>
        <v>1</v>
      </c>
      <c r="M213">
        <f t="shared" si="83"/>
        <v>1</v>
      </c>
      <c r="N213">
        <f t="shared" si="83"/>
        <v>1</v>
      </c>
      <c r="O213">
        <f t="shared" si="83"/>
        <v>1</v>
      </c>
      <c r="P213">
        <f t="shared" si="83"/>
        <v>1</v>
      </c>
      <c r="Q213">
        <f t="shared" si="83"/>
        <v>1</v>
      </c>
      <c r="R213">
        <f t="shared" si="83"/>
        <v>1</v>
      </c>
      <c r="S213">
        <f>SIGN(S212)</f>
        <v>1</v>
      </c>
      <c r="T213">
        <f t="shared" ref="T213:Y213" si="84">SIGN(T212)</f>
        <v>-1</v>
      </c>
      <c r="U213">
        <f t="shared" si="84"/>
        <v>-1</v>
      </c>
      <c r="V213">
        <f t="shared" si="84"/>
        <v>-1</v>
      </c>
      <c r="W213">
        <f t="shared" si="84"/>
        <v>-1</v>
      </c>
      <c r="X213">
        <f t="shared" si="84"/>
        <v>-1</v>
      </c>
      <c r="Y213" s="5">
        <f t="shared" si="84"/>
        <v>-1</v>
      </c>
    </row>
    <row r="214" spans="1:25">
      <c r="A214" s="6" t="s">
        <v>68</v>
      </c>
      <c r="B214" s="7">
        <f>IF(B213=-1,0,B212)</f>
        <v>0</v>
      </c>
      <c r="C214" s="7">
        <f t="shared" ref="C214:Y214" si="85">IF(C213=-1,0,C212)</f>
        <v>0</v>
      </c>
      <c r="D214" s="7">
        <f t="shared" si="85"/>
        <v>0</v>
      </c>
      <c r="E214" s="7">
        <f t="shared" si="85"/>
        <v>0</v>
      </c>
      <c r="F214" s="7">
        <f t="shared" si="85"/>
        <v>0</v>
      </c>
      <c r="G214" s="7">
        <f t="shared" si="85"/>
        <v>75.900480803478786</v>
      </c>
      <c r="H214" s="27">
        <f t="shared" si="85"/>
        <v>13802.149071714866</v>
      </c>
      <c r="I214" s="27">
        <f t="shared" si="85"/>
        <v>31660.425398241536</v>
      </c>
      <c r="J214" s="27">
        <f t="shared" si="85"/>
        <v>50464.452251323055</v>
      </c>
      <c r="K214" s="27">
        <f t="shared" si="85"/>
        <v>62788.566882345869</v>
      </c>
      <c r="L214" s="27">
        <f t="shared" si="85"/>
        <v>69304.107050401202</v>
      </c>
      <c r="M214" s="27">
        <f t="shared" si="85"/>
        <v>71534.121472882805</v>
      </c>
      <c r="N214" s="27">
        <f t="shared" si="85"/>
        <v>69762.017514626248</v>
      </c>
      <c r="O214" s="27">
        <f t="shared" si="85"/>
        <v>62696.445731248925</v>
      </c>
      <c r="P214" s="27">
        <f t="shared" si="85"/>
        <v>48079.561986558307</v>
      </c>
      <c r="Q214" s="27">
        <f t="shared" si="85"/>
        <v>32439.693467703924</v>
      </c>
      <c r="R214" s="27">
        <f t="shared" si="85"/>
        <v>16289.318834293786</v>
      </c>
      <c r="S214" s="27">
        <f t="shared" si="85"/>
        <v>1270.1014731159557</v>
      </c>
      <c r="T214" s="7">
        <f t="shared" si="85"/>
        <v>0</v>
      </c>
      <c r="U214" s="7">
        <f t="shared" si="85"/>
        <v>0</v>
      </c>
      <c r="V214" s="7">
        <f t="shared" si="85"/>
        <v>0</v>
      </c>
      <c r="W214" s="7">
        <f t="shared" si="85"/>
        <v>0</v>
      </c>
      <c r="X214" s="7">
        <f t="shared" si="85"/>
        <v>0</v>
      </c>
      <c r="Y214" s="8">
        <f t="shared" si="85"/>
        <v>0</v>
      </c>
    </row>
    <row r="216" spans="1:25">
      <c r="A216" s="25" t="s">
        <v>65</v>
      </c>
      <c r="B216" s="26">
        <v>0.2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"/>
    </row>
    <row r="217" spans="1:25">
      <c r="A217" s="4" t="s">
        <v>66</v>
      </c>
      <c r="B217" s="29">
        <f>B51-B189</f>
        <v>-7314.8980107937095</v>
      </c>
      <c r="C217" s="29">
        <f t="shared" ref="C217:Y217" si="86">C51-C189</f>
        <v>-7038.165724602236</v>
      </c>
      <c r="D217" s="29">
        <f t="shared" si="86"/>
        <v>-7041.6909766556309</v>
      </c>
      <c r="E217" s="29">
        <f t="shared" si="86"/>
        <v>-7165.9561115377883</v>
      </c>
      <c r="F217" s="38">
        <f t="shared" si="86"/>
        <v>-7055.0262163780908</v>
      </c>
      <c r="G217" s="38">
        <f t="shared" si="86"/>
        <v>-3432.7662868049529</v>
      </c>
      <c r="H217">
        <f t="shared" si="86"/>
        <v>3727.2630675820883</v>
      </c>
      <c r="I217">
        <f t="shared" si="86"/>
        <v>12885.477919324585</v>
      </c>
      <c r="J217">
        <f t="shared" si="86"/>
        <v>22137.338511202746</v>
      </c>
      <c r="K217">
        <f t="shared" si="86"/>
        <v>28160.174049377769</v>
      </c>
      <c r="L217">
        <f t="shared" si="86"/>
        <v>31381.863782535387</v>
      </c>
      <c r="M217">
        <f t="shared" si="86"/>
        <v>32401.74619741326</v>
      </c>
      <c r="N217">
        <f t="shared" si="86"/>
        <v>31546.191925389128</v>
      </c>
      <c r="O217">
        <f t="shared" si="86"/>
        <v>27616.938599588313</v>
      </c>
      <c r="P217">
        <f t="shared" si="86"/>
        <v>19859.856412793357</v>
      </c>
      <c r="Q217">
        <f t="shared" si="86"/>
        <v>11659.793550153581</v>
      </c>
      <c r="R217">
        <f t="shared" si="86"/>
        <v>3042.3116504660356</v>
      </c>
      <c r="S217" s="38">
        <f t="shared" si="86"/>
        <v>-4594.3844098867057</v>
      </c>
      <c r="T217" s="38">
        <f t="shared" si="86"/>
        <v>-10187.432103720012</v>
      </c>
      <c r="U217" s="29">
        <f t="shared" si="86"/>
        <v>-10042.561787107748</v>
      </c>
      <c r="V217" s="29">
        <f t="shared" si="86"/>
        <v>-9549.0264996325095</v>
      </c>
      <c r="W217" s="29">
        <f t="shared" si="86"/>
        <v>-8856.3144711404784</v>
      </c>
      <c r="X217" s="29">
        <f t="shared" si="86"/>
        <v>-8290.5115165706538</v>
      </c>
      <c r="Y217" s="29">
        <f t="shared" si="86"/>
        <v>-7841.0418797628472</v>
      </c>
    </row>
    <row r="218" spans="1:25">
      <c r="A218" s="4" t="s">
        <v>67</v>
      </c>
      <c r="B218">
        <f t="shared" ref="B218:K218" si="87">SIGN(B217)</f>
        <v>-1</v>
      </c>
      <c r="C218">
        <f t="shared" si="87"/>
        <v>-1</v>
      </c>
      <c r="D218">
        <f t="shared" si="87"/>
        <v>-1</v>
      </c>
      <c r="E218">
        <f t="shared" si="87"/>
        <v>-1</v>
      </c>
      <c r="F218">
        <f t="shared" si="87"/>
        <v>-1</v>
      </c>
      <c r="G218">
        <f t="shared" si="87"/>
        <v>-1</v>
      </c>
      <c r="H218">
        <f t="shared" si="87"/>
        <v>1</v>
      </c>
      <c r="I218">
        <f t="shared" si="87"/>
        <v>1</v>
      </c>
      <c r="J218">
        <f t="shared" si="87"/>
        <v>1</v>
      </c>
      <c r="K218">
        <f t="shared" si="87"/>
        <v>1</v>
      </c>
      <c r="L218">
        <f t="shared" ref="L218:R218" si="88">SIGN(L217)</f>
        <v>1</v>
      </c>
      <c r="M218">
        <f t="shared" si="88"/>
        <v>1</v>
      </c>
      <c r="N218">
        <f t="shared" si="88"/>
        <v>1</v>
      </c>
      <c r="O218">
        <f t="shared" si="88"/>
        <v>1</v>
      </c>
      <c r="P218">
        <f t="shared" si="88"/>
        <v>1</v>
      </c>
      <c r="Q218">
        <f t="shared" si="88"/>
        <v>1</v>
      </c>
      <c r="R218">
        <f t="shared" si="88"/>
        <v>1</v>
      </c>
      <c r="S218">
        <f>SIGN(S217)</f>
        <v>-1</v>
      </c>
      <c r="T218">
        <f t="shared" ref="T218:Y218" si="89">SIGN(T217)</f>
        <v>-1</v>
      </c>
      <c r="U218">
        <f t="shared" si="89"/>
        <v>-1</v>
      </c>
      <c r="V218">
        <f t="shared" si="89"/>
        <v>-1</v>
      </c>
      <c r="W218">
        <f t="shared" si="89"/>
        <v>-1</v>
      </c>
      <c r="X218">
        <f t="shared" si="89"/>
        <v>-1</v>
      </c>
      <c r="Y218" s="5">
        <f t="shared" si="89"/>
        <v>-1</v>
      </c>
    </row>
    <row r="219" spans="1:25">
      <c r="A219" s="6" t="s">
        <v>68</v>
      </c>
      <c r="B219" s="7">
        <f>IF(B218=-1,0,B217)</f>
        <v>0</v>
      </c>
      <c r="C219" s="7">
        <f t="shared" ref="C219:Y219" si="90">IF(C218=-1,0,C217)</f>
        <v>0</v>
      </c>
      <c r="D219" s="7">
        <f t="shared" si="90"/>
        <v>0</v>
      </c>
      <c r="E219" s="7">
        <f t="shared" si="90"/>
        <v>0</v>
      </c>
      <c r="F219" s="7">
        <f t="shared" si="90"/>
        <v>0</v>
      </c>
      <c r="G219" s="7">
        <f t="shared" si="90"/>
        <v>0</v>
      </c>
      <c r="H219" s="27">
        <f t="shared" si="90"/>
        <v>3727.2630675820883</v>
      </c>
      <c r="I219" s="27">
        <f t="shared" si="90"/>
        <v>12885.477919324585</v>
      </c>
      <c r="J219" s="27">
        <f t="shared" si="90"/>
        <v>22137.338511202746</v>
      </c>
      <c r="K219" s="27">
        <f t="shared" si="90"/>
        <v>28160.174049377769</v>
      </c>
      <c r="L219" s="27">
        <f t="shared" si="90"/>
        <v>31381.863782535387</v>
      </c>
      <c r="M219" s="27">
        <f t="shared" si="90"/>
        <v>32401.74619741326</v>
      </c>
      <c r="N219" s="27">
        <f t="shared" si="90"/>
        <v>31546.191925389128</v>
      </c>
      <c r="O219" s="27">
        <f t="shared" si="90"/>
        <v>27616.938599588313</v>
      </c>
      <c r="P219" s="27">
        <f t="shared" si="90"/>
        <v>19859.856412793357</v>
      </c>
      <c r="Q219" s="27">
        <f t="shared" si="90"/>
        <v>11659.793550153581</v>
      </c>
      <c r="R219" s="27">
        <f t="shared" si="90"/>
        <v>3042.3116504660356</v>
      </c>
      <c r="S219" s="7">
        <f t="shared" si="90"/>
        <v>0</v>
      </c>
      <c r="T219" s="7">
        <f t="shared" si="90"/>
        <v>0</v>
      </c>
      <c r="U219" s="7">
        <f t="shared" si="90"/>
        <v>0</v>
      </c>
      <c r="V219" s="7">
        <f t="shared" si="90"/>
        <v>0</v>
      </c>
      <c r="W219" s="7">
        <f t="shared" si="90"/>
        <v>0</v>
      </c>
      <c r="X219" s="7">
        <f t="shared" si="90"/>
        <v>0</v>
      </c>
      <c r="Y219" s="8">
        <f t="shared" si="90"/>
        <v>0</v>
      </c>
    </row>
    <row r="221" spans="1:25">
      <c r="A221" s="25" t="s">
        <v>65</v>
      </c>
      <c r="B221" s="26">
        <v>0.1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"/>
    </row>
    <row r="222" spans="1:25">
      <c r="A222" s="4" t="s">
        <v>66</v>
      </c>
      <c r="B222" s="29">
        <f>B54-B189</f>
        <v>-7314.8980107937095</v>
      </c>
      <c r="C222" s="29">
        <f t="shared" ref="C222:Y222" si="91">C54-C189</f>
        <v>-7038.165724602236</v>
      </c>
      <c r="D222" s="29">
        <f t="shared" si="91"/>
        <v>-7041.6909766556309</v>
      </c>
      <c r="E222" s="29">
        <f t="shared" si="91"/>
        <v>-7165.9561115377883</v>
      </c>
      <c r="F222" s="38">
        <f t="shared" si="91"/>
        <v>-7140.8964629184684</v>
      </c>
      <c r="G222" s="38">
        <f t="shared" si="91"/>
        <v>-5436.4053727470846</v>
      </c>
      <c r="H222" s="38">
        <f t="shared" si="91"/>
        <v>-2026.0434506231768</v>
      </c>
      <c r="I222" s="38">
        <f t="shared" si="91"/>
        <v>2163.9642798546465</v>
      </c>
      <c r="J222">
        <f t="shared" si="91"/>
        <v>5961.0196867393315</v>
      </c>
      <c r="K222">
        <f t="shared" si="91"/>
        <v>8385.4829889366501</v>
      </c>
      <c r="L222">
        <f t="shared" si="91"/>
        <v>9726.2054169241001</v>
      </c>
      <c r="M222">
        <f t="shared" si="91"/>
        <v>10055.036800119891</v>
      </c>
      <c r="N222">
        <f t="shared" si="91"/>
        <v>9722.8821260561526</v>
      </c>
      <c r="O222">
        <f t="shared" si="91"/>
        <v>7584.6367995260644</v>
      </c>
      <c r="P222">
        <f t="shared" si="91"/>
        <v>3744.8734787159246</v>
      </c>
      <c r="Q222">
        <f t="shared" si="91"/>
        <v>-206.65670985471661</v>
      </c>
      <c r="R222" s="38">
        <f t="shared" si="91"/>
        <v>-4522.4481638052785</v>
      </c>
      <c r="S222" s="38">
        <f t="shared" si="91"/>
        <v>-7943.3240249614119</v>
      </c>
      <c r="T222" s="38">
        <f t="shared" si="91"/>
        <v>-10342.816359364502</v>
      </c>
      <c r="U222" s="29">
        <f t="shared" si="91"/>
        <v>-10042.561787107748</v>
      </c>
      <c r="V222" s="29">
        <f t="shared" si="91"/>
        <v>-9549.0264996325095</v>
      </c>
      <c r="W222" s="29">
        <f t="shared" si="91"/>
        <v>-8856.3144711404784</v>
      </c>
      <c r="X222" s="29">
        <f t="shared" si="91"/>
        <v>-8290.5115165706538</v>
      </c>
      <c r="Y222" s="29">
        <f t="shared" si="91"/>
        <v>-7841.0418797628472</v>
      </c>
    </row>
    <row r="223" spans="1:25">
      <c r="A223" s="4" t="s">
        <v>67</v>
      </c>
      <c r="B223">
        <f t="shared" ref="B223:K223" si="92">SIGN(B222)</f>
        <v>-1</v>
      </c>
      <c r="C223">
        <f t="shared" si="92"/>
        <v>-1</v>
      </c>
      <c r="D223">
        <f t="shared" si="92"/>
        <v>-1</v>
      </c>
      <c r="E223">
        <f t="shared" si="92"/>
        <v>-1</v>
      </c>
      <c r="F223">
        <f t="shared" si="92"/>
        <v>-1</v>
      </c>
      <c r="G223">
        <f t="shared" si="92"/>
        <v>-1</v>
      </c>
      <c r="H223">
        <f t="shared" si="92"/>
        <v>-1</v>
      </c>
      <c r="I223">
        <f t="shared" si="92"/>
        <v>1</v>
      </c>
      <c r="J223">
        <f t="shared" si="92"/>
        <v>1</v>
      </c>
      <c r="K223">
        <f t="shared" si="92"/>
        <v>1</v>
      </c>
      <c r="L223">
        <f t="shared" ref="L223:R223" si="93">SIGN(L222)</f>
        <v>1</v>
      </c>
      <c r="M223">
        <f t="shared" si="93"/>
        <v>1</v>
      </c>
      <c r="N223">
        <f t="shared" si="93"/>
        <v>1</v>
      </c>
      <c r="O223">
        <f t="shared" si="93"/>
        <v>1</v>
      </c>
      <c r="P223">
        <f t="shared" si="93"/>
        <v>1</v>
      </c>
      <c r="Q223">
        <f t="shared" si="93"/>
        <v>-1</v>
      </c>
      <c r="R223">
        <f t="shared" si="93"/>
        <v>-1</v>
      </c>
      <c r="S223">
        <f>SIGN(S222)</f>
        <v>-1</v>
      </c>
      <c r="T223">
        <f t="shared" ref="T223:Y223" si="94">SIGN(T222)</f>
        <v>-1</v>
      </c>
      <c r="U223">
        <f t="shared" si="94"/>
        <v>-1</v>
      </c>
      <c r="V223">
        <f t="shared" si="94"/>
        <v>-1</v>
      </c>
      <c r="W223">
        <f t="shared" si="94"/>
        <v>-1</v>
      </c>
      <c r="X223">
        <f t="shared" si="94"/>
        <v>-1</v>
      </c>
      <c r="Y223" s="5">
        <f t="shared" si="94"/>
        <v>-1</v>
      </c>
    </row>
    <row r="224" spans="1:25">
      <c r="A224" s="6" t="s">
        <v>68</v>
      </c>
      <c r="B224" s="7">
        <f>IF(B223=-1,0,B222)</f>
        <v>0</v>
      </c>
      <c r="C224" s="7">
        <f t="shared" ref="C224:Y224" si="95">IF(C223=-1,0,C222)</f>
        <v>0</v>
      </c>
      <c r="D224" s="7">
        <f t="shared" si="95"/>
        <v>0</v>
      </c>
      <c r="E224" s="7">
        <f t="shared" si="95"/>
        <v>0</v>
      </c>
      <c r="F224" s="7">
        <f t="shared" si="95"/>
        <v>0</v>
      </c>
      <c r="G224" s="7">
        <f t="shared" si="95"/>
        <v>0</v>
      </c>
      <c r="H224" s="7">
        <f t="shared" si="95"/>
        <v>0</v>
      </c>
      <c r="I224" s="7">
        <f t="shared" si="95"/>
        <v>2163.9642798546465</v>
      </c>
      <c r="J224" s="27">
        <f t="shared" si="95"/>
        <v>5961.0196867393315</v>
      </c>
      <c r="K224" s="27">
        <f t="shared" si="95"/>
        <v>8385.4829889366501</v>
      </c>
      <c r="L224" s="27">
        <f t="shared" si="95"/>
        <v>9726.2054169241001</v>
      </c>
      <c r="M224" s="27">
        <f t="shared" si="95"/>
        <v>10055.036800119891</v>
      </c>
      <c r="N224" s="27">
        <f t="shared" si="95"/>
        <v>9722.8821260561526</v>
      </c>
      <c r="O224" s="27">
        <f t="shared" si="95"/>
        <v>7584.6367995260644</v>
      </c>
      <c r="P224" s="27">
        <f t="shared" si="95"/>
        <v>3744.8734787159246</v>
      </c>
      <c r="Q224" s="27">
        <f t="shared" si="95"/>
        <v>0</v>
      </c>
      <c r="R224" s="7">
        <f t="shared" si="95"/>
        <v>0</v>
      </c>
      <c r="S224" s="7">
        <f t="shared" si="95"/>
        <v>0</v>
      </c>
      <c r="T224" s="7">
        <f t="shared" si="95"/>
        <v>0</v>
      </c>
      <c r="U224" s="7">
        <f t="shared" si="95"/>
        <v>0</v>
      </c>
      <c r="V224" s="7">
        <f t="shared" si="95"/>
        <v>0</v>
      </c>
      <c r="W224" s="7">
        <f t="shared" si="95"/>
        <v>0</v>
      </c>
      <c r="X224" s="7">
        <f t="shared" si="95"/>
        <v>0</v>
      </c>
      <c r="Y224" s="8">
        <f t="shared" si="95"/>
        <v>0</v>
      </c>
    </row>
    <row r="228" spans="1:25">
      <c r="A228" s="43" t="s">
        <v>69</v>
      </c>
    </row>
    <row r="229" spans="1:25" ht="14.25" thickBot="1"/>
    <row r="230" spans="1:25">
      <c r="A230" s="44" t="s">
        <v>16</v>
      </c>
      <c r="B230" s="45"/>
      <c r="C230" s="45" t="s">
        <v>70</v>
      </c>
      <c r="D230" s="45" t="s">
        <v>71</v>
      </c>
      <c r="E230" s="46" t="s">
        <v>72</v>
      </c>
      <c r="F230" s="46" t="s">
        <v>73</v>
      </c>
      <c r="G230" s="47" t="s">
        <v>74</v>
      </c>
      <c r="H230" s="47" t="s">
        <v>75</v>
      </c>
      <c r="I230" s="48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9"/>
    </row>
    <row r="231" spans="1:25">
      <c r="A231" s="50" t="s">
        <v>76</v>
      </c>
      <c r="B231" t="s">
        <v>77</v>
      </c>
      <c r="C231">
        <v>48335812.494836092</v>
      </c>
      <c r="D231">
        <v>0</v>
      </c>
      <c r="E231">
        <v>19311746</v>
      </c>
      <c r="F231">
        <v>1949351</v>
      </c>
      <c r="G231">
        <v>1220862</v>
      </c>
      <c r="H231">
        <v>842537</v>
      </c>
      <c r="I231" s="5" t="s">
        <v>58</v>
      </c>
      <c r="Y231" s="51"/>
    </row>
    <row r="232" spans="1:25">
      <c r="A232" s="50" t="s">
        <v>78</v>
      </c>
      <c r="B232" t="s">
        <v>79</v>
      </c>
      <c r="C232">
        <v>0.6</v>
      </c>
      <c r="D232">
        <v>0.8</v>
      </c>
      <c r="E232">
        <v>0.6</v>
      </c>
      <c r="F232">
        <v>0.25</v>
      </c>
      <c r="G232">
        <v>0.12</v>
      </c>
      <c r="H232">
        <v>0.8</v>
      </c>
      <c r="I232" s="5"/>
      <c r="Y232" s="51"/>
    </row>
    <row r="233" spans="1:25">
      <c r="A233" s="52"/>
      <c r="B233" s="7" t="s">
        <v>81</v>
      </c>
      <c r="C233" s="7">
        <f t="shared" ref="C233:H233" si="96">C231/(365*24*C232)</f>
        <v>9196.3113574650106</v>
      </c>
      <c r="D233" s="7">
        <f t="shared" si="96"/>
        <v>0</v>
      </c>
      <c r="E233" s="7">
        <f t="shared" si="96"/>
        <v>3674.2286910197868</v>
      </c>
      <c r="F233" s="7">
        <f t="shared" si="96"/>
        <v>890.11461187214616</v>
      </c>
      <c r="G233" s="7">
        <f t="shared" si="96"/>
        <v>1161.3984018264839</v>
      </c>
      <c r="H233" s="7">
        <f t="shared" si="96"/>
        <v>120.22502853881278</v>
      </c>
      <c r="I233" s="8" t="s">
        <v>82</v>
      </c>
      <c r="J233" t="s">
        <v>83</v>
      </c>
      <c r="Y233" s="51"/>
    </row>
    <row r="234" spans="1:25">
      <c r="A234" s="50"/>
      <c r="Y234" s="51"/>
    </row>
    <row r="235" spans="1:25">
      <c r="A235" s="53" t="s">
        <v>70</v>
      </c>
      <c r="B235" s="2">
        <f>$C$233</f>
        <v>9196.3113574650106</v>
      </c>
      <c r="C235" s="2">
        <f t="shared" ref="C235:Y235" si="97">$C$233</f>
        <v>9196.3113574650106</v>
      </c>
      <c r="D235" s="2">
        <f t="shared" si="97"/>
        <v>9196.3113574650106</v>
      </c>
      <c r="E235" s="2">
        <f t="shared" si="97"/>
        <v>9196.3113574650106</v>
      </c>
      <c r="F235" s="2">
        <f t="shared" si="97"/>
        <v>9196.3113574650106</v>
      </c>
      <c r="G235" s="2">
        <f t="shared" si="97"/>
        <v>9196.3113574650106</v>
      </c>
      <c r="H235" s="2">
        <f t="shared" si="97"/>
        <v>9196.3113574650106</v>
      </c>
      <c r="I235" s="2">
        <f t="shared" si="97"/>
        <v>9196.3113574650106</v>
      </c>
      <c r="J235" s="2">
        <f t="shared" si="97"/>
        <v>9196.3113574650106</v>
      </c>
      <c r="K235" s="2">
        <f t="shared" si="97"/>
        <v>9196.3113574650106</v>
      </c>
      <c r="L235" s="2">
        <f t="shared" si="97"/>
        <v>9196.3113574650106</v>
      </c>
      <c r="M235" s="2">
        <f t="shared" si="97"/>
        <v>9196.3113574650106</v>
      </c>
      <c r="N235" s="2">
        <f t="shared" si="97"/>
        <v>9196.3113574650106</v>
      </c>
      <c r="O235" s="2">
        <f t="shared" si="97"/>
        <v>9196.3113574650106</v>
      </c>
      <c r="P235" s="2">
        <f t="shared" si="97"/>
        <v>9196.3113574650106</v>
      </c>
      <c r="Q235" s="2">
        <f t="shared" si="97"/>
        <v>9196.3113574650106</v>
      </c>
      <c r="R235" s="2">
        <f t="shared" si="97"/>
        <v>9196.3113574650106</v>
      </c>
      <c r="S235" s="2">
        <f t="shared" si="97"/>
        <v>9196.3113574650106</v>
      </c>
      <c r="T235" s="2">
        <f t="shared" si="97"/>
        <v>9196.3113574650106</v>
      </c>
      <c r="U235" s="2">
        <f t="shared" si="97"/>
        <v>9196.3113574650106</v>
      </c>
      <c r="V235" s="2">
        <f t="shared" si="97"/>
        <v>9196.3113574650106</v>
      </c>
      <c r="W235" s="2">
        <f t="shared" si="97"/>
        <v>9196.3113574650106</v>
      </c>
      <c r="X235" s="2">
        <f t="shared" si="97"/>
        <v>9196.3113574650106</v>
      </c>
      <c r="Y235" s="54">
        <f t="shared" si="97"/>
        <v>9196.3113574650106</v>
      </c>
    </row>
    <row r="236" spans="1:25">
      <c r="A236" s="55" t="s">
        <v>71</v>
      </c>
      <c r="B236">
        <f>$D$233</f>
        <v>0</v>
      </c>
      <c r="C236">
        <f t="shared" ref="C236:Y236" si="98">$D$233</f>
        <v>0</v>
      </c>
      <c r="D236">
        <f t="shared" si="98"/>
        <v>0</v>
      </c>
      <c r="E236">
        <f t="shared" si="98"/>
        <v>0</v>
      </c>
      <c r="F236">
        <f t="shared" si="98"/>
        <v>0</v>
      </c>
      <c r="G236">
        <f t="shared" si="98"/>
        <v>0</v>
      </c>
      <c r="H236">
        <f t="shared" si="98"/>
        <v>0</v>
      </c>
      <c r="I236">
        <f t="shared" si="98"/>
        <v>0</v>
      </c>
      <c r="J236">
        <f t="shared" si="98"/>
        <v>0</v>
      </c>
      <c r="K236">
        <f t="shared" si="98"/>
        <v>0</v>
      </c>
      <c r="L236">
        <f t="shared" si="98"/>
        <v>0</v>
      </c>
      <c r="M236">
        <f t="shared" si="98"/>
        <v>0</v>
      </c>
      <c r="N236">
        <f t="shared" si="98"/>
        <v>0</v>
      </c>
      <c r="O236">
        <f t="shared" si="98"/>
        <v>0</v>
      </c>
      <c r="P236">
        <f t="shared" si="98"/>
        <v>0</v>
      </c>
      <c r="Q236">
        <f t="shared" si="98"/>
        <v>0</v>
      </c>
      <c r="R236">
        <f t="shared" si="98"/>
        <v>0</v>
      </c>
      <c r="S236">
        <f t="shared" si="98"/>
        <v>0</v>
      </c>
      <c r="T236">
        <f t="shared" si="98"/>
        <v>0</v>
      </c>
      <c r="U236">
        <f t="shared" si="98"/>
        <v>0</v>
      </c>
      <c r="V236">
        <f t="shared" si="98"/>
        <v>0</v>
      </c>
      <c r="W236">
        <f t="shared" si="98"/>
        <v>0</v>
      </c>
      <c r="X236">
        <f t="shared" si="98"/>
        <v>0</v>
      </c>
      <c r="Y236" s="51">
        <f t="shared" si="98"/>
        <v>0</v>
      </c>
    </row>
    <row r="237" spans="1:25">
      <c r="A237" s="56" t="s">
        <v>64</v>
      </c>
      <c r="B237" s="7">
        <f t="shared" ref="B237:Y237" si="99">B104</f>
        <v>8300</v>
      </c>
      <c r="C237" s="7">
        <f t="shared" si="99"/>
        <v>7986</v>
      </c>
      <c r="D237" s="7">
        <f t="shared" si="99"/>
        <v>7990</v>
      </c>
      <c r="E237" s="7">
        <f t="shared" si="99"/>
        <v>8131</v>
      </c>
      <c r="F237" s="7">
        <f t="shared" si="99"/>
        <v>8200</v>
      </c>
      <c r="G237" s="7">
        <f t="shared" si="99"/>
        <v>8442</v>
      </c>
      <c r="H237" s="7">
        <f t="shared" si="99"/>
        <v>8827</v>
      </c>
      <c r="I237" s="7">
        <f t="shared" si="99"/>
        <v>9710</v>
      </c>
      <c r="J237" s="7">
        <f t="shared" si="99"/>
        <v>11591</v>
      </c>
      <c r="K237" s="7">
        <f t="shared" si="99"/>
        <v>12923</v>
      </c>
      <c r="L237" s="7">
        <f t="shared" si="99"/>
        <v>13536</v>
      </c>
      <c r="M237" s="7">
        <f t="shared" si="99"/>
        <v>13947</v>
      </c>
      <c r="N237" s="7">
        <f t="shared" si="99"/>
        <v>13730</v>
      </c>
      <c r="O237" s="7">
        <f t="shared" si="99"/>
        <v>14124</v>
      </c>
      <c r="P237" s="7">
        <f t="shared" si="99"/>
        <v>14036</v>
      </c>
      <c r="Q237" s="7">
        <f t="shared" si="99"/>
        <v>13699</v>
      </c>
      <c r="R237" s="7">
        <f t="shared" si="99"/>
        <v>13715</v>
      </c>
      <c r="S237" s="7">
        <f t="shared" si="99"/>
        <v>12813</v>
      </c>
      <c r="T237" s="7">
        <f t="shared" si="99"/>
        <v>11912</v>
      </c>
      <c r="U237" s="7">
        <f t="shared" si="99"/>
        <v>11395</v>
      </c>
      <c r="V237" s="7">
        <f t="shared" si="99"/>
        <v>10835</v>
      </c>
      <c r="W237" s="7">
        <f t="shared" si="99"/>
        <v>10049</v>
      </c>
      <c r="X237" s="7">
        <f t="shared" si="99"/>
        <v>9407</v>
      </c>
      <c r="Y237" s="57">
        <f t="shared" si="99"/>
        <v>8897</v>
      </c>
    </row>
    <row r="238" spans="1:25">
      <c r="A238" s="50"/>
      <c r="Y238" s="51"/>
    </row>
    <row r="239" spans="1:25">
      <c r="A239" s="50" t="s">
        <v>84</v>
      </c>
      <c r="B239" t="s">
        <v>85</v>
      </c>
      <c r="C239" t="s">
        <v>86</v>
      </c>
      <c r="D239" t="s">
        <v>87</v>
      </c>
      <c r="E239" t="s">
        <v>88</v>
      </c>
      <c r="F239" t="s">
        <v>89</v>
      </c>
      <c r="G239" t="s">
        <v>90</v>
      </c>
      <c r="H239" t="s">
        <v>91</v>
      </c>
      <c r="I239" t="s">
        <v>92</v>
      </c>
      <c r="J239" t="s">
        <v>93</v>
      </c>
      <c r="K239" t="s">
        <v>94</v>
      </c>
      <c r="L239" t="s">
        <v>95</v>
      </c>
      <c r="M239" t="s">
        <v>96</v>
      </c>
      <c r="N239" t="s">
        <v>97</v>
      </c>
      <c r="O239" t="s">
        <v>98</v>
      </c>
      <c r="P239" t="s">
        <v>99</v>
      </c>
      <c r="Q239" t="s">
        <v>100</v>
      </c>
      <c r="R239" t="s">
        <v>101</v>
      </c>
      <c r="S239" t="s">
        <v>102</v>
      </c>
      <c r="T239" t="s">
        <v>103</v>
      </c>
      <c r="U239" t="s">
        <v>104</v>
      </c>
      <c r="V239" t="s">
        <v>105</v>
      </c>
      <c r="W239" t="s">
        <v>106</v>
      </c>
      <c r="X239" t="s">
        <v>107</v>
      </c>
      <c r="Y239" s="51" t="s">
        <v>108</v>
      </c>
    </row>
    <row r="240" spans="1:25">
      <c r="A240" s="58" t="s">
        <v>109</v>
      </c>
      <c r="B240" s="2">
        <f t="shared" ref="B240:Y240" si="100">B36</f>
        <v>0</v>
      </c>
      <c r="C240" s="2">
        <f t="shared" si="100"/>
        <v>0</v>
      </c>
      <c r="D240" s="2">
        <f t="shared" si="100"/>
        <v>0</v>
      </c>
      <c r="E240" s="2">
        <f t="shared" si="100"/>
        <v>0</v>
      </c>
      <c r="F240" s="2">
        <f t="shared" si="100"/>
        <v>1073.7064199275278</v>
      </c>
      <c r="G240" s="2">
        <f t="shared" si="100"/>
        <v>25053.149798308987</v>
      </c>
      <c r="H240" s="2">
        <f t="shared" si="100"/>
        <v>71938.330135144381</v>
      </c>
      <c r="I240" s="2">
        <f t="shared" si="100"/>
        <v>134059.91585952279</v>
      </c>
      <c r="J240" s="2">
        <f t="shared" si="100"/>
        <v>202265.83796349048</v>
      </c>
      <c r="K240" s="2">
        <f t="shared" si="100"/>
        <v>247259.24984616783</v>
      </c>
      <c r="L240" s="2">
        <f t="shared" si="100"/>
        <v>270778.53333029465</v>
      </c>
      <c r="M240" s="2">
        <f t="shared" si="100"/>
        <v>279419.31356685428</v>
      </c>
      <c r="N240" s="2">
        <f t="shared" si="100"/>
        <v>272874.8172930103</v>
      </c>
      <c r="O240" s="2">
        <f t="shared" si="100"/>
        <v>250480.36910595046</v>
      </c>
      <c r="P240" s="2">
        <f t="shared" si="100"/>
        <v>201498.9048063994</v>
      </c>
      <c r="Q240" s="2">
        <f t="shared" si="100"/>
        <v>148376.00145855648</v>
      </c>
      <c r="R240" s="2">
        <f t="shared" si="100"/>
        <v>94588.422707901263</v>
      </c>
      <c r="S240" s="2">
        <f t="shared" si="100"/>
        <v>41874.550377173597</v>
      </c>
      <c r="T240" s="2">
        <f t="shared" si="100"/>
        <v>1942.8973312974315</v>
      </c>
      <c r="U240" s="2">
        <f t="shared" si="100"/>
        <v>0</v>
      </c>
      <c r="V240" s="2">
        <f t="shared" si="100"/>
        <v>0</v>
      </c>
      <c r="W240" s="2">
        <f t="shared" si="100"/>
        <v>0</v>
      </c>
      <c r="X240" s="2">
        <f t="shared" si="100"/>
        <v>0</v>
      </c>
      <c r="Y240" s="54">
        <f t="shared" si="100"/>
        <v>0</v>
      </c>
    </row>
    <row r="241" spans="1:25">
      <c r="A241" s="50" t="s">
        <v>110</v>
      </c>
      <c r="B241">
        <f t="shared" ref="B241:Y241" si="101">B236+B240</f>
        <v>0</v>
      </c>
      <c r="C241">
        <f t="shared" si="101"/>
        <v>0</v>
      </c>
      <c r="D241">
        <f t="shared" si="101"/>
        <v>0</v>
      </c>
      <c r="E241">
        <f t="shared" si="101"/>
        <v>0</v>
      </c>
      <c r="F241">
        <f t="shared" si="101"/>
        <v>1073.7064199275278</v>
      </c>
      <c r="G241">
        <f t="shared" si="101"/>
        <v>25053.149798308987</v>
      </c>
      <c r="H241">
        <f t="shared" si="101"/>
        <v>71938.330135144381</v>
      </c>
      <c r="I241">
        <f t="shared" si="101"/>
        <v>134059.91585952279</v>
      </c>
      <c r="J241">
        <f t="shared" si="101"/>
        <v>202265.83796349048</v>
      </c>
      <c r="K241">
        <f t="shared" si="101"/>
        <v>247259.24984616783</v>
      </c>
      <c r="L241">
        <f t="shared" si="101"/>
        <v>270778.53333029465</v>
      </c>
      <c r="M241">
        <f t="shared" si="101"/>
        <v>279419.31356685428</v>
      </c>
      <c r="N241">
        <f t="shared" si="101"/>
        <v>272874.8172930103</v>
      </c>
      <c r="O241">
        <f t="shared" si="101"/>
        <v>250480.36910595046</v>
      </c>
      <c r="P241">
        <f t="shared" si="101"/>
        <v>201498.9048063994</v>
      </c>
      <c r="Q241">
        <f t="shared" si="101"/>
        <v>148376.00145855648</v>
      </c>
      <c r="R241">
        <f t="shared" si="101"/>
        <v>94588.422707901263</v>
      </c>
      <c r="S241">
        <f t="shared" si="101"/>
        <v>41874.550377173597</v>
      </c>
      <c r="T241">
        <f t="shared" si="101"/>
        <v>1942.8973312974315</v>
      </c>
      <c r="U241">
        <f t="shared" si="101"/>
        <v>0</v>
      </c>
      <c r="V241">
        <f t="shared" si="101"/>
        <v>0</v>
      </c>
      <c r="W241">
        <f t="shared" si="101"/>
        <v>0</v>
      </c>
      <c r="X241">
        <f t="shared" si="101"/>
        <v>0</v>
      </c>
      <c r="Y241" s="51">
        <f t="shared" si="101"/>
        <v>0</v>
      </c>
    </row>
    <row r="242" spans="1:25">
      <c r="A242" s="52" t="s">
        <v>131</v>
      </c>
      <c r="B242" s="27">
        <f t="shared" ref="B242:Y242" si="102">B241+B235-B237</f>
        <v>896.31135746501059</v>
      </c>
      <c r="C242" s="27">
        <f t="shared" si="102"/>
        <v>1210.3113574650106</v>
      </c>
      <c r="D242" s="27">
        <f t="shared" si="102"/>
        <v>1206.3113574650106</v>
      </c>
      <c r="E242" s="27">
        <f t="shared" si="102"/>
        <v>1065.3113574650106</v>
      </c>
      <c r="F242" s="27">
        <f t="shared" si="102"/>
        <v>2070.0177773925388</v>
      </c>
      <c r="G242" s="27">
        <f t="shared" si="102"/>
        <v>25807.461155773999</v>
      </c>
      <c r="H242" s="27">
        <f t="shared" si="102"/>
        <v>72307.641492609386</v>
      </c>
      <c r="I242" s="27">
        <f t="shared" si="102"/>
        <v>133546.22721698781</v>
      </c>
      <c r="J242" s="27">
        <f t="shared" si="102"/>
        <v>199871.1493209555</v>
      </c>
      <c r="K242" s="27">
        <f t="shared" si="102"/>
        <v>243532.56120363285</v>
      </c>
      <c r="L242" s="27">
        <f t="shared" si="102"/>
        <v>266438.84468775964</v>
      </c>
      <c r="M242" s="27">
        <f t="shared" si="102"/>
        <v>274668.62492431927</v>
      </c>
      <c r="N242" s="27">
        <f t="shared" si="102"/>
        <v>268341.12865047529</v>
      </c>
      <c r="O242" s="27">
        <f t="shared" si="102"/>
        <v>245552.68046341548</v>
      </c>
      <c r="P242" s="27">
        <f t="shared" si="102"/>
        <v>196659.21616386442</v>
      </c>
      <c r="Q242" s="27">
        <f t="shared" si="102"/>
        <v>143873.3128160215</v>
      </c>
      <c r="R242" s="27">
        <f t="shared" si="102"/>
        <v>90069.734065366269</v>
      </c>
      <c r="S242" s="27">
        <f t="shared" si="102"/>
        <v>38257.861734638609</v>
      </c>
      <c r="T242" s="27">
        <f t="shared" si="102"/>
        <v>-772.79131123755724</v>
      </c>
      <c r="U242" s="7">
        <f t="shared" si="102"/>
        <v>-2198.6886425349894</v>
      </c>
      <c r="V242" s="7">
        <f t="shared" si="102"/>
        <v>-1638.6886425349894</v>
      </c>
      <c r="W242" s="7">
        <f t="shared" si="102"/>
        <v>-852.68864253498941</v>
      </c>
      <c r="X242" s="7">
        <f t="shared" si="102"/>
        <v>-210.68864253498941</v>
      </c>
      <c r="Y242" s="63">
        <f t="shared" si="102"/>
        <v>299.31135746501059</v>
      </c>
    </row>
    <row r="243" spans="1:25">
      <c r="A243" s="50"/>
      <c r="Y243" s="51"/>
    </row>
    <row r="244" spans="1:25">
      <c r="A244" s="58" t="s">
        <v>111</v>
      </c>
      <c r="B244" s="2">
        <f t="shared" ref="B244:Y244" si="103">B39</f>
        <v>0</v>
      </c>
      <c r="C244" s="2">
        <f t="shared" si="103"/>
        <v>0</v>
      </c>
      <c r="D244" s="2">
        <f t="shared" si="103"/>
        <v>0</v>
      </c>
      <c r="E244" s="2">
        <f t="shared" si="103"/>
        <v>0</v>
      </c>
      <c r="F244" s="2">
        <f t="shared" si="103"/>
        <v>644.22385195651657</v>
      </c>
      <c r="G244" s="2">
        <f t="shared" si="103"/>
        <v>15031.88987898539</v>
      </c>
      <c r="H244" s="2">
        <f t="shared" si="103"/>
        <v>43162.998081086618</v>
      </c>
      <c r="I244" s="2">
        <f t="shared" si="103"/>
        <v>80435.949515713655</v>
      </c>
      <c r="J244" s="2">
        <f t="shared" si="103"/>
        <v>121359.50277809428</v>
      </c>
      <c r="K244" s="2">
        <f t="shared" si="103"/>
        <v>148355.54990770068</v>
      </c>
      <c r="L244" s="2">
        <f t="shared" si="103"/>
        <v>162467.11999817679</v>
      </c>
      <c r="M244" s="2">
        <f t="shared" si="103"/>
        <v>167651.58814011255</v>
      </c>
      <c r="N244" s="2">
        <f t="shared" si="103"/>
        <v>163724.89037580614</v>
      </c>
      <c r="O244" s="2">
        <f t="shared" si="103"/>
        <v>150288.22146357023</v>
      </c>
      <c r="P244" s="2">
        <f t="shared" si="103"/>
        <v>120899.34288383962</v>
      </c>
      <c r="Q244" s="2">
        <f t="shared" si="103"/>
        <v>89025.600875133881</v>
      </c>
      <c r="R244" s="2">
        <f t="shared" si="103"/>
        <v>56753.053624740758</v>
      </c>
      <c r="S244" s="2">
        <f t="shared" si="103"/>
        <v>25124.730226304149</v>
      </c>
      <c r="T244" s="2">
        <f t="shared" si="103"/>
        <v>1165.7383987784588</v>
      </c>
      <c r="U244" s="2">
        <f t="shared" si="103"/>
        <v>0</v>
      </c>
      <c r="V244" s="2">
        <f t="shared" si="103"/>
        <v>0</v>
      </c>
      <c r="W244" s="2">
        <f t="shared" si="103"/>
        <v>0</v>
      </c>
      <c r="X244" s="2">
        <f t="shared" si="103"/>
        <v>0</v>
      </c>
      <c r="Y244" s="54">
        <f t="shared" si="103"/>
        <v>0</v>
      </c>
    </row>
    <row r="245" spans="1:25">
      <c r="A245" s="50" t="s">
        <v>110</v>
      </c>
      <c r="B245">
        <f t="shared" ref="B245:Y245" si="104">B236+B244</f>
        <v>0</v>
      </c>
      <c r="C245">
        <f t="shared" si="104"/>
        <v>0</v>
      </c>
      <c r="D245">
        <f t="shared" si="104"/>
        <v>0</v>
      </c>
      <c r="E245">
        <f t="shared" si="104"/>
        <v>0</v>
      </c>
      <c r="F245">
        <f t="shared" si="104"/>
        <v>644.22385195651657</v>
      </c>
      <c r="G245">
        <f t="shared" si="104"/>
        <v>15031.88987898539</v>
      </c>
      <c r="H245">
        <f t="shared" si="104"/>
        <v>43162.998081086618</v>
      </c>
      <c r="I245">
        <f t="shared" si="104"/>
        <v>80435.949515713655</v>
      </c>
      <c r="J245">
        <f t="shared" si="104"/>
        <v>121359.50277809428</v>
      </c>
      <c r="K245">
        <f t="shared" si="104"/>
        <v>148355.54990770068</v>
      </c>
      <c r="L245">
        <f t="shared" si="104"/>
        <v>162467.11999817679</v>
      </c>
      <c r="M245">
        <f t="shared" si="104"/>
        <v>167651.58814011255</v>
      </c>
      <c r="N245">
        <f t="shared" si="104"/>
        <v>163724.89037580614</v>
      </c>
      <c r="O245">
        <f t="shared" si="104"/>
        <v>150288.22146357023</v>
      </c>
      <c r="P245">
        <f t="shared" si="104"/>
        <v>120899.34288383962</v>
      </c>
      <c r="Q245">
        <f t="shared" si="104"/>
        <v>89025.600875133881</v>
      </c>
      <c r="R245">
        <f t="shared" si="104"/>
        <v>56753.053624740758</v>
      </c>
      <c r="S245">
        <f t="shared" si="104"/>
        <v>25124.730226304149</v>
      </c>
      <c r="T245">
        <f t="shared" si="104"/>
        <v>1165.7383987784588</v>
      </c>
      <c r="U245">
        <f t="shared" si="104"/>
        <v>0</v>
      </c>
      <c r="V245">
        <f t="shared" si="104"/>
        <v>0</v>
      </c>
      <c r="W245">
        <f t="shared" si="104"/>
        <v>0</v>
      </c>
      <c r="X245">
        <f t="shared" si="104"/>
        <v>0</v>
      </c>
      <c r="Y245" s="51">
        <f t="shared" si="104"/>
        <v>0</v>
      </c>
    </row>
    <row r="246" spans="1:25">
      <c r="A246" s="52" t="s">
        <v>131</v>
      </c>
      <c r="B246" s="64">
        <f t="shared" ref="B246:Y246" si="105">B245+B235-B237</f>
        <v>896.31135746501059</v>
      </c>
      <c r="C246" s="64">
        <f t="shared" si="105"/>
        <v>1210.3113574650106</v>
      </c>
      <c r="D246" s="64">
        <f t="shared" si="105"/>
        <v>1206.3113574650106</v>
      </c>
      <c r="E246" s="64">
        <f t="shared" si="105"/>
        <v>1065.3113574650106</v>
      </c>
      <c r="F246" s="64">
        <f t="shared" si="105"/>
        <v>1640.5352094215268</v>
      </c>
      <c r="G246" s="64">
        <f t="shared" si="105"/>
        <v>15786.201236450401</v>
      </c>
      <c r="H246" s="64">
        <f t="shared" si="105"/>
        <v>43532.309438551631</v>
      </c>
      <c r="I246" s="64">
        <f t="shared" si="105"/>
        <v>79922.26087317866</v>
      </c>
      <c r="J246" s="64">
        <f t="shared" si="105"/>
        <v>118964.81413555928</v>
      </c>
      <c r="K246" s="64">
        <f t="shared" si="105"/>
        <v>144628.8612651657</v>
      </c>
      <c r="L246" s="64">
        <f t="shared" si="105"/>
        <v>158127.43135564181</v>
      </c>
      <c r="M246" s="64">
        <f t="shared" si="105"/>
        <v>162900.89949757757</v>
      </c>
      <c r="N246" s="64">
        <f t="shared" si="105"/>
        <v>159191.20173327115</v>
      </c>
      <c r="O246" s="64">
        <f t="shared" si="105"/>
        <v>145360.53282103525</v>
      </c>
      <c r="P246" s="64">
        <f t="shared" si="105"/>
        <v>116059.65424130463</v>
      </c>
      <c r="Q246" s="64">
        <f t="shared" si="105"/>
        <v>84522.912232598886</v>
      </c>
      <c r="R246" s="64">
        <f t="shared" si="105"/>
        <v>52234.364982205763</v>
      </c>
      <c r="S246" s="64">
        <f t="shared" si="105"/>
        <v>21508.041583769162</v>
      </c>
      <c r="T246" s="41">
        <f t="shared" si="105"/>
        <v>-1549.9502437565316</v>
      </c>
      <c r="U246" s="41">
        <f t="shared" si="105"/>
        <v>-2198.6886425349894</v>
      </c>
      <c r="V246" s="41">
        <f t="shared" si="105"/>
        <v>-1638.6886425349894</v>
      </c>
      <c r="W246" s="41">
        <f t="shared" si="105"/>
        <v>-852.68864253498941</v>
      </c>
      <c r="X246" s="41">
        <f t="shared" si="105"/>
        <v>-210.68864253498941</v>
      </c>
      <c r="Y246" s="66">
        <f t="shared" si="105"/>
        <v>299.31135746501059</v>
      </c>
    </row>
    <row r="247" spans="1:25">
      <c r="A247" s="50"/>
      <c r="Y247" s="51"/>
    </row>
    <row r="248" spans="1:25">
      <c r="A248" s="58" t="s">
        <v>122</v>
      </c>
      <c r="B248" s="2">
        <f t="shared" ref="B248:Y248" si="106">B42</f>
        <v>0</v>
      </c>
      <c r="C248" s="2">
        <f t="shared" si="106"/>
        <v>0</v>
      </c>
      <c r="D248" s="2">
        <f t="shared" si="106"/>
        <v>0</v>
      </c>
      <c r="E248" s="2">
        <f t="shared" si="106"/>
        <v>0</v>
      </c>
      <c r="F248" s="2">
        <f t="shared" si="106"/>
        <v>536.8532099637639</v>
      </c>
      <c r="G248" s="2">
        <f t="shared" si="106"/>
        <v>12526.574899154493</v>
      </c>
      <c r="H248" s="2">
        <f t="shared" si="106"/>
        <v>35969.16506757219</v>
      </c>
      <c r="I248" s="2">
        <f t="shared" si="106"/>
        <v>67029.957929761396</v>
      </c>
      <c r="J248" s="2">
        <f t="shared" si="106"/>
        <v>101132.91898174524</v>
      </c>
      <c r="K248" s="2">
        <f t="shared" si="106"/>
        <v>123629.62492308392</v>
      </c>
      <c r="L248" s="2">
        <f t="shared" si="106"/>
        <v>135389.26666514733</v>
      </c>
      <c r="M248" s="2">
        <f t="shared" si="106"/>
        <v>139709.65678342714</v>
      </c>
      <c r="N248" s="2">
        <f t="shared" si="106"/>
        <v>136437.40864650515</v>
      </c>
      <c r="O248" s="2">
        <f t="shared" si="106"/>
        <v>125240.18455297523</v>
      </c>
      <c r="P248" s="2">
        <f t="shared" si="106"/>
        <v>100749.4524031997</v>
      </c>
      <c r="Q248" s="2">
        <f t="shared" si="106"/>
        <v>74188.000729278239</v>
      </c>
      <c r="R248" s="2">
        <f t="shared" si="106"/>
        <v>47294.211353950632</v>
      </c>
      <c r="S248" s="2">
        <f t="shared" si="106"/>
        <v>20937.275188586798</v>
      </c>
      <c r="T248" s="2">
        <f t="shared" si="106"/>
        <v>971.44866564871575</v>
      </c>
      <c r="U248" s="2">
        <f t="shared" si="106"/>
        <v>0</v>
      </c>
      <c r="V248" s="2">
        <f t="shared" si="106"/>
        <v>0</v>
      </c>
      <c r="W248" s="2">
        <f t="shared" si="106"/>
        <v>0</v>
      </c>
      <c r="X248" s="2">
        <f t="shared" si="106"/>
        <v>0</v>
      </c>
      <c r="Y248" s="54">
        <f t="shared" si="106"/>
        <v>0</v>
      </c>
    </row>
    <row r="249" spans="1:25">
      <c r="A249" s="50" t="s">
        <v>110</v>
      </c>
      <c r="B249">
        <f t="shared" ref="B249:Y249" si="107">B236+B248</f>
        <v>0</v>
      </c>
      <c r="C249">
        <f t="shared" si="107"/>
        <v>0</v>
      </c>
      <c r="D249">
        <f t="shared" si="107"/>
        <v>0</v>
      </c>
      <c r="E249">
        <f t="shared" si="107"/>
        <v>0</v>
      </c>
      <c r="F249">
        <f t="shared" si="107"/>
        <v>536.8532099637639</v>
      </c>
      <c r="G249">
        <f t="shared" si="107"/>
        <v>12526.574899154493</v>
      </c>
      <c r="H249">
        <f t="shared" si="107"/>
        <v>35969.16506757219</v>
      </c>
      <c r="I249">
        <f t="shared" si="107"/>
        <v>67029.957929761396</v>
      </c>
      <c r="J249">
        <f t="shared" si="107"/>
        <v>101132.91898174524</v>
      </c>
      <c r="K249">
        <f t="shared" si="107"/>
        <v>123629.62492308392</v>
      </c>
      <c r="L249">
        <f t="shared" si="107"/>
        <v>135389.26666514733</v>
      </c>
      <c r="M249">
        <f t="shared" si="107"/>
        <v>139709.65678342714</v>
      </c>
      <c r="N249">
        <f t="shared" si="107"/>
        <v>136437.40864650515</v>
      </c>
      <c r="O249">
        <f t="shared" si="107"/>
        <v>125240.18455297523</v>
      </c>
      <c r="P249">
        <f t="shared" si="107"/>
        <v>100749.4524031997</v>
      </c>
      <c r="Q249">
        <f t="shared" si="107"/>
        <v>74188.000729278239</v>
      </c>
      <c r="R249">
        <f t="shared" si="107"/>
        <v>47294.211353950632</v>
      </c>
      <c r="S249">
        <f t="shared" si="107"/>
        <v>20937.275188586798</v>
      </c>
      <c r="T249">
        <f t="shared" si="107"/>
        <v>971.44866564871575</v>
      </c>
      <c r="U249">
        <f t="shared" si="107"/>
        <v>0</v>
      </c>
      <c r="V249">
        <f t="shared" si="107"/>
        <v>0</v>
      </c>
      <c r="W249">
        <f t="shared" si="107"/>
        <v>0</v>
      </c>
      <c r="X249">
        <f t="shared" si="107"/>
        <v>0</v>
      </c>
      <c r="Y249" s="51">
        <f t="shared" si="107"/>
        <v>0</v>
      </c>
    </row>
    <row r="250" spans="1:25">
      <c r="A250" s="52" t="s">
        <v>131</v>
      </c>
      <c r="B250" s="27">
        <f t="shared" ref="B250:Y250" si="108">B249+B235-B237</f>
        <v>896.31135746501059</v>
      </c>
      <c r="C250" s="27">
        <f t="shared" si="108"/>
        <v>1210.3113574650106</v>
      </c>
      <c r="D250" s="27">
        <f t="shared" si="108"/>
        <v>1206.3113574650106</v>
      </c>
      <c r="E250" s="27">
        <f t="shared" si="108"/>
        <v>1065.3113574650106</v>
      </c>
      <c r="F250" s="27">
        <f t="shared" si="108"/>
        <v>1533.1645674287738</v>
      </c>
      <c r="G250" s="27">
        <f t="shared" si="108"/>
        <v>13280.886256619502</v>
      </c>
      <c r="H250" s="27">
        <f t="shared" si="108"/>
        <v>36338.476425037203</v>
      </c>
      <c r="I250" s="27">
        <f t="shared" si="108"/>
        <v>66516.269287226402</v>
      </c>
      <c r="J250" s="27">
        <f t="shared" si="108"/>
        <v>98738.230339210248</v>
      </c>
      <c r="K250" s="27">
        <f t="shared" si="108"/>
        <v>119902.93628054892</v>
      </c>
      <c r="L250" s="27">
        <f t="shared" si="108"/>
        <v>131049.57802261235</v>
      </c>
      <c r="M250" s="27">
        <f t="shared" si="108"/>
        <v>134958.96814089216</v>
      </c>
      <c r="N250" s="27">
        <f t="shared" si="108"/>
        <v>131903.72000397017</v>
      </c>
      <c r="O250" s="27">
        <f t="shared" si="108"/>
        <v>120312.49591044025</v>
      </c>
      <c r="P250" s="27">
        <f t="shared" si="108"/>
        <v>95909.763760664704</v>
      </c>
      <c r="Q250" s="27">
        <f t="shared" si="108"/>
        <v>69685.312086743244</v>
      </c>
      <c r="R250" s="27">
        <f t="shared" si="108"/>
        <v>42775.522711415644</v>
      </c>
      <c r="S250" s="27">
        <f t="shared" si="108"/>
        <v>17320.586546051811</v>
      </c>
      <c r="T250" s="7">
        <f t="shared" si="108"/>
        <v>-1744.2399768862742</v>
      </c>
      <c r="U250" s="7">
        <f t="shared" si="108"/>
        <v>-2198.6886425349894</v>
      </c>
      <c r="V250" s="7">
        <f t="shared" si="108"/>
        <v>-1638.6886425349894</v>
      </c>
      <c r="W250" s="7">
        <f t="shared" si="108"/>
        <v>-852.68864253498941</v>
      </c>
      <c r="X250" s="7">
        <f t="shared" si="108"/>
        <v>-210.68864253498941</v>
      </c>
      <c r="Y250" s="63">
        <f t="shared" si="108"/>
        <v>299.31135746501059</v>
      </c>
    </row>
    <row r="251" spans="1:25">
      <c r="A251" s="50"/>
      <c r="Y251" s="51"/>
    </row>
    <row r="252" spans="1:25">
      <c r="A252" s="58" t="s">
        <v>123</v>
      </c>
      <c r="B252" s="2">
        <f t="shared" ref="B252:Y252" si="109">B45</f>
        <v>0</v>
      </c>
      <c r="C252" s="2">
        <f t="shared" si="109"/>
        <v>0</v>
      </c>
      <c r="D252" s="2">
        <f t="shared" si="109"/>
        <v>0</v>
      </c>
      <c r="E252" s="2">
        <f t="shared" si="109"/>
        <v>0</v>
      </c>
      <c r="F252" s="2">
        <f t="shared" si="109"/>
        <v>429.48256797101118</v>
      </c>
      <c r="G252" s="2">
        <f t="shared" si="109"/>
        <v>10021.259919323596</v>
      </c>
      <c r="H252" s="2">
        <f t="shared" si="109"/>
        <v>28775.332054057752</v>
      </c>
      <c r="I252" s="2">
        <f t="shared" si="109"/>
        <v>53623.966343809116</v>
      </c>
      <c r="J252" s="2">
        <f t="shared" si="109"/>
        <v>80906.335185396194</v>
      </c>
      <c r="K252" s="2">
        <f t="shared" si="109"/>
        <v>98903.699938467151</v>
      </c>
      <c r="L252" s="2">
        <f t="shared" si="109"/>
        <v>108311.41333211788</v>
      </c>
      <c r="M252" s="2">
        <f t="shared" si="109"/>
        <v>111767.72542674173</v>
      </c>
      <c r="N252" s="2">
        <f t="shared" si="109"/>
        <v>109149.92691720412</v>
      </c>
      <c r="O252" s="2">
        <f t="shared" si="109"/>
        <v>100192.14764238018</v>
      </c>
      <c r="P252" s="2">
        <f t="shared" si="109"/>
        <v>80599.561922559762</v>
      </c>
      <c r="Q252" s="2">
        <f t="shared" si="109"/>
        <v>59350.40058342259</v>
      </c>
      <c r="R252" s="2">
        <f t="shared" si="109"/>
        <v>37835.369083160513</v>
      </c>
      <c r="S252" s="2">
        <f t="shared" si="109"/>
        <v>16749.820150869436</v>
      </c>
      <c r="T252" s="2">
        <f t="shared" si="109"/>
        <v>777.15893251897262</v>
      </c>
      <c r="U252" s="2">
        <f t="shared" si="109"/>
        <v>0</v>
      </c>
      <c r="V252" s="2">
        <f t="shared" si="109"/>
        <v>0</v>
      </c>
      <c r="W252" s="2">
        <f t="shared" si="109"/>
        <v>0</v>
      </c>
      <c r="X252" s="2">
        <f t="shared" si="109"/>
        <v>0</v>
      </c>
      <c r="Y252" s="54">
        <f t="shared" si="109"/>
        <v>0</v>
      </c>
    </row>
    <row r="253" spans="1:25">
      <c r="A253" s="50" t="s">
        <v>110</v>
      </c>
      <c r="B253">
        <f t="shared" ref="B253:Y253" si="110">B236+B252</f>
        <v>0</v>
      </c>
      <c r="C253">
        <f t="shared" si="110"/>
        <v>0</v>
      </c>
      <c r="D253">
        <f t="shared" si="110"/>
        <v>0</v>
      </c>
      <c r="E253">
        <f t="shared" si="110"/>
        <v>0</v>
      </c>
      <c r="F253">
        <f t="shared" si="110"/>
        <v>429.48256797101118</v>
      </c>
      <c r="G253">
        <f t="shared" si="110"/>
        <v>10021.259919323596</v>
      </c>
      <c r="H253">
        <f t="shared" si="110"/>
        <v>28775.332054057752</v>
      </c>
      <c r="I253">
        <f t="shared" si="110"/>
        <v>53623.966343809116</v>
      </c>
      <c r="J253">
        <f t="shared" si="110"/>
        <v>80906.335185396194</v>
      </c>
      <c r="K253">
        <f t="shared" si="110"/>
        <v>98903.699938467151</v>
      </c>
      <c r="L253">
        <f t="shared" si="110"/>
        <v>108311.41333211788</v>
      </c>
      <c r="M253">
        <f t="shared" si="110"/>
        <v>111767.72542674173</v>
      </c>
      <c r="N253">
        <f t="shared" si="110"/>
        <v>109149.92691720412</v>
      </c>
      <c r="O253">
        <f t="shared" si="110"/>
        <v>100192.14764238018</v>
      </c>
      <c r="P253">
        <f t="shared" si="110"/>
        <v>80599.561922559762</v>
      </c>
      <c r="Q253">
        <f t="shared" si="110"/>
        <v>59350.40058342259</v>
      </c>
      <c r="R253">
        <f t="shared" si="110"/>
        <v>37835.369083160513</v>
      </c>
      <c r="S253">
        <f t="shared" si="110"/>
        <v>16749.820150869436</v>
      </c>
      <c r="T253">
        <f t="shared" si="110"/>
        <v>777.15893251897262</v>
      </c>
      <c r="U253">
        <f t="shared" si="110"/>
        <v>0</v>
      </c>
      <c r="V253">
        <f t="shared" si="110"/>
        <v>0</v>
      </c>
      <c r="W253">
        <f t="shared" si="110"/>
        <v>0</v>
      </c>
      <c r="X253">
        <f t="shared" si="110"/>
        <v>0</v>
      </c>
      <c r="Y253" s="51">
        <f t="shared" si="110"/>
        <v>0</v>
      </c>
    </row>
    <row r="254" spans="1:25">
      <c r="A254" s="52" t="s">
        <v>131</v>
      </c>
      <c r="B254" s="27">
        <f t="shared" ref="B254:Y254" si="111">B253+B235-B237</f>
        <v>896.31135746501059</v>
      </c>
      <c r="C254" s="27">
        <f t="shared" si="111"/>
        <v>1210.3113574650106</v>
      </c>
      <c r="D254" s="27">
        <f t="shared" si="111"/>
        <v>1206.3113574650106</v>
      </c>
      <c r="E254" s="27">
        <f t="shared" si="111"/>
        <v>1065.3113574650106</v>
      </c>
      <c r="F254" s="27">
        <f t="shared" si="111"/>
        <v>1425.7939254360226</v>
      </c>
      <c r="G254" s="27">
        <f t="shared" si="111"/>
        <v>10775.571276788607</v>
      </c>
      <c r="H254" s="27">
        <f t="shared" si="111"/>
        <v>29144.64341152276</v>
      </c>
      <c r="I254" s="27">
        <f t="shared" si="111"/>
        <v>53110.277701274128</v>
      </c>
      <c r="J254" s="27">
        <f t="shared" si="111"/>
        <v>78511.646542861199</v>
      </c>
      <c r="K254" s="27">
        <f t="shared" si="111"/>
        <v>95177.011295932156</v>
      </c>
      <c r="L254" s="27">
        <f t="shared" si="111"/>
        <v>103971.72468958289</v>
      </c>
      <c r="M254" s="27">
        <f t="shared" si="111"/>
        <v>107017.03678420674</v>
      </c>
      <c r="N254" s="27">
        <f t="shared" si="111"/>
        <v>104616.23827466913</v>
      </c>
      <c r="O254" s="27">
        <f t="shared" si="111"/>
        <v>95264.458999845185</v>
      </c>
      <c r="P254" s="27">
        <f t="shared" si="111"/>
        <v>75759.873280024767</v>
      </c>
      <c r="Q254" s="27">
        <f t="shared" si="111"/>
        <v>54847.711940887602</v>
      </c>
      <c r="R254" s="27">
        <f t="shared" si="111"/>
        <v>33316.680440625525</v>
      </c>
      <c r="S254" s="27">
        <f t="shared" si="111"/>
        <v>13133.131508334445</v>
      </c>
      <c r="T254" s="7">
        <f t="shared" si="111"/>
        <v>-1938.5297100160169</v>
      </c>
      <c r="U254" s="7">
        <f t="shared" si="111"/>
        <v>-2198.6886425349894</v>
      </c>
      <c r="V254" s="7">
        <f t="shared" si="111"/>
        <v>-1638.6886425349894</v>
      </c>
      <c r="W254" s="7">
        <f t="shared" si="111"/>
        <v>-852.68864253498941</v>
      </c>
      <c r="X254" s="7">
        <f t="shared" si="111"/>
        <v>-210.68864253498941</v>
      </c>
      <c r="Y254" s="63">
        <f t="shared" si="111"/>
        <v>299.31135746501059</v>
      </c>
    </row>
    <row r="255" spans="1:25">
      <c r="A255" s="50"/>
      <c r="Y255" s="51"/>
    </row>
    <row r="256" spans="1:25">
      <c r="A256" s="58" t="s">
        <v>127</v>
      </c>
      <c r="B256" s="2">
        <f t="shared" ref="B256:Y256" si="112">B48</f>
        <v>0</v>
      </c>
      <c r="C256" s="2">
        <f t="shared" si="112"/>
        <v>0</v>
      </c>
      <c r="D256" s="2">
        <f t="shared" si="112"/>
        <v>0</v>
      </c>
      <c r="E256" s="2">
        <f t="shared" si="112"/>
        <v>0</v>
      </c>
      <c r="F256" s="2">
        <f t="shared" si="112"/>
        <v>322.11192597825828</v>
      </c>
      <c r="G256" s="2">
        <f t="shared" si="112"/>
        <v>7515.9449394926951</v>
      </c>
      <c r="H256" s="2">
        <f t="shared" si="112"/>
        <v>21581.499040543309</v>
      </c>
      <c r="I256" s="2">
        <f t="shared" si="112"/>
        <v>40217.974757856828</v>
      </c>
      <c r="J256" s="2">
        <f t="shared" si="112"/>
        <v>60679.751389047138</v>
      </c>
      <c r="K256" s="2">
        <f t="shared" si="112"/>
        <v>74177.774953850341</v>
      </c>
      <c r="L256" s="2">
        <f t="shared" si="112"/>
        <v>81233.559999088393</v>
      </c>
      <c r="M256" s="2">
        <f t="shared" si="112"/>
        <v>83825.794070056276</v>
      </c>
      <c r="N256" s="2">
        <f t="shared" si="112"/>
        <v>81862.445187903068</v>
      </c>
      <c r="O256" s="2">
        <f t="shared" si="112"/>
        <v>75144.110731785113</v>
      </c>
      <c r="P256" s="2">
        <f t="shared" si="112"/>
        <v>60449.671441919811</v>
      </c>
      <c r="Q256" s="2">
        <f t="shared" si="112"/>
        <v>44512.800437566941</v>
      </c>
      <c r="R256" s="2">
        <f t="shared" si="112"/>
        <v>28376.526812370379</v>
      </c>
      <c r="S256" s="2">
        <f t="shared" si="112"/>
        <v>12562.365113152075</v>
      </c>
      <c r="T256" s="2">
        <f t="shared" si="112"/>
        <v>582.86919938922938</v>
      </c>
      <c r="U256" s="2">
        <f t="shared" si="112"/>
        <v>0</v>
      </c>
      <c r="V256" s="2">
        <f t="shared" si="112"/>
        <v>0</v>
      </c>
      <c r="W256" s="2">
        <f t="shared" si="112"/>
        <v>0</v>
      </c>
      <c r="X256" s="2">
        <f t="shared" si="112"/>
        <v>0</v>
      </c>
      <c r="Y256" s="54">
        <f t="shared" si="112"/>
        <v>0</v>
      </c>
    </row>
    <row r="257" spans="1:25">
      <c r="A257" s="50" t="s">
        <v>110</v>
      </c>
      <c r="B257">
        <f t="shared" ref="B257:Y257" si="113">B236+B256</f>
        <v>0</v>
      </c>
      <c r="C257">
        <f t="shared" si="113"/>
        <v>0</v>
      </c>
      <c r="D257">
        <f t="shared" si="113"/>
        <v>0</v>
      </c>
      <c r="E257">
        <f t="shared" si="113"/>
        <v>0</v>
      </c>
      <c r="F257">
        <f t="shared" si="113"/>
        <v>322.11192597825828</v>
      </c>
      <c r="G257">
        <f t="shared" si="113"/>
        <v>7515.9449394926951</v>
      </c>
      <c r="H257">
        <f t="shared" si="113"/>
        <v>21581.499040543309</v>
      </c>
      <c r="I257">
        <f t="shared" si="113"/>
        <v>40217.974757856828</v>
      </c>
      <c r="J257">
        <f t="shared" si="113"/>
        <v>60679.751389047138</v>
      </c>
      <c r="K257">
        <f t="shared" si="113"/>
        <v>74177.774953850341</v>
      </c>
      <c r="L257">
        <f t="shared" si="113"/>
        <v>81233.559999088393</v>
      </c>
      <c r="M257">
        <f t="shared" si="113"/>
        <v>83825.794070056276</v>
      </c>
      <c r="N257">
        <f t="shared" si="113"/>
        <v>81862.445187903068</v>
      </c>
      <c r="O257">
        <f t="shared" si="113"/>
        <v>75144.110731785113</v>
      </c>
      <c r="P257">
        <f t="shared" si="113"/>
        <v>60449.671441919811</v>
      </c>
      <c r="Q257">
        <f t="shared" si="113"/>
        <v>44512.800437566941</v>
      </c>
      <c r="R257">
        <f t="shared" si="113"/>
        <v>28376.526812370379</v>
      </c>
      <c r="S257">
        <f t="shared" si="113"/>
        <v>12562.365113152075</v>
      </c>
      <c r="T257">
        <f t="shared" si="113"/>
        <v>582.86919938922938</v>
      </c>
      <c r="U257">
        <f t="shared" si="113"/>
        <v>0</v>
      </c>
      <c r="V257">
        <f t="shared" si="113"/>
        <v>0</v>
      </c>
      <c r="W257">
        <f t="shared" si="113"/>
        <v>0</v>
      </c>
      <c r="X257">
        <f t="shared" si="113"/>
        <v>0</v>
      </c>
      <c r="Y257" s="51">
        <f t="shared" si="113"/>
        <v>0</v>
      </c>
    </row>
    <row r="258" spans="1:25">
      <c r="A258" s="52" t="s">
        <v>131</v>
      </c>
      <c r="B258" s="27">
        <f t="shared" ref="B258:Y258" si="114">B257+B235-B237</f>
        <v>896.31135746501059</v>
      </c>
      <c r="C258" s="27">
        <f t="shared" si="114"/>
        <v>1210.3113574650106</v>
      </c>
      <c r="D258" s="27">
        <f t="shared" si="114"/>
        <v>1206.3113574650106</v>
      </c>
      <c r="E258" s="27">
        <f t="shared" si="114"/>
        <v>1065.3113574650106</v>
      </c>
      <c r="F258" s="27">
        <f t="shared" si="114"/>
        <v>1318.4232834432696</v>
      </c>
      <c r="G258" s="27">
        <f t="shared" si="114"/>
        <v>8270.2562969577048</v>
      </c>
      <c r="H258" s="27">
        <f t="shared" si="114"/>
        <v>21950.810398008318</v>
      </c>
      <c r="I258" s="27">
        <f t="shared" si="114"/>
        <v>39704.28611532184</v>
      </c>
      <c r="J258" s="27">
        <f t="shared" si="114"/>
        <v>58285.062746512151</v>
      </c>
      <c r="K258" s="27">
        <f t="shared" si="114"/>
        <v>70451.086311315346</v>
      </c>
      <c r="L258" s="27">
        <f t="shared" si="114"/>
        <v>76893.871356553398</v>
      </c>
      <c r="M258" s="27">
        <f t="shared" si="114"/>
        <v>79075.105427521281</v>
      </c>
      <c r="N258" s="27">
        <f t="shared" si="114"/>
        <v>77328.756545368073</v>
      </c>
      <c r="O258" s="27">
        <f t="shared" si="114"/>
        <v>70216.422089250118</v>
      </c>
      <c r="P258" s="27">
        <f t="shared" si="114"/>
        <v>55609.982799384816</v>
      </c>
      <c r="Q258" s="27">
        <f t="shared" si="114"/>
        <v>40010.111795031953</v>
      </c>
      <c r="R258" s="27">
        <f t="shared" si="114"/>
        <v>23857.838169835391</v>
      </c>
      <c r="S258" s="27">
        <f t="shared" si="114"/>
        <v>8945.676470617087</v>
      </c>
      <c r="T258" s="7">
        <f t="shared" si="114"/>
        <v>-2132.8194431457596</v>
      </c>
      <c r="U258" s="7">
        <f t="shared" si="114"/>
        <v>-2198.6886425349894</v>
      </c>
      <c r="V258" s="7">
        <f t="shared" si="114"/>
        <v>-1638.6886425349894</v>
      </c>
      <c r="W258" s="7">
        <f t="shared" si="114"/>
        <v>-852.68864253498941</v>
      </c>
      <c r="X258" s="7">
        <f t="shared" si="114"/>
        <v>-210.68864253498941</v>
      </c>
      <c r="Y258" s="63">
        <f t="shared" si="114"/>
        <v>299.31135746501059</v>
      </c>
    </row>
    <row r="259" spans="1:25">
      <c r="A259" s="50"/>
      <c r="Y259" s="51"/>
    </row>
    <row r="260" spans="1:25">
      <c r="A260" s="58" t="s">
        <v>128</v>
      </c>
      <c r="B260" s="2">
        <f t="shared" ref="B260:Y260" si="115">B51</f>
        <v>0</v>
      </c>
      <c r="C260" s="2">
        <f t="shared" si="115"/>
        <v>0</v>
      </c>
      <c r="D260" s="2">
        <f t="shared" si="115"/>
        <v>0</v>
      </c>
      <c r="E260" s="2">
        <f t="shared" si="115"/>
        <v>0</v>
      </c>
      <c r="F260" s="2">
        <f t="shared" si="115"/>
        <v>171.74049308075416</v>
      </c>
      <c r="G260" s="2">
        <f t="shared" si="115"/>
        <v>4007.2781718842634</v>
      </c>
      <c r="H260" s="2">
        <f t="shared" si="115"/>
        <v>11506.61303641053</v>
      </c>
      <c r="I260" s="2">
        <f t="shared" si="115"/>
        <v>21443.027278939877</v>
      </c>
      <c r="J260" s="2">
        <f t="shared" si="115"/>
        <v>32352.637648926826</v>
      </c>
      <c r="K260" s="2">
        <f t="shared" si="115"/>
        <v>39549.382120882241</v>
      </c>
      <c r="L260" s="2">
        <f t="shared" si="115"/>
        <v>43311.316731222571</v>
      </c>
      <c r="M260" s="2">
        <f t="shared" si="115"/>
        <v>44693.418794586738</v>
      </c>
      <c r="N260" s="2">
        <f t="shared" si="115"/>
        <v>43646.619598665951</v>
      </c>
      <c r="O260" s="2">
        <f t="shared" si="115"/>
        <v>40064.603600124501</v>
      </c>
      <c r="P260" s="2">
        <f t="shared" si="115"/>
        <v>32229.965868154861</v>
      </c>
      <c r="Q260" s="2">
        <f t="shared" si="115"/>
        <v>23732.900520016596</v>
      </c>
      <c r="R260" s="2">
        <f t="shared" si="115"/>
        <v>15129.519628542628</v>
      </c>
      <c r="S260" s="2">
        <f t="shared" si="115"/>
        <v>6697.8792301494132</v>
      </c>
      <c r="T260" s="2">
        <f t="shared" si="115"/>
        <v>310.76851128898369</v>
      </c>
      <c r="U260" s="2">
        <f t="shared" si="115"/>
        <v>0</v>
      </c>
      <c r="V260" s="2">
        <f t="shared" si="115"/>
        <v>0</v>
      </c>
      <c r="W260" s="2">
        <f t="shared" si="115"/>
        <v>0</v>
      </c>
      <c r="X260" s="2">
        <f t="shared" si="115"/>
        <v>0</v>
      </c>
      <c r="Y260" s="54">
        <f t="shared" si="115"/>
        <v>0</v>
      </c>
    </row>
    <row r="261" spans="1:25">
      <c r="A261" s="50" t="s">
        <v>110</v>
      </c>
      <c r="B261">
        <f t="shared" ref="B261:Y261" si="116">B236+B260</f>
        <v>0</v>
      </c>
      <c r="C261">
        <f t="shared" si="116"/>
        <v>0</v>
      </c>
      <c r="D261">
        <f t="shared" si="116"/>
        <v>0</v>
      </c>
      <c r="E261">
        <f t="shared" si="116"/>
        <v>0</v>
      </c>
      <c r="F261">
        <f t="shared" si="116"/>
        <v>171.74049308075416</v>
      </c>
      <c r="G261">
        <f t="shared" si="116"/>
        <v>4007.2781718842634</v>
      </c>
      <c r="H261">
        <f t="shared" si="116"/>
        <v>11506.61303641053</v>
      </c>
      <c r="I261">
        <f t="shared" si="116"/>
        <v>21443.027278939877</v>
      </c>
      <c r="J261">
        <f t="shared" si="116"/>
        <v>32352.637648926826</v>
      </c>
      <c r="K261">
        <f t="shared" si="116"/>
        <v>39549.382120882241</v>
      </c>
      <c r="L261">
        <f t="shared" si="116"/>
        <v>43311.316731222571</v>
      </c>
      <c r="M261">
        <f t="shared" si="116"/>
        <v>44693.418794586738</v>
      </c>
      <c r="N261">
        <f t="shared" si="116"/>
        <v>43646.619598665951</v>
      </c>
      <c r="O261">
        <f t="shared" si="116"/>
        <v>40064.603600124501</v>
      </c>
      <c r="P261">
        <f t="shared" si="116"/>
        <v>32229.965868154861</v>
      </c>
      <c r="Q261">
        <f t="shared" si="116"/>
        <v>23732.900520016596</v>
      </c>
      <c r="R261">
        <f t="shared" si="116"/>
        <v>15129.519628542628</v>
      </c>
      <c r="S261">
        <f t="shared" si="116"/>
        <v>6697.8792301494132</v>
      </c>
      <c r="T261">
        <f t="shared" si="116"/>
        <v>310.76851128898369</v>
      </c>
      <c r="U261">
        <f t="shared" si="116"/>
        <v>0</v>
      </c>
      <c r="V261">
        <f t="shared" si="116"/>
        <v>0</v>
      </c>
      <c r="W261">
        <f t="shared" si="116"/>
        <v>0</v>
      </c>
      <c r="X261">
        <f t="shared" si="116"/>
        <v>0</v>
      </c>
      <c r="Y261" s="51">
        <f t="shared" si="116"/>
        <v>0</v>
      </c>
    </row>
    <row r="262" spans="1:25">
      <c r="A262" s="52" t="s">
        <v>131</v>
      </c>
      <c r="B262" s="27">
        <f t="shared" ref="B262:Y262" si="117">B261+B235-B237</f>
        <v>896.31135746501059</v>
      </c>
      <c r="C262" s="27">
        <f t="shared" si="117"/>
        <v>1210.3113574650106</v>
      </c>
      <c r="D262" s="27">
        <f t="shared" si="117"/>
        <v>1206.3113574650106</v>
      </c>
      <c r="E262" s="27">
        <f t="shared" si="117"/>
        <v>1065.3113574650106</v>
      </c>
      <c r="F262" s="27">
        <f t="shared" si="117"/>
        <v>1168.051850545764</v>
      </c>
      <c r="G262" s="27">
        <f t="shared" si="117"/>
        <v>4761.589529349274</v>
      </c>
      <c r="H262" s="27">
        <f t="shared" si="117"/>
        <v>11875.924393875539</v>
      </c>
      <c r="I262" s="27">
        <f t="shared" si="117"/>
        <v>20929.338636404886</v>
      </c>
      <c r="J262" s="27">
        <f t="shared" si="117"/>
        <v>29957.949006391835</v>
      </c>
      <c r="K262" s="27">
        <f t="shared" si="117"/>
        <v>35822.693478347253</v>
      </c>
      <c r="L262" s="27">
        <f t="shared" si="117"/>
        <v>38971.628088687583</v>
      </c>
      <c r="M262" s="27">
        <f t="shared" si="117"/>
        <v>39942.73015205175</v>
      </c>
      <c r="N262" s="27">
        <f t="shared" si="117"/>
        <v>39112.930956130964</v>
      </c>
      <c r="O262" s="27">
        <f t="shared" si="117"/>
        <v>35136.914957589514</v>
      </c>
      <c r="P262" s="27">
        <f t="shared" si="117"/>
        <v>27390.277225619873</v>
      </c>
      <c r="Q262" s="27">
        <f t="shared" si="117"/>
        <v>19230.211877481604</v>
      </c>
      <c r="R262" s="27">
        <f t="shared" si="117"/>
        <v>10610.830986007641</v>
      </c>
      <c r="S262" s="27">
        <f t="shared" si="117"/>
        <v>3081.1905876144228</v>
      </c>
      <c r="T262" s="7">
        <f t="shared" si="117"/>
        <v>-2404.9201312460063</v>
      </c>
      <c r="U262" s="7">
        <f t="shared" si="117"/>
        <v>-2198.6886425349894</v>
      </c>
      <c r="V262" s="7">
        <f t="shared" si="117"/>
        <v>-1638.6886425349894</v>
      </c>
      <c r="W262" s="7">
        <f t="shared" si="117"/>
        <v>-852.68864253498941</v>
      </c>
      <c r="X262" s="7">
        <f t="shared" si="117"/>
        <v>-210.68864253498941</v>
      </c>
      <c r="Y262" s="63">
        <f t="shared" si="117"/>
        <v>299.31135746501059</v>
      </c>
    </row>
    <row r="263" spans="1:25">
      <c r="A263" s="50"/>
      <c r="Y263" s="51"/>
    </row>
    <row r="264" spans="1:25">
      <c r="A264" s="58" t="s">
        <v>129</v>
      </c>
      <c r="B264" s="2">
        <f t="shared" ref="B264:Y264" si="118">B54</f>
        <v>0</v>
      </c>
      <c r="C264" s="2">
        <f t="shared" si="118"/>
        <v>0</v>
      </c>
      <c r="D264" s="2">
        <f t="shared" si="118"/>
        <v>0</v>
      </c>
      <c r="E264" s="2">
        <f t="shared" si="118"/>
        <v>0</v>
      </c>
      <c r="F264" s="2">
        <f t="shared" si="118"/>
        <v>85.870246540377082</v>
      </c>
      <c r="G264" s="2">
        <f t="shared" si="118"/>
        <v>2003.6390859421317</v>
      </c>
      <c r="H264" s="2">
        <f t="shared" si="118"/>
        <v>5753.3065182052651</v>
      </c>
      <c r="I264" s="2">
        <f t="shared" si="118"/>
        <v>10721.513639469938</v>
      </c>
      <c r="J264" s="2">
        <f t="shared" si="118"/>
        <v>16176.318824463413</v>
      </c>
      <c r="K264" s="2">
        <f t="shared" si="118"/>
        <v>19774.69106044112</v>
      </c>
      <c r="L264" s="2">
        <f t="shared" si="118"/>
        <v>21655.658365611285</v>
      </c>
      <c r="M264" s="2">
        <f t="shared" si="118"/>
        <v>22346.709397293369</v>
      </c>
      <c r="N264" s="2">
        <f t="shared" si="118"/>
        <v>21823.309799332976</v>
      </c>
      <c r="O264" s="2">
        <f t="shared" si="118"/>
        <v>20032.301800062251</v>
      </c>
      <c r="P264" s="2">
        <f t="shared" si="118"/>
        <v>16114.98293407743</v>
      </c>
      <c r="Q264" s="2">
        <f t="shared" si="118"/>
        <v>11866.450260008298</v>
      </c>
      <c r="R264" s="2">
        <f t="shared" si="118"/>
        <v>7564.7598142713141</v>
      </c>
      <c r="S264" s="2">
        <f t="shared" si="118"/>
        <v>3348.9396150747066</v>
      </c>
      <c r="T264" s="2">
        <f t="shared" si="118"/>
        <v>155.38425564449184</v>
      </c>
      <c r="U264" s="2">
        <f t="shared" si="118"/>
        <v>0</v>
      </c>
      <c r="V264" s="2">
        <f t="shared" si="118"/>
        <v>0</v>
      </c>
      <c r="W264" s="2">
        <f t="shared" si="118"/>
        <v>0</v>
      </c>
      <c r="X264" s="2">
        <f t="shared" si="118"/>
        <v>0</v>
      </c>
      <c r="Y264" s="54">
        <f t="shared" si="118"/>
        <v>0</v>
      </c>
    </row>
    <row r="265" spans="1:25">
      <c r="A265" s="50" t="s">
        <v>110</v>
      </c>
      <c r="B265">
        <f t="shared" ref="B265:Y265" si="119">B236+B264</f>
        <v>0</v>
      </c>
      <c r="C265">
        <f t="shared" si="119"/>
        <v>0</v>
      </c>
      <c r="D265">
        <f t="shared" si="119"/>
        <v>0</v>
      </c>
      <c r="E265">
        <f t="shared" si="119"/>
        <v>0</v>
      </c>
      <c r="F265">
        <f t="shared" si="119"/>
        <v>85.870246540377082</v>
      </c>
      <c r="G265">
        <f t="shared" si="119"/>
        <v>2003.6390859421317</v>
      </c>
      <c r="H265">
        <f t="shared" si="119"/>
        <v>5753.3065182052651</v>
      </c>
      <c r="I265">
        <f t="shared" si="119"/>
        <v>10721.513639469938</v>
      </c>
      <c r="J265">
        <f t="shared" si="119"/>
        <v>16176.318824463413</v>
      </c>
      <c r="K265">
        <f t="shared" si="119"/>
        <v>19774.69106044112</v>
      </c>
      <c r="L265">
        <f t="shared" si="119"/>
        <v>21655.658365611285</v>
      </c>
      <c r="M265">
        <f t="shared" si="119"/>
        <v>22346.709397293369</v>
      </c>
      <c r="N265">
        <f t="shared" si="119"/>
        <v>21823.309799332976</v>
      </c>
      <c r="O265">
        <f t="shared" si="119"/>
        <v>20032.301800062251</v>
      </c>
      <c r="P265">
        <f t="shared" si="119"/>
        <v>16114.98293407743</v>
      </c>
      <c r="Q265">
        <f t="shared" si="119"/>
        <v>11866.450260008298</v>
      </c>
      <c r="R265">
        <f t="shared" si="119"/>
        <v>7564.7598142713141</v>
      </c>
      <c r="S265">
        <f t="shared" si="119"/>
        <v>3348.9396150747066</v>
      </c>
      <c r="T265">
        <f t="shared" si="119"/>
        <v>155.38425564449184</v>
      </c>
      <c r="U265">
        <f t="shared" si="119"/>
        <v>0</v>
      </c>
      <c r="V265">
        <f t="shared" si="119"/>
        <v>0</v>
      </c>
      <c r="W265">
        <f t="shared" si="119"/>
        <v>0</v>
      </c>
      <c r="X265">
        <f t="shared" si="119"/>
        <v>0</v>
      </c>
      <c r="Y265" s="51">
        <f t="shared" si="119"/>
        <v>0</v>
      </c>
    </row>
    <row r="266" spans="1:25" ht="14.25" thickBot="1">
      <c r="A266" s="59" t="s">
        <v>131</v>
      </c>
      <c r="B266" s="65">
        <f t="shared" ref="B266:Y266" si="120">B265+B235-B237</f>
        <v>896.31135746501059</v>
      </c>
      <c r="C266" s="65">
        <f t="shared" si="120"/>
        <v>1210.3113574650106</v>
      </c>
      <c r="D266" s="65">
        <f t="shared" si="120"/>
        <v>1206.3113574650106</v>
      </c>
      <c r="E266" s="65">
        <f t="shared" si="120"/>
        <v>1065.3113574650106</v>
      </c>
      <c r="F266" s="65">
        <f t="shared" si="120"/>
        <v>1082.1816040053873</v>
      </c>
      <c r="G266" s="65">
        <f t="shared" si="120"/>
        <v>2757.9504434071423</v>
      </c>
      <c r="H266" s="65">
        <f t="shared" si="120"/>
        <v>6122.6178756702757</v>
      </c>
      <c r="I266" s="65">
        <f t="shared" si="120"/>
        <v>10207.824996934949</v>
      </c>
      <c r="J266" s="65">
        <f t="shared" si="120"/>
        <v>13781.630181928424</v>
      </c>
      <c r="K266" s="65">
        <f t="shared" si="120"/>
        <v>16048.002417906129</v>
      </c>
      <c r="L266" s="65">
        <f t="shared" si="120"/>
        <v>17315.969723076298</v>
      </c>
      <c r="M266" s="65">
        <f t="shared" si="120"/>
        <v>17596.020754758378</v>
      </c>
      <c r="N266" s="65">
        <f t="shared" si="120"/>
        <v>17289.621156797984</v>
      </c>
      <c r="O266" s="65">
        <f t="shared" si="120"/>
        <v>15104.613157527259</v>
      </c>
      <c r="P266" s="65">
        <f t="shared" si="120"/>
        <v>11275.294291542443</v>
      </c>
      <c r="Q266" s="65">
        <f t="shared" si="120"/>
        <v>7363.7616174733084</v>
      </c>
      <c r="R266" s="65">
        <f t="shared" si="120"/>
        <v>3046.0711717363229</v>
      </c>
      <c r="S266" s="65">
        <f t="shared" si="120"/>
        <v>-267.74902746028238</v>
      </c>
      <c r="T266" s="60">
        <f t="shared" si="120"/>
        <v>-2560.304386890497</v>
      </c>
      <c r="U266" s="60">
        <f t="shared" si="120"/>
        <v>-2198.6886425349894</v>
      </c>
      <c r="V266" s="60">
        <f t="shared" si="120"/>
        <v>-1638.6886425349894</v>
      </c>
      <c r="W266" s="60">
        <f t="shared" si="120"/>
        <v>-852.68864253498941</v>
      </c>
      <c r="X266" s="60">
        <f t="shared" si="120"/>
        <v>-210.68864253498941</v>
      </c>
      <c r="Y266" s="67">
        <f t="shared" si="120"/>
        <v>299.31135746501059</v>
      </c>
    </row>
    <row r="268" spans="1:25" ht="14.25" thickBot="1"/>
    <row r="269" spans="1:25">
      <c r="A269" s="44" t="s">
        <v>17</v>
      </c>
      <c r="B269" s="45"/>
      <c r="C269" s="45" t="s">
        <v>70</v>
      </c>
      <c r="D269" s="45" t="s">
        <v>71</v>
      </c>
      <c r="E269" s="46" t="s">
        <v>72</v>
      </c>
      <c r="F269" s="46" t="s">
        <v>73</v>
      </c>
      <c r="G269" s="47" t="s">
        <v>74</v>
      </c>
      <c r="H269" s="47" t="s">
        <v>75</v>
      </c>
      <c r="I269" s="48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9"/>
    </row>
    <row r="270" spans="1:25">
      <c r="A270" s="50" t="s">
        <v>76</v>
      </c>
      <c r="B270" t="s">
        <v>77</v>
      </c>
      <c r="C270">
        <v>0</v>
      </c>
      <c r="D270">
        <v>32352500.580000002</v>
      </c>
      <c r="E270">
        <v>19311746</v>
      </c>
      <c r="F270">
        <v>1949351</v>
      </c>
      <c r="G270">
        <v>1220862</v>
      </c>
      <c r="H270">
        <v>842537</v>
      </c>
      <c r="I270" s="5" t="s">
        <v>58</v>
      </c>
      <c r="Y270" s="51"/>
    </row>
    <row r="271" spans="1:25">
      <c r="A271" s="50" t="s">
        <v>78</v>
      </c>
      <c r="B271" t="s">
        <v>79</v>
      </c>
      <c r="C271">
        <v>0.6</v>
      </c>
      <c r="D271">
        <v>0.8</v>
      </c>
      <c r="E271">
        <v>0.6</v>
      </c>
      <c r="F271">
        <v>0.25</v>
      </c>
      <c r="G271">
        <v>0.12</v>
      </c>
      <c r="H271">
        <v>0.8</v>
      </c>
      <c r="I271" s="5"/>
      <c r="Y271" s="51"/>
    </row>
    <row r="272" spans="1:25">
      <c r="A272" s="52"/>
      <c r="B272" s="7" t="s">
        <v>81</v>
      </c>
      <c r="C272" s="7">
        <f t="shared" ref="C272:H272" si="121">C270/(365*24*C271)</f>
        <v>0</v>
      </c>
      <c r="D272" s="7">
        <f t="shared" si="121"/>
        <v>4616.5097859589041</v>
      </c>
      <c r="E272" s="7">
        <f t="shared" si="121"/>
        <v>3674.2286910197868</v>
      </c>
      <c r="F272" s="7">
        <f t="shared" si="121"/>
        <v>890.11461187214616</v>
      </c>
      <c r="G272" s="7">
        <f t="shared" si="121"/>
        <v>1161.3984018264839</v>
      </c>
      <c r="H272" s="7">
        <f t="shared" si="121"/>
        <v>120.22502853881278</v>
      </c>
      <c r="I272" s="8" t="s">
        <v>82</v>
      </c>
      <c r="J272" t="s">
        <v>83</v>
      </c>
      <c r="Y272" s="51"/>
    </row>
    <row r="273" spans="1:25">
      <c r="A273" s="50"/>
      <c r="Y273" s="51"/>
    </row>
    <row r="274" spans="1:25">
      <c r="A274" s="53" t="s">
        <v>70</v>
      </c>
      <c r="B274" s="2">
        <f>$C$272</f>
        <v>0</v>
      </c>
      <c r="C274" s="2">
        <f t="shared" ref="C274:Y274" si="122">$C$272</f>
        <v>0</v>
      </c>
      <c r="D274" s="2">
        <f t="shared" si="122"/>
        <v>0</v>
      </c>
      <c r="E274" s="2">
        <f t="shared" si="122"/>
        <v>0</v>
      </c>
      <c r="F274" s="2">
        <f t="shared" si="122"/>
        <v>0</v>
      </c>
      <c r="G274" s="2">
        <f t="shared" si="122"/>
        <v>0</v>
      </c>
      <c r="H274" s="2">
        <f t="shared" si="122"/>
        <v>0</v>
      </c>
      <c r="I274" s="2">
        <f t="shared" si="122"/>
        <v>0</v>
      </c>
      <c r="J274" s="2">
        <f t="shared" si="122"/>
        <v>0</v>
      </c>
      <c r="K274" s="2">
        <f t="shared" si="122"/>
        <v>0</v>
      </c>
      <c r="L274" s="2">
        <f t="shared" si="122"/>
        <v>0</v>
      </c>
      <c r="M274" s="2">
        <f t="shared" si="122"/>
        <v>0</v>
      </c>
      <c r="N274" s="2">
        <f t="shared" si="122"/>
        <v>0</v>
      </c>
      <c r="O274" s="2">
        <f t="shared" si="122"/>
        <v>0</v>
      </c>
      <c r="P274" s="2">
        <f t="shared" si="122"/>
        <v>0</v>
      </c>
      <c r="Q274" s="2">
        <f t="shared" si="122"/>
        <v>0</v>
      </c>
      <c r="R274" s="2">
        <f t="shared" si="122"/>
        <v>0</v>
      </c>
      <c r="S274" s="2">
        <f t="shared" si="122"/>
        <v>0</v>
      </c>
      <c r="T274" s="2">
        <f t="shared" si="122"/>
        <v>0</v>
      </c>
      <c r="U274" s="2">
        <f t="shared" si="122"/>
        <v>0</v>
      </c>
      <c r="V274" s="2">
        <f t="shared" si="122"/>
        <v>0</v>
      </c>
      <c r="W274" s="2">
        <f t="shared" si="122"/>
        <v>0</v>
      </c>
      <c r="X274" s="2">
        <f t="shared" si="122"/>
        <v>0</v>
      </c>
      <c r="Y274" s="54">
        <f t="shared" si="122"/>
        <v>0</v>
      </c>
    </row>
    <row r="275" spans="1:25">
      <c r="A275" s="55" t="s">
        <v>71</v>
      </c>
      <c r="B275">
        <f>$D$272</f>
        <v>4616.5097859589041</v>
      </c>
      <c r="C275">
        <f t="shared" ref="C275:Y275" si="123">$D$272</f>
        <v>4616.5097859589041</v>
      </c>
      <c r="D275">
        <f t="shared" si="123"/>
        <v>4616.5097859589041</v>
      </c>
      <c r="E275">
        <f t="shared" si="123"/>
        <v>4616.5097859589041</v>
      </c>
      <c r="F275">
        <f t="shared" si="123"/>
        <v>4616.5097859589041</v>
      </c>
      <c r="G275">
        <f t="shared" si="123"/>
        <v>4616.5097859589041</v>
      </c>
      <c r="H275">
        <f t="shared" si="123"/>
        <v>4616.5097859589041</v>
      </c>
      <c r="I275">
        <f t="shared" si="123"/>
        <v>4616.5097859589041</v>
      </c>
      <c r="J275">
        <f t="shared" si="123"/>
        <v>4616.5097859589041</v>
      </c>
      <c r="K275">
        <f t="shared" si="123"/>
        <v>4616.5097859589041</v>
      </c>
      <c r="L275">
        <f t="shared" si="123"/>
        <v>4616.5097859589041</v>
      </c>
      <c r="M275">
        <f t="shared" si="123"/>
        <v>4616.5097859589041</v>
      </c>
      <c r="N275">
        <f t="shared" si="123"/>
        <v>4616.5097859589041</v>
      </c>
      <c r="O275">
        <f t="shared" si="123"/>
        <v>4616.5097859589041</v>
      </c>
      <c r="P275">
        <f t="shared" si="123"/>
        <v>4616.5097859589041</v>
      </c>
      <c r="Q275">
        <f t="shared" si="123"/>
        <v>4616.5097859589041</v>
      </c>
      <c r="R275">
        <f t="shared" si="123"/>
        <v>4616.5097859589041</v>
      </c>
      <c r="S275">
        <f t="shared" si="123"/>
        <v>4616.5097859589041</v>
      </c>
      <c r="T275">
        <f t="shared" si="123"/>
        <v>4616.5097859589041</v>
      </c>
      <c r="U275">
        <f t="shared" si="123"/>
        <v>4616.5097859589041</v>
      </c>
      <c r="V275">
        <f t="shared" si="123"/>
        <v>4616.5097859589041</v>
      </c>
      <c r="W275">
        <f t="shared" si="123"/>
        <v>4616.5097859589041</v>
      </c>
      <c r="X275">
        <f t="shared" si="123"/>
        <v>4616.5097859589041</v>
      </c>
      <c r="Y275" s="51">
        <f t="shared" si="123"/>
        <v>4616.5097859589041</v>
      </c>
    </row>
    <row r="276" spans="1:25">
      <c r="A276" s="56" t="s">
        <v>64</v>
      </c>
      <c r="B276" s="7">
        <f t="shared" ref="B276:Y276" si="124">B104</f>
        <v>8300</v>
      </c>
      <c r="C276" s="7">
        <f t="shared" si="124"/>
        <v>7986</v>
      </c>
      <c r="D276" s="7">
        <f t="shared" si="124"/>
        <v>7990</v>
      </c>
      <c r="E276" s="7">
        <f t="shared" si="124"/>
        <v>8131</v>
      </c>
      <c r="F276" s="7">
        <f t="shared" si="124"/>
        <v>8200</v>
      </c>
      <c r="G276" s="7">
        <f t="shared" si="124"/>
        <v>8442</v>
      </c>
      <c r="H276" s="7">
        <f t="shared" si="124"/>
        <v>8827</v>
      </c>
      <c r="I276" s="7">
        <f t="shared" si="124"/>
        <v>9710</v>
      </c>
      <c r="J276" s="7">
        <f t="shared" si="124"/>
        <v>11591</v>
      </c>
      <c r="K276" s="7">
        <f t="shared" si="124"/>
        <v>12923</v>
      </c>
      <c r="L276" s="7">
        <f t="shared" si="124"/>
        <v>13536</v>
      </c>
      <c r="M276" s="7">
        <f t="shared" si="124"/>
        <v>13947</v>
      </c>
      <c r="N276" s="7">
        <f t="shared" si="124"/>
        <v>13730</v>
      </c>
      <c r="O276" s="7">
        <f t="shared" si="124"/>
        <v>14124</v>
      </c>
      <c r="P276" s="7">
        <f t="shared" si="124"/>
        <v>14036</v>
      </c>
      <c r="Q276" s="7">
        <f t="shared" si="124"/>
        <v>13699</v>
      </c>
      <c r="R276" s="7">
        <f t="shared" si="124"/>
        <v>13715</v>
      </c>
      <c r="S276" s="7">
        <f t="shared" si="124"/>
        <v>12813</v>
      </c>
      <c r="T276" s="7">
        <f t="shared" si="124"/>
        <v>11912</v>
      </c>
      <c r="U276" s="7">
        <f t="shared" si="124"/>
        <v>11395</v>
      </c>
      <c r="V276" s="7">
        <f t="shared" si="124"/>
        <v>10835</v>
      </c>
      <c r="W276" s="7">
        <f t="shared" si="124"/>
        <v>10049</v>
      </c>
      <c r="X276" s="7">
        <f t="shared" si="124"/>
        <v>9407</v>
      </c>
      <c r="Y276" s="57">
        <f t="shared" si="124"/>
        <v>8897</v>
      </c>
    </row>
    <row r="277" spans="1:25">
      <c r="A277" s="50"/>
      <c r="Y277" s="51"/>
    </row>
    <row r="278" spans="1:25">
      <c r="A278" s="50" t="s">
        <v>84</v>
      </c>
      <c r="B278" t="s">
        <v>85</v>
      </c>
      <c r="C278" t="s">
        <v>86</v>
      </c>
      <c r="D278" t="s">
        <v>87</v>
      </c>
      <c r="E278" t="s">
        <v>88</v>
      </c>
      <c r="F278" t="s">
        <v>89</v>
      </c>
      <c r="G278" t="s">
        <v>90</v>
      </c>
      <c r="H278" t="s">
        <v>91</v>
      </c>
      <c r="I278" t="s">
        <v>92</v>
      </c>
      <c r="J278" t="s">
        <v>93</v>
      </c>
      <c r="K278" t="s">
        <v>94</v>
      </c>
      <c r="L278" t="s">
        <v>95</v>
      </c>
      <c r="M278" t="s">
        <v>96</v>
      </c>
      <c r="N278" t="s">
        <v>97</v>
      </c>
      <c r="O278" t="s">
        <v>98</v>
      </c>
      <c r="P278" t="s">
        <v>99</v>
      </c>
      <c r="Q278" t="s">
        <v>100</v>
      </c>
      <c r="R278" t="s">
        <v>101</v>
      </c>
      <c r="S278" t="s">
        <v>102</v>
      </c>
      <c r="T278" t="s">
        <v>103</v>
      </c>
      <c r="U278" t="s">
        <v>104</v>
      </c>
      <c r="V278" t="s">
        <v>105</v>
      </c>
      <c r="W278" t="s">
        <v>106</v>
      </c>
      <c r="X278" t="s">
        <v>107</v>
      </c>
      <c r="Y278" s="51" t="s">
        <v>108</v>
      </c>
    </row>
    <row r="279" spans="1:25">
      <c r="A279" s="58" t="s">
        <v>109</v>
      </c>
      <c r="B279" s="2">
        <f t="shared" ref="B279:Y279" si="125">B36</f>
        <v>0</v>
      </c>
      <c r="C279" s="2">
        <f t="shared" si="125"/>
        <v>0</v>
      </c>
      <c r="D279" s="2">
        <f t="shared" si="125"/>
        <v>0</v>
      </c>
      <c r="E279" s="2">
        <f t="shared" si="125"/>
        <v>0</v>
      </c>
      <c r="F279" s="2">
        <f t="shared" si="125"/>
        <v>1073.7064199275278</v>
      </c>
      <c r="G279" s="2">
        <f t="shared" si="125"/>
        <v>25053.149798308987</v>
      </c>
      <c r="H279" s="2">
        <f t="shared" si="125"/>
        <v>71938.330135144381</v>
      </c>
      <c r="I279" s="2">
        <f t="shared" si="125"/>
        <v>134059.91585952279</v>
      </c>
      <c r="J279" s="2">
        <f t="shared" si="125"/>
        <v>202265.83796349048</v>
      </c>
      <c r="K279" s="2">
        <f t="shared" si="125"/>
        <v>247259.24984616783</v>
      </c>
      <c r="L279" s="2">
        <f t="shared" si="125"/>
        <v>270778.53333029465</v>
      </c>
      <c r="M279" s="2">
        <f t="shared" si="125"/>
        <v>279419.31356685428</v>
      </c>
      <c r="N279" s="2">
        <f t="shared" si="125"/>
        <v>272874.8172930103</v>
      </c>
      <c r="O279" s="2">
        <f t="shared" si="125"/>
        <v>250480.36910595046</v>
      </c>
      <c r="P279" s="2">
        <f t="shared" si="125"/>
        <v>201498.9048063994</v>
      </c>
      <c r="Q279" s="2">
        <f t="shared" si="125"/>
        <v>148376.00145855648</v>
      </c>
      <c r="R279" s="2">
        <f t="shared" si="125"/>
        <v>94588.422707901263</v>
      </c>
      <c r="S279" s="2">
        <f t="shared" si="125"/>
        <v>41874.550377173597</v>
      </c>
      <c r="T279" s="2">
        <f t="shared" si="125"/>
        <v>1942.8973312974315</v>
      </c>
      <c r="U279" s="2">
        <f t="shared" si="125"/>
        <v>0</v>
      </c>
      <c r="V279" s="2">
        <f t="shared" si="125"/>
        <v>0</v>
      </c>
      <c r="W279" s="2">
        <f t="shared" si="125"/>
        <v>0</v>
      </c>
      <c r="X279" s="2">
        <f t="shared" si="125"/>
        <v>0</v>
      </c>
      <c r="Y279" s="54">
        <f t="shared" si="125"/>
        <v>0</v>
      </c>
    </row>
    <row r="280" spans="1:25">
      <c r="A280" s="50" t="s">
        <v>110</v>
      </c>
      <c r="B280">
        <f>B275+B279</f>
        <v>4616.5097859589041</v>
      </c>
      <c r="C280">
        <f t="shared" ref="C280:Y280" si="126">C275+C279</f>
        <v>4616.5097859589041</v>
      </c>
      <c r="D280">
        <f t="shared" si="126"/>
        <v>4616.5097859589041</v>
      </c>
      <c r="E280">
        <f t="shared" si="126"/>
        <v>4616.5097859589041</v>
      </c>
      <c r="F280">
        <f t="shared" si="126"/>
        <v>5690.2162058864324</v>
      </c>
      <c r="G280">
        <f t="shared" si="126"/>
        <v>29669.659584267891</v>
      </c>
      <c r="H280">
        <f t="shared" si="126"/>
        <v>76554.839921103281</v>
      </c>
      <c r="I280">
        <f t="shared" si="126"/>
        <v>138676.42564548171</v>
      </c>
      <c r="J280">
        <f t="shared" si="126"/>
        <v>206882.3477494494</v>
      </c>
      <c r="K280">
        <f t="shared" si="126"/>
        <v>251875.75963212675</v>
      </c>
      <c r="L280">
        <f t="shared" si="126"/>
        <v>275395.04311625357</v>
      </c>
      <c r="M280">
        <f t="shared" si="126"/>
        <v>284035.8233528132</v>
      </c>
      <c r="N280">
        <f t="shared" si="126"/>
        <v>277491.32707896922</v>
      </c>
      <c r="O280">
        <f t="shared" si="126"/>
        <v>255096.87889190938</v>
      </c>
      <c r="P280">
        <f t="shared" si="126"/>
        <v>206115.41459235831</v>
      </c>
      <c r="Q280">
        <f t="shared" si="126"/>
        <v>152992.51124451539</v>
      </c>
      <c r="R280">
        <f t="shared" si="126"/>
        <v>99204.932493860164</v>
      </c>
      <c r="S280">
        <f t="shared" si="126"/>
        <v>46491.060163132497</v>
      </c>
      <c r="T280">
        <f t="shared" si="126"/>
        <v>6559.4071172563354</v>
      </c>
      <c r="U280">
        <f t="shared" si="126"/>
        <v>4616.5097859589041</v>
      </c>
      <c r="V280">
        <f t="shared" si="126"/>
        <v>4616.5097859589041</v>
      </c>
      <c r="W280">
        <f t="shared" si="126"/>
        <v>4616.5097859589041</v>
      </c>
      <c r="X280">
        <f t="shared" si="126"/>
        <v>4616.5097859589041</v>
      </c>
      <c r="Y280" s="51">
        <f t="shared" si="126"/>
        <v>4616.5097859589041</v>
      </c>
    </row>
    <row r="281" spans="1:25">
      <c r="A281" s="52" t="s">
        <v>131</v>
      </c>
      <c r="B281" s="7">
        <f>B280+B274-B276</f>
        <v>-3683.4902140410959</v>
      </c>
      <c r="C281" s="7">
        <f t="shared" ref="C281:Y281" si="127">C280+C274-C276</f>
        <v>-3369.4902140410959</v>
      </c>
      <c r="D281" s="7">
        <f t="shared" si="127"/>
        <v>-3373.4902140410959</v>
      </c>
      <c r="E281" s="7">
        <f t="shared" si="127"/>
        <v>-3514.4902140410959</v>
      </c>
      <c r="F281" s="7">
        <f t="shared" si="127"/>
        <v>-2509.7837941135676</v>
      </c>
      <c r="G281" s="27">
        <f t="shared" si="127"/>
        <v>21227.659584267891</v>
      </c>
      <c r="H281" s="27">
        <f t="shared" si="127"/>
        <v>67727.839921103281</v>
      </c>
      <c r="I281" s="27">
        <f t="shared" si="127"/>
        <v>128966.42564548171</v>
      </c>
      <c r="J281" s="27">
        <f t="shared" si="127"/>
        <v>195291.3477494494</v>
      </c>
      <c r="K281" s="27">
        <f t="shared" si="127"/>
        <v>238952.75963212675</v>
      </c>
      <c r="L281" s="27">
        <f t="shared" si="127"/>
        <v>261859.04311625357</v>
      </c>
      <c r="M281" s="27">
        <f t="shared" si="127"/>
        <v>270088.8233528132</v>
      </c>
      <c r="N281" s="27">
        <f t="shared" si="127"/>
        <v>263761.32707896922</v>
      </c>
      <c r="O281" s="27">
        <f t="shared" si="127"/>
        <v>240972.87889190938</v>
      </c>
      <c r="P281" s="27">
        <f t="shared" si="127"/>
        <v>192079.41459235831</v>
      </c>
      <c r="Q281" s="27">
        <f t="shared" si="127"/>
        <v>139293.51124451539</v>
      </c>
      <c r="R281" s="27">
        <f t="shared" si="127"/>
        <v>85489.932493860164</v>
      </c>
      <c r="S281" s="27">
        <f t="shared" si="127"/>
        <v>33678.060163132497</v>
      </c>
      <c r="T281" s="7">
        <f t="shared" si="127"/>
        <v>-5352.5928827436646</v>
      </c>
      <c r="U281" s="7">
        <f t="shared" si="127"/>
        <v>-6778.4902140410959</v>
      </c>
      <c r="V281" s="7">
        <f t="shared" si="127"/>
        <v>-6218.4902140410959</v>
      </c>
      <c r="W281" s="7">
        <f t="shared" si="127"/>
        <v>-5432.4902140410959</v>
      </c>
      <c r="X281" s="7">
        <f t="shared" si="127"/>
        <v>-4790.4902140410959</v>
      </c>
      <c r="Y281" s="57">
        <f t="shared" si="127"/>
        <v>-4280.4902140410959</v>
      </c>
    </row>
    <row r="282" spans="1:25">
      <c r="A282" s="50"/>
      <c r="Y282" s="51"/>
    </row>
    <row r="283" spans="1:25">
      <c r="A283" s="58" t="s">
        <v>111</v>
      </c>
      <c r="B283" s="2">
        <f t="shared" ref="B283:Y283" si="128">B39</f>
        <v>0</v>
      </c>
      <c r="C283" s="2">
        <f t="shared" si="128"/>
        <v>0</v>
      </c>
      <c r="D283" s="2">
        <f t="shared" si="128"/>
        <v>0</v>
      </c>
      <c r="E283" s="2">
        <f t="shared" si="128"/>
        <v>0</v>
      </c>
      <c r="F283" s="2">
        <f t="shared" si="128"/>
        <v>644.22385195651657</v>
      </c>
      <c r="G283" s="2">
        <f t="shared" si="128"/>
        <v>15031.88987898539</v>
      </c>
      <c r="H283" s="2">
        <f t="shared" si="128"/>
        <v>43162.998081086618</v>
      </c>
      <c r="I283" s="2">
        <f t="shared" si="128"/>
        <v>80435.949515713655</v>
      </c>
      <c r="J283" s="2">
        <f t="shared" si="128"/>
        <v>121359.50277809428</v>
      </c>
      <c r="K283" s="2">
        <f t="shared" si="128"/>
        <v>148355.54990770068</v>
      </c>
      <c r="L283" s="2">
        <f t="shared" si="128"/>
        <v>162467.11999817679</v>
      </c>
      <c r="M283" s="2">
        <f t="shared" si="128"/>
        <v>167651.58814011255</v>
      </c>
      <c r="N283" s="2">
        <f t="shared" si="128"/>
        <v>163724.89037580614</v>
      </c>
      <c r="O283" s="2">
        <f t="shared" si="128"/>
        <v>150288.22146357023</v>
      </c>
      <c r="P283" s="2">
        <f t="shared" si="128"/>
        <v>120899.34288383962</v>
      </c>
      <c r="Q283" s="2">
        <f t="shared" si="128"/>
        <v>89025.600875133881</v>
      </c>
      <c r="R283" s="2">
        <f t="shared" si="128"/>
        <v>56753.053624740758</v>
      </c>
      <c r="S283" s="2">
        <f t="shared" si="128"/>
        <v>25124.730226304149</v>
      </c>
      <c r="T283" s="2">
        <f t="shared" si="128"/>
        <v>1165.7383987784588</v>
      </c>
      <c r="U283" s="2">
        <f t="shared" si="128"/>
        <v>0</v>
      </c>
      <c r="V283" s="2">
        <f t="shared" si="128"/>
        <v>0</v>
      </c>
      <c r="W283" s="2">
        <f t="shared" si="128"/>
        <v>0</v>
      </c>
      <c r="X283" s="2">
        <f t="shared" si="128"/>
        <v>0</v>
      </c>
      <c r="Y283" s="54">
        <f t="shared" si="128"/>
        <v>0</v>
      </c>
    </row>
    <row r="284" spans="1:25">
      <c r="A284" s="50" t="s">
        <v>110</v>
      </c>
      <c r="B284">
        <f>B275+B283</f>
        <v>4616.5097859589041</v>
      </c>
      <c r="C284">
        <f t="shared" ref="C284:Y284" si="129">C275+C283</f>
        <v>4616.5097859589041</v>
      </c>
      <c r="D284">
        <f t="shared" si="129"/>
        <v>4616.5097859589041</v>
      </c>
      <c r="E284">
        <f t="shared" si="129"/>
        <v>4616.5097859589041</v>
      </c>
      <c r="F284">
        <f t="shared" si="129"/>
        <v>5260.7336379154203</v>
      </c>
      <c r="G284">
        <f t="shared" si="129"/>
        <v>19648.399664944292</v>
      </c>
      <c r="H284">
        <f t="shared" si="129"/>
        <v>47779.507867045526</v>
      </c>
      <c r="I284">
        <f t="shared" si="129"/>
        <v>85052.459301672556</v>
      </c>
      <c r="J284">
        <f t="shared" si="129"/>
        <v>125976.01256405318</v>
      </c>
      <c r="K284">
        <f t="shared" si="129"/>
        <v>152972.0596936596</v>
      </c>
      <c r="L284">
        <f t="shared" si="129"/>
        <v>167083.6297841357</v>
      </c>
      <c r="M284">
        <f t="shared" si="129"/>
        <v>172268.09792607147</v>
      </c>
      <c r="N284">
        <f t="shared" si="129"/>
        <v>168341.40016176505</v>
      </c>
      <c r="O284">
        <f t="shared" si="129"/>
        <v>154904.73124952914</v>
      </c>
      <c r="P284">
        <f t="shared" si="129"/>
        <v>125515.85266979852</v>
      </c>
      <c r="Q284">
        <f t="shared" si="129"/>
        <v>93642.110661092782</v>
      </c>
      <c r="R284">
        <f t="shared" si="129"/>
        <v>61369.563410699659</v>
      </c>
      <c r="S284">
        <f t="shared" si="129"/>
        <v>29741.240012263053</v>
      </c>
      <c r="T284">
        <f t="shared" si="129"/>
        <v>5782.2481847373629</v>
      </c>
      <c r="U284">
        <f t="shared" si="129"/>
        <v>4616.5097859589041</v>
      </c>
      <c r="V284">
        <f t="shared" si="129"/>
        <v>4616.5097859589041</v>
      </c>
      <c r="W284">
        <f t="shared" si="129"/>
        <v>4616.5097859589041</v>
      </c>
      <c r="X284">
        <f t="shared" si="129"/>
        <v>4616.5097859589041</v>
      </c>
      <c r="Y284" s="51">
        <f t="shared" si="129"/>
        <v>4616.5097859589041</v>
      </c>
    </row>
    <row r="285" spans="1:25">
      <c r="A285" s="52" t="s">
        <v>131</v>
      </c>
      <c r="B285" s="7">
        <f>B284+B274-B276</f>
        <v>-3683.4902140410959</v>
      </c>
      <c r="C285" s="7">
        <f t="shared" ref="C285:Y285" si="130">C284+C274-C276</f>
        <v>-3369.4902140410959</v>
      </c>
      <c r="D285" s="7">
        <f t="shared" si="130"/>
        <v>-3373.4902140410959</v>
      </c>
      <c r="E285" s="7">
        <f t="shared" si="130"/>
        <v>-3514.4902140410959</v>
      </c>
      <c r="F285" s="7">
        <f t="shared" si="130"/>
        <v>-2939.2663620845797</v>
      </c>
      <c r="G285" s="27">
        <f t="shared" si="130"/>
        <v>11206.399664944292</v>
      </c>
      <c r="H285" s="27">
        <f t="shared" si="130"/>
        <v>38952.507867045526</v>
      </c>
      <c r="I285" s="27">
        <f t="shared" si="130"/>
        <v>75342.459301672556</v>
      </c>
      <c r="J285" s="27">
        <f t="shared" si="130"/>
        <v>114385.01256405318</v>
      </c>
      <c r="K285" s="27">
        <f t="shared" si="130"/>
        <v>140049.0596936596</v>
      </c>
      <c r="L285" s="27">
        <f t="shared" si="130"/>
        <v>153547.6297841357</v>
      </c>
      <c r="M285" s="27">
        <f t="shared" si="130"/>
        <v>158321.09792607147</v>
      </c>
      <c r="N285" s="27">
        <f t="shared" si="130"/>
        <v>154611.40016176505</v>
      </c>
      <c r="O285" s="27">
        <f t="shared" si="130"/>
        <v>140780.73124952914</v>
      </c>
      <c r="P285" s="27">
        <f t="shared" si="130"/>
        <v>111479.85266979852</v>
      </c>
      <c r="Q285" s="27">
        <f t="shared" si="130"/>
        <v>79943.110661092782</v>
      </c>
      <c r="R285" s="27">
        <f t="shared" si="130"/>
        <v>47654.563410699659</v>
      </c>
      <c r="S285" s="27">
        <f t="shared" si="130"/>
        <v>16928.240012263053</v>
      </c>
      <c r="T285" s="7">
        <f t="shared" si="130"/>
        <v>-6129.7518152626371</v>
      </c>
      <c r="U285" s="7">
        <f t="shared" si="130"/>
        <v>-6778.4902140410959</v>
      </c>
      <c r="V285" s="7">
        <f t="shared" si="130"/>
        <v>-6218.4902140410959</v>
      </c>
      <c r="W285" s="7">
        <f t="shared" si="130"/>
        <v>-5432.4902140410959</v>
      </c>
      <c r="X285" s="7">
        <f t="shared" si="130"/>
        <v>-4790.4902140410959</v>
      </c>
      <c r="Y285" s="57">
        <f t="shared" si="130"/>
        <v>-4280.4902140410959</v>
      </c>
    </row>
    <row r="286" spans="1:25">
      <c r="A286" s="50"/>
      <c r="Y286" s="51"/>
    </row>
    <row r="287" spans="1:25">
      <c r="A287" s="58" t="s">
        <v>122</v>
      </c>
      <c r="B287" s="2">
        <f t="shared" ref="B287:Y287" si="131">B42</f>
        <v>0</v>
      </c>
      <c r="C287" s="2">
        <f t="shared" si="131"/>
        <v>0</v>
      </c>
      <c r="D287" s="2">
        <f t="shared" si="131"/>
        <v>0</v>
      </c>
      <c r="E287" s="2">
        <f t="shared" si="131"/>
        <v>0</v>
      </c>
      <c r="F287" s="2">
        <f t="shared" si="131"/>
        <v>536.8532099637639</v>
      </c>
      <c r="G287" s="2">
        <f t="shared" si="131"/>
        <v>12526.574899154493</v>
      </c>
      <c r="H287" s="2">
        <f t="shared" si="131"/>
        <v>35969.16506757219</v>
      </c>
      <c r="I287" s="2">
        <f t="shared" si="131"/>
        <v>67029.957929761396</v>
      </c>
      <c r="J287" s="2">
        <f t="shared" si="131"/>
        <v>101132.91898174524</v>
      </c>
      <c r="K287" s="2">
        <f t="shared" si="131"/>
        <v>123629.62492308392</v>
      </c>
      <c r="L287" s="2">
        <f t="shared" si="131"/>
        <v>135389.26666514733</v>
      </c>
      <c r="M287" s="2">
        <f t="shared" si="131"/>
        <v>139709.65678342714</v>
      </c>
      <c r="N287" s="2">
        <f t="shared" si="131"/>
        <v>136437.40864650515</v>
      </c>
      <c r="O287" s="2">
        <f t="shared" si="131"/>
        <v>125240.18455297523</v>
      </c>
      <c r="P287" s="2">
        <f t="shared" si="131"/>
        <v>100749.4524031997</v>
      </c>
      <c r="Q287" s="2">
        <f t="shared" si="131"/>
        <v>74188.000729278239</v>
      </c>
      <c r="R287" s="2">
        <f t="shared" si="131"/>
        <v>47294.211353950632</v>
      </c>
      <c r="S287" s="2">
        <f t="shared" si="131"/>
        <v>20937.275188586798</v>
      </c>
      <c r="T287" s="2">
        <f t="shared" si="131"/>
        <v>971.44866564871575</v>
      </c>
      <c r="U287" s="2">
        <f t="shared" si="131"/>
        <v>0</v>
      </c>
      <c r="V287" s="2">
        <f t="shared" si="131"/>
        <v>0</v>
      </c>
      <c r="W287" s="2">
        <f t="shared" si="131"/>
        <v>0</v>
      </c>
      <c r="X287" s="2">
        <f t="shared" si="131"/>
        <v>0</v>
      </c>
      <c r="Y287" s="54">
        <f t="shared" si="131"/>
        <v>0</v>
      </c>
    </row>
    <row r="288" spans="1:25">
      <c r="A288" s="50" t="s">
        <v>110</v>
      </c>
      <c r="B288">
        <f>B275+B287</f>
        <v>4616.5097859589041</v>
      </c>
      <c r="C288">
        <f t="shared" ref="C288:Y288" si="132">C275+C287</f>
        <v>4616.5097859589041</v>
      </c>
      <c r="D288">
        <f t="shared" si="132"/>
        <v>4616.5097859589041</v>
      </c>
      <c r="E288">
        <f t="shared" si="132"/>
        <v>4616.5097859589041</v>
      </c>
      <c r="F288">
        <f t="shared" si="132"/>
        <v>5153.3629959226682</v>
      </c>
      <c r="G288">
        <f t="shared" si="132"/>
        <v>17143.084685113397</v>
      </c>
      <c r="H288">
        <f t="shared" si="132"/>
        <v>40585.674853531091</v>
      </c>
      <c r="I288">
        <f t="shared" si="132"/>
        <v>71646.467715720297</v>
      </c>
      <c r="J288">
        <f t="shared" si="132"/>
        <v>105749.42876770414</v>
      </c>
      <c r="K288">
        <f t="shared" si="132"/>
        <v>128246.13470904282</v>
      </c>
      <c r="L288">
        <f t="shared" si="132"/>
        <v>140005.77645110624</v>
      </c>
      <c r="M288">
        <f t="shared" si="132"/>
        <v>144326.16656938606</v>
      </c>
      <c r="N288">
        <f t="shared" si="132"/>
        <v>141053.91843246407</v>
      </c>
      <c r="O288">
        <f t="shared" si="132"/>
        <v>129856.69433893413</v>
      </c>
      <c r="P288">
        <f t="shared" si="132"/>
        <v>105365.9621891586</v>
      </c>
      <c r="Q288">
        <f t="shared" si="132"/>
        <v>78804.51051523714</v>
      </c>
      <c r="R288">
        <f t="shared" si="132"/>
        <v>51910.721139909539</v>
      </c>
      <c r="S288">
        <f t="shared" si="132"/>
        <v>25553.784974545702</v>
      </c>
      <c r="T288">
        <f t="shared" si="132"/>
        <v>5587.9584516076202</v>
      </c>
      <c r="U288">
        <f t="shared" si="132"/>
        <v>4616.5097859589041</v>
      </c>
      <c r="V288">
        <f t="shared" si="132"/>
        <v>4616.5097859589041</v>
      </c>
      <c r="W288">
        <f t="shared" si="132"/>
        <v>4616.5097859589041</v>
      </c>
      <c r="X288">
        <f t="shared" si="132"/>
        <v>4616.5097859589041</v>
      </c>
      <c r="Y288" s="51">
        <f t="shared" si="132"/>
        <v>4616.5097859589041</v>
      </c>
    </row>
    <row r="289" spans="1:25">
      <c r="A289" s="52" t="s">
        <v>131</v>
      </c>
      <c r="B289" s="7">
        <f>B288+B274-B276</f>
        <v>-3683.4902140410959</v>
      </c>
      <c r="C289" s="7">
        <f t="shared" ref="C289:Y289" si="133">C288+C274-C276</f>
        <v>-3369.4902140410959</v>
      </c>
      <c r="D289" s="7">
        <f t="shared" si="133"/>
        <v>-3373.4902140410959</v>
      </c>
      <c r="E289" s="7">
        <f t="shared" si="133"/>
        <v>-3514.4902140410959</v>
      </c>
      <c r="F289" s="7">
        <f t="shared" si="133"/>
        <v>-3046.6370040773318</v>
      </c>
      <c r="G289" s="27">
        <f t="shared" si="133"/>
        <v>8701.0846851133974</v>
      </c>
      <c r="H289" s="27">
        <f t="shared" si="133"/>
        <v>31758.674853531091</v>
      </c>
      <c r="I289" s="27">
        <f t="shared" si="133"/>
        <v>61936.467715720297</v>
      </c>
      <c r="J289" s="27">
        <f t="shared" si="133"/>
        <v>94158.428767704143</v>
      </c>
      <c r="K289" s="27">
        <f t="shared" si="133"/>
        <v>115323.13470904282</v>
      </c>
      <c r="L289" s="27">
        <f t="shared" si="133"/>
        <v>126469.77645110624</v>
      </c>
      <c r="M289" s="27">
        <f t="shared" si="133"/>
        <v>130379.16656938606</v>
      </c>
      <c r="N289" s="27">
        <f t="shared" si="133"/>
        <v>127323.91843246407</v>
      </c>
      <c r="O289" s="27">
        <f t="shared" si="133"/>
        <v>115732.69433893413</v>
      </c>
      <c r="P289" s="27">
        <f t="shared" si="133"/>
        <v>91329.962189158599</v>
      </c>
      <c r="Q289" s="27">
        <f t="shared" si="133"/>
        <v>65105.51051523714</v>
      </c>
      <c r="R289" s="27">
        <f t="shared" si="133"/>
        <v>38195.721139909539</v>
      </c>
      <c r="S289" s="27">
        <f t="shared" si="133"/>
        <v>12740.784974545702</v>
      </c>
      <c r="T289" s="7">
        <f t="shared" si="133"/>
        <v>-6324.0415483923798</v>
      </c>
      <c r="U289" s="7">
        <f t="shared" si="133"/>
        <v>-6778.4902140410959</v>
      </c>
      <c r="V289" s="7">
        <f t="shared" si="133"/>
        <v>-6218.4902140410959</v>
      </c>
      <c r="W289" s="7">
        <f t="shared" si="133"/>
        <v>-5432.4902140410959</v>
      </c>
      <c r="X289" s="7">
        <f t="shared" si="133"/>
        <v>-4790.4902140410959</v>
      </c>
      <c r="Y289" s="57">
        <f t="shared" si="133"/>
        <v>-4280.4902140410959</v>
      </c>
    </row>
    <row r="290" spans="1:25">
      <c r="A290" s="50"/>
      <c r="Y290" s="51"/>
    </row>
    <row r="291" spans="1:25">
      <c r="A291" s="58" t="s">
        <v>123</v>
      </c>
      <c r="B291" s="2">
        <f t="shared" ref="B291:Y291" si="134">B45</f>
        <v>0</v>
      </c>
      <c r="C291" s="2">
        <f t="shared" si="134"/>
        <v>0</v>
      </c>
      <c r="D291" s="2">
        <f t="shared" si="134"/>
        <v>0</v>
      </c>
      <c r="E291" s="2">
        <f t="shared" si="134"/>
        <v>0</v>
      </c>
      <c r="F291" s="2">
        <f t="shared" si="134"/>
        <v>429.48256797101118</v>
      </c>
      <c r="G291" s="2">
        <f t="shared" si="134"/>
        <v>10021.259919323596</v>
      </c>
      <c r="H291" s="2">
        <f t="shared" si="134"/>
        <v>28775.332054057752</v>
      </c>
      <c r="I291" s="2">
        <f t="shared" si="134"/>
        <v>53623.966343809116</v>
      </c>
      <c r="J291" s="2">
        <f t="shared" si="134"/>
        <v>80906.335185396194</v>
      </c>
      <c r="K291" s="2">
        <f t="shared" si="134"/>
        <v>98903.699938467151</v>
      </c>
      <c r="L291" s="2">
        <f t="shared" si="134"/>
        <v>108311.41333211788</v>
      </c>
      <c r="M291" s="2">
        <f t="shared" si="134"/>
        <v>111767.72542674173</v>
      </c>
      <c r="N291" s="2">
        <f t="shared" si="134"/>
        <v>109149.92691720412</v>
      </c>
      <c r="O291" s="2">
        <f t="shared" si="134"/>
        <v>100192.14764238018</v>
      </c>
      <c r="P291" s="2">
        <f t="shared" si="134"/>
        <v>80599.561922559762</v>
      </c>
      <c r="Q291" s="2">
        <f t="shared" si="134"/>
        <v>59350.40058342259</v>
      </c>
      <c r="R291" s="2">
        <f t="shared" si="134"/>
        <v>37835.369083160513</v>
      </c>
      <c r="S291" s="2">
        <f t="shared" si="134"/>
        <v>16749.820150869436</v>
      </c>
      <c r="T291" s="2">
        <f t="shared" si="134"/>
        <v>777.15893251897262</v>
      </c>
      <c r="U291" s="2">
        <f t="shared" si="134"/>
        <v>0</v>
      </c>
      <c r="V291" s="2">
        <f t="shared" si="134"/>
        <v>0</v>
      </c>
      <c r="W291" s="2">
        <f t="shared" si="134"/>
        <v>0</v>
      </c>
      <c r="X291" s="2">
        <f t="shared" si="134"/>
        <v>0</v>
      </c>
      <c r="Y291" s="54">
        <f t="shared" si="134"/>
        <v>0</v>
      </c>
    </row>
    <row r="292" spans="1:25">
      <c r="A292" s="50" t="s">
        <v>110</v>
      </c>
      <c r="B292">
        <f>B275+B291</f>
        <v>4616.5097859589041</v>
      </c>
      <c r="C292">
        <f t="shared" ref="C292:Y292" si="135">C275+C291</f>
        <v>4616.5097859589041</v>
      </c>
      <c r="D292">
        <f t="shared" si="135"/>
        <v>4616.5097859589041</v>
      </c>
      <c r="E292">
        <f t="shared" si="135"/>
        <v>4616.5097859589041</v>
      </c>
      <c r="F292">
        <f t="shared" si="135"/>
        <v>5045.9923539299152</v>
      </c>
      <c r="G292">
        <f t="shared" si="135"/>
        <v>14637.769705282501</v>
      </c>
      <c r="H292">
        <f t="shared" si="135"/>
        <v>33391.841840016656</v>
      </c>
      <c r="I292">
        <f t="shared" si="135"/>
        <v>58240.476129768023</v>
      </c>
      <c r="J292">
        <f t="shared" si="135"/>
        <v>85522.844971355094</v>
      </c>
      <c r="K292">
        <f t="shared" si="135"/>
        <v>103520.20972442605</v>
      </c>
      <c r="L292">
        <f t="shared" si="135"/>
        <v>112927.92311807678</v>
      </c>
      <c r="M292">
        <f t="shared" si="135"/>
        <v>116384.23521270063</v>
      </c>
      <c r="N292">
        <f t="shared" si="135"/>
        <v>113766.43670316302</v>
      </c>
      <c r="O292">
        <f t="shared" si="135"/>
        <v>104808.65742833908</v>
      </c>
      <c r="P292">
        <f t="shared" si="135"/>
        <v>85216.071708518662</v>
      </c>
      <c r="Q292">
        <f t="shared" si="135"/>
        <v>63966.910369381498</v>
      </c>
      <c r="R292">
        <f t="shared" si="135"/>
        <v>42451.87886911942</v>
      </c>
      <c r="S292">
        <f t="shared" si="135"/>
        <v>21366.329936828341</v>
      </c>
      <c r="T292">
        <f t="shared" si="135"/>
        <v>5393.6687184778766</v>
      </c>
      <c r="U292">
        <f t="shared" si="135"/>
        <v>4616.5097859589041</v>
      </c>
      <c r="V292">
        <f t="shared" si="135"/>
        <v>4616.5097859589041</v>
      </c>
      <c r="W292">
        <f t="shared" si="135"/>
        <v>4616.5097859589041</v>
      </c>
      <c r="X292">
        <f t="shared" si="135"/>
        <v>4616.5097859589041</v>
      </c>
      <c r="Y292" s="51">
        <f t="shared" si="135"/>
        <v>4616.5097859589041</v>
      </c>
    </row>
    <row r="293" spans="1:25">
      <c r="A293" s="52" t="s">
        <v>131</v>
      </c>
      <c r="B293" s="7">
        <f>B292+B274-B276</f>
        <v>-3683.4902140410959</v>
      </c>
      <c r="C293" s="7">
        <f t="shared" ref="C293:Y293" si="136">C292+C274-C276</f>
        <v>-3369.4902140410959</v>
      </c>
      <c r="D293" s="7">
        <f t="shared" si="136"/>
        <v>-3373.4902140410959</v>
      </c>
      <c r="E293" s="7">
        <f t="shared" si="136"/>
        <v>-3514.4902140410959</v>
      </c>
      <c r="F293" s="7">
        <f t="shared" si="136"/>
        <v>-3154.0076460700848</v>
      </c>
      <c r="G293" s="27">
        <f t="shared" si="136"/>
        <v>6195.7697052825006</v>
      </c>
      <c r="H293" s="27">
        <f t="shared" si="136"/>
        <v>24564.841840016656</v>
      </c>
      <c r="I293" s="27">
        <f t="shared" si="136"/>
        <v>48530.476129768023</v>
      </c>
      <c r="J293" s="27">
        <f t="shared" si="136"/>
        <v>73931.844971355094</v>
      </c>
      <c r="K293" s="27">
        <f t="shared" si="136"/>
        <v>90597.209724426051</v>
      </c>
      <c r="L293" s="27">
        <f t="shared" si="136"/>
        <v>99391.923118076782</v>
      </c>
      <c r="M293" s="27">
        <f t="shared" si="136"/>
        <v>102437.23521270063</v>
      </c>
      <c r="N293" s="27">
        <f t="shared" si="136"/>
        <v>100036.43670316302</v>
      </c>
      <c r="O293" s="27">
        <f t="shared" si="136"/>
        <v>90684.65742833908</v>
      </c>
      <c r="P293" s="27">
        <f t="shared" si="136"/>
        <v>71180.071708518662</v>
      </c>
      <c r="Q293" s="27">
        <f t="shared" si="136"/>
        <v>50267.910369381498</v>
      </c>
      <c r="R293" s="27">
        <f t="shared" si="136"/>
        <v>28736.87886911942</v>
      </c>
      <c r="S293" s="27">
        <f t="shared" si="136"/>
        <v>8553.3299368283406</v>
      </c>
      <c r="T293" s="7">
        <f t="shared" si="136"/>
        <v>-6518.3312815221234</v>
      </c>
      <c r="U293" s="7">
        <f t="shared" si="136"/>
        <v>-6778.4902140410959</v>
      </c>
      <c r="V293" s="7">
        <f t="shared" si="136"/>
        <v>-6218.4902140410959</v>
      </c>
      <c r="W293" s="7">
        <f t="shared" si="136"/>
        <v>-5432.4902140410959</v>
      </c>
      <c r="X293" s="7">
        <f t="shared" si="136"/>
        <v>-4790.4902140410959</v>
      </c>
      <c r="Y293" s="57">
        <f t="shared" si="136"/>
        <v>-4280.4902140410959</v>
      </c>
    </row>
    <row r="294" spans="1:25">
      <c r="A294" s="50"/>
      <c r="Y294" s="51"/>
    </row>
    <row r="295" spans="1:25">
      <c r="A295" s="58" t="s">
        <v>127</v>
      </c>
      <c r="B295" s="2">
        <f t="shared" ref="B295:Y295" si="137">B48</f>
        <v>0</v>
      </c>
      <c r="C295" s="2">
        <f t="shared" si="137"/>
        <v>0</v>
      </c>
      <c r="D295" s="2">
        <f t="shared" si="137"/>
        <v>0</v>
      </c>
      <c r="E295" s="2">
        <f t="shared" si="137"/>
        <v>0</v>
      </c>
      <c r="F295" s="2">
        <f t="shared" si="137"/>
        <v>322.11192597825828</v>
      </c>
      <c r="G295" s="2">
        <f t="shared" si="137"/>
        <v>7515.9449394926951</v>
      </c>
      <c r="H295" s="2">
        <f t="shared" si="137"/>
        <v>21581.499040543309</v>
      </c>
      <c r="I295" s="2">
        <f t="shared" si="137"/>
        <v>40217.974757856828</v>
      </c>
      <c r="J295" s="2">
        <f t="shared" si="137"/>
        <v>60679.751389047138</v>
      </c>
      <c r="K295" s="2">
        <f t="shared" si="137"/>
        <v>74177.774953850341</v>
      </c>
      <c r="L295" s="2">
        <f t="shared" si="137"/>
        <v>81233.559999088393</v>
      </c>
      <c r="M295" s="2">
        <f t="shared" si="137"/>
        <v>83825.794070056276</v>
      </c>
      <c r="N295" s="2">
        <f t="shared" si="137"/>
        <v>81862.445187903068</v>
      </c>
      <c r="O295" s="2">
        <f t="shared" si="137"/>
        <v>75144.110731785113</v>
      </c>
      <c r="P295" s="2">
        <f t="shared" si="137"/>
        <v>60449.671441919811</v>
      </c>
      <c r="Q295" s="2">
        <f t="shared" si="137"/>
        <v>44512.800437566941</v>
      </c>
      <c r="R295" s="2">
        <f t="shared" si="137"/>
        <v>28376.526812370379</v>
      </c>
      <c r="S295" s="2">
        <f t="shared" si="137"/>
        <v>12562.365113152075</v>
      </c>
      <c r="T295" s="2">
        <f t="shared" si="137"/>
        <v>582.86919938922938</v>
      </c>
      <c r="U295" s="2">
        <f t="shared" si="137"/>
        <v>0</v>
      </c>
      <c r="V295" s="2">
        <f t="shared" si="137"/>
        <v>0</v>
      </c>
      <c r="W295" s="2">
        <f t="shared" si="137"/>
        <v>0</v>
      </c>
      <c r="X295" s="2">
        <f t="shared" si="137"/>
        <v>0</v>
      </c>
      <c r="Y295" s="54">
        <f t="shared" si="137"/>
        <v>0</v>
      </c>
    </row>
    <row r="296" spans="1:25">
      <c r="A296" s="50" t="s">
        <v>110</v>
      </c>
      <c r="B296">
        <f>B275+B295</f>
        <v>4616.5097859589041</v>
      </c>
      <c r="C296">
        <f t="shared" ref="C296:Y296" si="138">C275+C295</f>
        <v>4616.5097859589041</v>
      </c>
      <c r="D296">
        <f t="shared" si="138"/>
        <v>4616.5097859589041</v>
      </c>
      <c r="E296">
        <f t="shared" si="138"/>
        <v>4616.5097859589041</v>
      </c>
      <c r="F296">
        <f t="shared" si="138"/>
        <v>4938.6217119371622</v>
      </c>
      <c r="G296">
        <f t="shared" si="138"/>
        <v>12132.4547254516</v>
      </c>
      <c r="H296">
        <f t="shared" si="138"/>
        <v>26198.008826502213</v>
      </c>
      <c r="I296">
        <f t="shared" si="138"/>
        <v>44834.484543815735</v>
      </c>
      <c r="J296">
        <f t="shared" si="138"/>
        <v>65296.261175006046</v>
      </c>
      <c r="K296">
        <f t="shared" si="138"/>
        <v>78794.284739809242</v>
      </c>
      <c r="L296">
        <f t="shared" si="138"/>
        <v>85850.069785047293</v>
      </c>
      <c r="M296">
        <f t="shared" si="138"/>
        <v>88442.303856015176</v>
      </c>
      <c r="N296">
        <f t="shared" si="138"/>
        <v>86478.954973861968</v>
      </c>
      <c r="O296">
        <f t="shared" si="138"/>
        <v>79760.620517744013</v>
      </c>
      <c r="P296">
        <f t="shared" si="138"/>
        <v>65066.181227878711</v>
      </c>
      <c r="Q296">
        <f t="shared" si="138"/>
        <v>49129.310223525841</v>
      </c>
      <c r="R296">
        <f t="shared" si="138"/>
        <v>32993.036598329287</v>
      </c>
      <c r="S296">
        <f t="shared" si="138"/>
        <v>17178.874899110979</v>
      </c>
      <c r="T296">
        <f t="shared" si="138"/>
        <v>5199.3789853481339</v>
      </c>
      <c r="U296">
        <f t="shared" si="138"/>
        <v>4616.5097859589041</v>
      </c>
      <c r="V296">
        <f t="shared" si="138"/>
        <v>4616.5097859589041</v>
      </c>
      <c r="W296">
        <f t="shared" si="138"/>
        <v>4616.5097859589041</v>
      </c>
      <c r="X296">
        <f t="shared" si="138"/>
        <v>4616.5097859589041</v>
      </c>
      <c r="Y296" s="51">
        <f t="shared" si="138"/>
        <v>4616.5097859589041</v>
      </c>
    </row>
    <row r="297" spans="1:25">
      <c r="A297" s="52" t="s">
        <v>131</v>
      </c>
      <c r="B297" s="7">
        <f>B296+B274-B276</f>
        <v>-3683.4902140410959</v>
      </c>
      <c r="C297" s="7">
        <f t="shared" ref="C297:Y297" si="139">C296+C274-C276</f>
        <v>-3369.4902140410959</v>
      </c>
      <c r="D297" s="7">
        <f t="shared" si="139"/>
        <v>-3373.4902140410959</v>
      </c>
      <c r="E297" s="7">
        <f t="shared" si="139"/>
        <v>-3514.4902140410959</v>
      </c>
      <c r="F297" s="7">
        <f t="shared" si="139"/>
        <v>-3261.3782880628378</v>
      </c>
      <c r="G297" s="27">
        <f t="shared" si="139"/>
        <v>3690.4547254516001</v>
      </c>
      <c r="H297" s="27">
        <f t="shared" si="139"/>
        <v>17371.008826502213</v>
      </c>
      <c r="I297" s="27">
        <f t="shared" si="139"/>
        <v>35124.484543815735</v>
      </c>
      <c r="J297" s="27">
        <f t="shared" si="139"/>
        <v>53705.261175006046</v>
      </c>
      <c r="K297" s="27">
        <f t="shared" si="139"/>
        <v>65871.284739809242</v>
      </c>
      <c r="L297" s="27">
        <f t="shared" si="139"/>
        <v>72314.069785047293</v>
      </c>
      <c r="M297" s="27">
        <f t="shared" si="139"/>
        <v>74495.303856015176</v>
      </c>
      <c r="N297" s="27">
        <f t="shared" si="139"/>
        <v>72748.954973861968</v>
      </c>
      <c r="O297" s="27">
        <f t="shared" si="139"/>
        <v>65636.620517744013</v>
      </c>
      <c r="P297" s="27">
        <f t="shared" si="139"/>
        <v>51030.181227878711</v>
      </c>
      <c r="Q297" s="27">
        <f t="shared" si="139"/>
        <v>35430.310223525841</v>
      </c>
      <c r="R297" s="27">
        <f t="shared" si="139"/>
        <v>19278.036598329287</v>
      </c>
      <c r="S297" s="27">
        <f t="shared" si="139"/>
        <v>4365.8748991109787</v>
      </c>
      <c r="T297" s="7">
        <f t="shared" si="139"/>
        <v>-6712.6210146518661</v>
      </c>
      <c r="U297" s="7">
        <f t="shared" si="139"/>
        <v>-6778.4902140410959</v>
      </c>
      <c r="V297" s="7">
        <f t="shared" si="139"/>
        <v>-6218.4902140410959</v>
      </c>
      <c r="W297" s="7">
        <f t="shared" si="139"/>
        <v>-5432.4902140410959</v>
      </c>
      <c r="X297" s="7">
        <f t="shared" si="139"/>
        <v>-4790.4902140410959</v>
      </c>
      <c r="Y297" s="57">
        <f t="shared" si="139"/>
        <v>-4280.4902140410959</v>
      </c>
    </row>
    <row r="298" spans="1:25">
      <c r="A298" s="50"/>
      <c r="Y298" s="51"/>
    </row>
    <row r="299" spans="1:25">
      <c r="A299" s="58" t="s">
        <v>128</v>
      </c>
      <c r="B299" s="2">
        <f t="shared" ref="B299:Y299" si="140">B51</f>
        <v>0</v>
      </c>
      <c r="C299" s="2">
        <f t="shared" si="140"/>
        <v>0</v>
      </c>
      <c r="D299" s="2">
        <f t="shared" si="140"/>
        <v>0</v>
      </c>
      <c r="E299" s="2">
        <f t="shared" si="140"/>
        <v>0</v>
      </c>
      <c r="F299" s="2">
        <f t="shared" si="140"/>
        <v>171.74049308075416</v>
      </c>
      <c r="G299" s="2">
        <f t="shared" si="140"/>
        <v>4007.2781718842634</v>
      </c>
      <c r="H299" s="2">
        <f t="shared" si="140"/>
        <v>11506.61303641053</v>
      </c>
      <c r="I299" s="2">
        <f t="shared" si="140"/>
        <v>21443.027278939877</v>
      </c>
      <c r="J299" s="2">
        <f t="shared" si="140"/>
        <v>32352.637648926826</v>
      </c>
      <c r="K299" s="2">
        <f t="shared" si="140"/>
        <v>39549.382120882241</v>
      </c>
      <c r="L299" s="2">
        <f t="shared" si="140"/>
        <v>43311.316731222571</v>
      </c>
      <c r="M299" s="2">
        <f t="shared" si="140"/>
        <v>44693.418794586738</v>
      </c>
      <c r="N299" s="2">
        <f t="shared" si="140"/>
        <v>43646.619598665951</v>
      </c>
      <c r="O299" s="2">
        <f t="shared" si="140"/>
        <v>40064.603600124501</v>
      </c>
      <c r="P299" s="2">
        <f t="shared" si="140"/>
        <v>32229.965868154861</v>
      </c>
      <c r="Q299" s="2">
        <f t="shared" si="140"/>
        <v>23732.900520016596</v>
      </c>
      <c r="R299" s="2">
        <f t="shared" si="140"/>
        <v>15129.519628542628</v>
      </c>
      <c r="S299" s="2">
        <f t="shared" si="140"/>
        <v>6697.8792301494132</v>
      </c>
      <c r="T299" s="2">
        <f t="shared" si="140"/>
        <v>310.76851128898369</v>
      </c>
      <c r="U299" s="2">
        <f t="shared" si="140"/>
        <v>0</v>
      </c>
      <c r="V299" s="2">
        <f t="shared" si="140"/>
        <v>0</v>
      </c>
      <c r="W299" s="2">
        <f t="shared" si="140"/>
        <v>0</v>
      </c>
      <c r="X299" s="2">
        <f t="shared" si="140"/>
        <v>0</v>
      </c>
      <c r="Y299" s="54">
        <f t="shared" si="140"/>
        <v>0</v>
      </c>
    </row>
    <row r="300" spans="1:25">
      <c r="A300" s="50" t="s">
        <v>110</v>
      </c>
      <c r="B300">
        <f>B275+B299</f>
        <v>4616.5097859589041</v>
      </c>
      <c r="C300">
        <f t="shared" ref="C300:Y300" si="141">C275+C299</f>
        <v>4616.5097859589041</v>
      </c>
      <c r="D300">
        <f t="shared" si="141"/>
        <v>4616.5097859589041</v>
      </c>
      <c r="E300">
        <f t="shared" si="141"/>
        <v>4616.5097859589041</v>
      </c>
      <c r="F300">
        <f t="shared" si="141"/>
        <v>4788.2502790396584</v>
      </c>
      <c r="G300">
        <f t="shared" si="141"/>
        <v>8623.7879578431675</v>
      </c>
      <c r="H300">
        <f t="shared" si="141"/>
        <v>16123.122822369434</v>
      </c>
      <c r="I300">
        <f t="shared" si="141"/>
        <v>26059.537064898781</v>
      </c>
      <c r="J300">
        <f t="shared" si="141"/>
        <v>36969.14743488573</v>
      </c>
      <c r="K300">
        <f t="shared" si="141"/>
        <v>44165.891906841149</v>
      </c>
      <c r="L300">
        <f t="shared" si="141"/>
        <v>47927.826517181471</v>
      </c>
      <c r="M300">
        <f t="shared" si="141"/>
        <v>49309.928580545646</v>
      </c>
      <c r="N300">
        <f t="shared" si="141"/>
        <v>48263.129384624859</v>
      </c>
      <c r="O300">
        <f t="shared" si="141"/>
        <v>44681.113386083409</v>
      </c>
      <c r="P300">
        <f t="shared" si="141"/>
        <v>36846.475654113761</v>
      </c>
      <c r="Q300">
        <f t="shared" si="141"/>
        <v>28349.4103059755</v>
      </c>
      <c r="R300">
        <f t="shared" si="141"/>
        <v>19746.029414501532</v>
      </c>
      <c r="S300">
        <f t="shared" si="141"/>
        <v>11314.389016108318</v>
      </c>
      <c r="T300">
        <f t="shared" si="141"/>
        <v>4927.2782972478881</v>
      </c>
      <c r="U300">
        <f t="shared" si="141"/>
        <v>4616.5097859589041</v>
      </c>
      <c r="V300">
        <f t="shared" si="141"/>
        <v>4616.5097859589041</v>
      </c>
      <c r="W300">
        <f t="shared" si="141"/>
        <v>4616.5097859589041</v>
      </c>
      <c r="X300">
        <f t="shared" si="141"/>
        <v>4616.5097859589041</v>
      </c>
      <c r="Y300" s="51">
        <f t="shared" si="141"/>
        <v>4616.5097859589041</v>
      </c>
    </row>
    <row r="301" spans="1:25">
      <c r="A301" s="52" t="s">
        <v>131</v>
      </c>
      <c r="B301" s="7">
        <f>B300+B274-B276</f>
        <v>-3683.4902140410959</v>
      </c>
      <c r="C301" s="7">
        <f t="shared" ref="C301:Y301" si="142">C300+C274-C276</f>
        <v>-3369.4902140410959</v>
      </c>
      <c r="D301" s="7">
        <f t="shared" si="142"/>
        <v>-3373.4902140410959</v>
      </c>
      <c r="E301" s="7">
        <f t="shared" si="142"/>
        <v>-3514.4902140410959</v>
      </c>
      <c r="F301" s="7">
        <f t="shared" si="142"/>
        <v>-3411.7497209603416</v>
      </c>
      <c r="G301" s="7">
        <f t="shared" si="142"/>
        <v>181.78795784316753</v>
      </c>
      <c r="H301" s="27">
        <f t="shared" si="142"/>
        <v>7296.1228223694343</v>
      </c>
      <c r="I301" s="27">
        <f t="shared" si="142"/>
        <v>16349.537064898781</v>
      </c>
      <c r="J301" s="27">
        <f t="shared" si="142"/>
        <v>25378.14743488573</v>
      </c>
      <c r="K301" s="27">
        <f t="shared" si="142"/>
        <v>31242.891906841149</v>
      </c>
      <c r="L301" s="27">
        <f t="shared" si="142"/>
        <v>34391.826517181471</v>
      </c>
      <c r="M301" s="27">
        <f t="shared" si="142"/>
        <v>35362.928580545646</v>
      </c>
      <c r="N301" s="27">
        <f t="shared" si="142"/>
        <v>34533.129384624859</v>
      </c>
      <c r="O301" s="27">
        <f t="shared" si="142"/>
        <v>30557.113386083409</v>
      </c>
      <c r="P301" s="27">
        <f t="shared" si="142"/>
        <v>22810.475654113761</v>
      </c>
      <c r="Q301" s="27">
        <f t="shared" si="142"/>
        <v>14650.4103059755</v>
      </c>
      <c r="R301" s="27">
        <f t="shared" si="142"/>
        <v>6031.0294145015323</v>
      </c>
      <c r="S301" s="27">
        <f t="shared" si="142"/>
        <v>-1498.6109838916818</v>
      </c>
      <c r="T301" s="7">
        <f t="shared" si="142"/>
        <v>-6984.7217027521119</v>
      </c>
      <c r="U301" s="7">
        <f t="shared" si="142"/>
        <v>-6778.4902140410959</v>
      </c>
      <c r="V301" s="7">
        <f t="shared" si="142"/>
        <v>-6218.4902140410959</v>
      </c>
      <c r="W301" s="7">
        <f t="shared" si="142"/>
        <v>-5432.4902140410959</v>
      </c>
      <c r="X301" s="7">
        <f t="shared" si="142"/>
        <v>-4790.4902140410959</v>
      </c>
      <c r="Y301" s="57">
        <f t="shared" si="142"/>
        <v>-4280.4902140410959</v>
      </c>
    </row>
    <row r="302" spans="1:25">
      <c r="A302" s="50"/>
      <c r="Y302" s="51"/>
    </row>
    <row r="303" spans="1:25">
      <c r="A303" s="58" t="s">
        <v>129</v>
      </c>
      <c r="B303" s="2">
        <f t="shared" ref="B303:Y303" si="143">B54</f>
        <v>0</v>
      </c>
      <c r="C303" s="2">
        <f t="shared" si="143"/>
        <v>0</v>
      </c>
      <c r="D303" s="2">
        <f t="shared" si="143"/>
        <v>0</v>
      </c>
      <c r="E303" s="2">
        <f t="shared" si="143"/>
        <v>0</v>
      </c>
      <c r="F303" s="2">
        <f t="shared" si="143"/>
        <v>85.870246540377082</v>
      </c>
      <c r="G303" s="2">
        <f t="shared" si="143"/>
        <v>2003.6390859421317</v>
      </c>
      <c r="H303" s="2">
        <f t="shared" si="143"/>
        <v>5753.3065182052651</v>
      </c>
      <c r="I303" s="2">
        <f t="shared" si="143"/>
        <v>10721.513639469938</v>
      </c>
      <c r="J303" s="2">
        <f t="shared" si="143"/>
        <v>16176.318824463413</v>
      </c>
      <c r="K303" s="2">
        <f t="shared" si="143"/>
        <v>19774.69106044112</v>
      </c>
      <c r="L303" s="2">
        <f t="shared" si="143"/>
        <v>21655.658365611285</v>
      </c>
      <c r="M303" s="2">
        <f t="shared" si="143"/>
        <v>22346.709397293369</v>
      </c>
      <c r="N303" s="2">
        <f t="shared" si="143"/>
        <v>21823.309799332976</v>
      </c>
      <c r="O303" s="2">
        <f t="shared" si="143"/>
        <v>20032.301800062251</v>
      </c>
      <c r="P303" s="2">
        <f t="shared" si="143"/>
        <v>16114.98293407743</v>
      </c>
      <c r="Q303" s="2">
        <f t="shared" si="143"/>
        <v>11866.450260008298</v>
      </c>
      <c r="R303" s="2">
        <f t="shared" si="143"/>
        <v>7564.7598142713141</v>
      </c>
      <c r="S303" s="2">
        <f t="shared" si="143"/>
        <v>3348.9396150747066</v>
      </c>
      <c r="T303" s="2">
        <f t="shared" si="143"/>
        <v>155.38425564449184</v>
      </c>
      <c r="U303" s="2">
        <f t="shared" si="143"/>
        <v>0</v>
      </c>
      <c r="V303" s="2">
        <f t="shared" si="143"/>
        <v>0</v>
      </c>
      <c r="W303" s="2">
        <f t="shared" si="143"/>
        <v>0</v>
      </c>
      <c r="X303" s="2">
        <f t="shared" si="143"/>
        <v>0</v>
      </c>
      <c r="Y303" s="54">
        <f t="shared" si="143"/>
        <v>0</v>
      </c>
    </row>
    <row r="304" spans="1:25">
      <c r="A304" s="50" t="s">
        <v>110</v>
      </c>
      <c r="B304">
        <f>B275+B303</f>
        <v>4616.5097859589041</v>
      </c>
      <c r="C304">
        <f t="shared" ref="C304:Y304" si="144">C275+C303</f>
        <v>4616.5097859589041</v>
      </c>
      <c r="D304">
        <f t="shared" si="144"/>
        <v>4616.5097859589041</v>
      </c>
      <c r="E304">
        <f t="shared" si="144"/>
        <v>4616.5097859589041</v>
      </c>
      <c r="F304">
        <f t="shared" si="144"/>
        <v>4702.3800324992808</v>
      </c>
      <c r="G304">
        <f t="shared" si="144"/>
        <v>6620.1488719010358</v>
      </c>
      <c r="H304">
        <f t="shared" si="144"/>
        <v>10369.816304164169</v>
      </c>
      <c r="I304">
        <f t="shared" si="144"/>
        <v>15338.023425428843</v>
      </c>
      <c r="J304">
        <f t="shared" si="144"/>
        <v>20792.828610422315</v>
      </c>
      <c r="K304">
        <f t="shared" si="144"/>
        <v>24391.200846400025</v>
      </c>
      <c r="L304">
        <f t="shared" si="144"/>
        <v>26272.168151570189</v>
      </c>
      <c r="M304">
        <f t="shared" si="144"/>
        <v>26963.219183252273</v>
      </c>
      <c r="N304">
        <f t="shared" si="144"/>
        <v>26439.81958529188</v>
      </c>
      <c r="O304">
        <f t="shared" si="144"/>
        <v>24648.811586021155</v>
      </c>
      <c r="P304">
        <f t="shared" si="144"/>
        <v>20731.492720036335</v>
      </c>
      <c r="Q304">
        <f t="shared" si="144"/>
        <v>16482.9600459672</v>
      </c>
      <c r="R304">
        <f t="shared" si="144"/>
        <v>12181.269600230218</v>
      </c>
      <c r="S304">
        <f t="shared" si="144"/>
        <v>7965.4494010336111</v>
      </c>
      <c r="T304">
        <f t="shared" si="144"/>
        <v>4771.8940416033956</v>
      </c>
      <c r="U304">
        <f t="shared" si="144"/>
        <v>4616.5097859589041</v>
      </c>
      <c r="V304">
        <f t="shared" si="144"/>
        <v>4616.5097859589041</v>
      </c>
      <c r="W304">
        <f t="shared" si="144"/>
        <v>4616.5097859589041</v>
      </c>
      <c r="X304">
        <f t="shared" si="144"/>
        <v>4616.5097859589041</v>
      </c>
      <c r="Y304" s="51">
        <f t="shared" si="144"/>
        <v>4616.5097859589041</v>
      </c>
    </row>
    <row r="305" spans="1:25" ht="14.25" thickBot="1">
      <c r="A305" s="59" t="s">
        <v>131</v>
      </c>
      <c r="B305" s="60">
        <f>B304+B274-B276</f>
        <v>-3683.4902140410959</v>
      </c>
      <c r="C305" s="60">
        <f t="shared" ref="C305:Y305" si="145">C304+C274-C276</f>
        <v>-3369.4902140410959</v>
      </c>
      <c r="D305" s="60">
        <f t="shared" si="145"/>
        <v>-3373.4902140410959</v>
      </c>
      <c r="E305" s="60">
        <f t="shared" si="145"/>
        <v>-3514.4902140410959</v>
      </c>
      <c r="F305" s="60">
        <f t="shared" si="145"/>
        <v>-3497.6199675007192</v>
      </c>
      <c r="G305" s="60">
        <f t="shared" si="145"/>
        <v>-1821.8511280989642</v>
      </c>
      <c r="H305" s="65">
        <f t="shared" si="145"/>
        <v>1542.8163041641692</v>
      </c>
      <c r="I305" s="65">
        <f t="shared" si="145"/>
        <v>5628.0234254288425</v>
      </c>
      <c r="J305" s="65">
        <f t="shared" si="145"/>
        <v>9201.8286104223153</v>
      </c>
      <c r="K305" s="65">
        <f t="shared" si="145"/>
        <v>11468.200846400025</v>
      </c>
      <c r="L305" s="65">
        <f t="shared" si="145"/>
        <v>12736.168151570189</v>
      </c>
      <c r="M305" s="65">
        <f t="shared" si="145"/>
        <v>13016.219183252273</v>
      </c>
      <c r="N305" s="65">
        <f t="shared" si="145"/>
        <v>12709.81958529188</v>
      </c>
      <c r="O305" s="65">
        <f t="shared" si="145"/>
        <v>10524.811586021155</v>
      </c>
      <c r="P305" s="65">
        <f t="shared" si="145"/>
        <v>6695.4927200363345</v>
      </c>
      <c r="Q305" s="65">
        <f t="shared" si="145"/>
        <v>2783.9600459672001</v>
      </c>
      <c r="R305" s="60">
        <f t="shared" si="145"/>
        <v>-1533.7303997697818</v>
      </c>
      <c r="S305" s="60">
        <f t="shared" si="145"/>
        <v>-4847.5505989663889</v>
      </c>
      <c r="T305" s="60">
        <f t="shared" si="145"/>
        <v>-7140.1059583966044</v>
      </c>
      <c r="U305" s="60">
        <f t="shared" si="145"/>
        <v>-6778.4902140410959</v>
      </c>
      <c r="V305" s="60">
        <f t="shared" si="145"/>
        <v>-6218.4902140410959</v>
      </c>
      <c r="W305" s="60">
        <f t="shared" si="145"/>
        <v>-5432.4902140410959</v>
      </c>
      <c r="X305" s="60">
        <f t="shared" si="145"/>
        <v>-4790.4902140410959</v>
      </c>
      <c r="Y305" s="61">
        <f t="shared" si="145"/>
        <v>-4280.4902140410959</v>
      </c>
    </row>
    <row r="329" spans="1:25">
      <c r="A329" t="s">
        <v>84</v>
      </c>
      <c r="B329">
        <v>1</v>
      </c>
      <c r="C329">
        <v>2</v>
      </c>
      <c r="D329">
        <v>3</v>
      </c>
      <c r="E329">
        <v>4</v>
      </c>
      <c r="F329">
        <v>5</v>
      </c>
      <c r="G329">
        <v>6</v>
      </c>
      <c r="H329">
        <v>7</v>
      </c>
      <c r="I329">
        <v>8</v>
      </c>
      <c r="J329">
        <v>9</v>
      </c>
      <c r="K329">
        <v>10</v>
      </c>
      <c r="L329">
        <v>11</v>
      </c>
      <c r="M329">
        <v>12</v>
      </c>
      <c r="N329">
        <v>13</v>
      </c>
      <c r="O329">
        <v>14</v>
      </c>
      <c r="P329">
        <v>15</v>
      </c>
      <c r="Q329">
        <v>16</v>
      </c>
      <c r="R329">
        <v>17</v>
      </c>
      <c r="S329">
        <v>18</v>
      </c>
      <c r="T329">
        <v>19</v>
      </c>
      <c r="U329">
        <v>20</v>
      </c>
      <c r="V329">
        <v>21</v>
      </c>
      <c r="W329">
        <v>22</v>
      </c>
      <c r="X329">
        <v>23</v>
      </c>
      <c r="Y329">
        <v>24</v>
      </c>
    </row>
    <row r="330" spans="1:25">
      <c r="A330" t="s">
        <v>140</v>
      </c>
      <c r="B330">
        <v>4616.5097859589041</v>
      </c>
      <c r="C330">
        <v>4616.5097859589041</v>
      </c>
      <c r="D330">
        <v>4616.5097859589041</v>
      </c>
      <c r="E330">
        <v>4616.5097859589041</v>
      </c>
      <c r="F330">
        <v>4887.6207131597239</v>
      </c>
      <c r="G330">
        <v>10457.717944740212</v>
      </c>
      <c r="H330">
        <v>20735.286730444037</v>
      </c>
      <c r="I330">
        <v>35005.580080378117</v>
      </c>
      <c r="J330">
        <v>58370.412715503349</v>
      </c>
      <c r="K330">
        <v>75967.976535629321</v>
      </c>
      <c r="L330">
        <v>87847.56443661073</v>
      </c>
      <c r="M330">
        <v>90484.734364836884</v>
      </c>
      <c r="N330">
        <v>87625.746405264596</v>
      </c>
      <c r="O330">
        <v>82622.51747601309</v>
      </c>
      <c r="P330">
        <v>71728.787492125586</v>
      </c>
      <c r="Q330">
        <v>52208.800733666532</v>
      </c>
      <c r="R330">
        <v>37125.174602129984</v>
      </c>
      <c r="S330">
        <v>21548.619512046498</v>
      </c>
      <c r="T330">
        <v>5676.3070468348378</v>
      </c>
      <c r="U330">
        <v>4616.5097859589041</v>
      </c>
      <c r="V330">
        <v>4616.5097859589041</v>
      </c>
      <c r="W330">
        <v>4616.5097859589041</v>
      </c>
      <c r="X330">
        <v>4616.5097859589041</v>
      </c>
      <c r="Y330">
        <v>4616.5097859589041</v>
      </c>
    </row>
    <row r="331" spans="1:25">
      <c r="A331" t="s">
        <v>64</v>
      </c>
      <c r="B331">
        <v>8534</v>
      </c>
      <c r="C331">
        <v>8259</v>
      </c>
      <c r="D331">
        <v>8263</v>
      </c>
      <c r="E331">
        <v>8420</v>
      </c>
      <c r="F331">
        <v>8487</v>
      </c>
      <c r="G331">
        <v>8546</v>
      </c>
      <c r="H331">
        <v>8882</v>
      </c>
      <c r="I331">
        <v>9686</v>
      </c>
      <c r="J331">
        <v>11203</v>
      </c>
      <c r="K331">
        <v>12232</v>
      </c>
      <c r="L331">
        <v>12752</v>
      </c>
      <c r="M331">
        <v>13029</v>
      </c>
      <c r="N331">
        <v>12700</v>
      </c>
      <c r="O331">
        <v>13276</v>
      </c>
      <c r="P331">
        <v>13390</v>
      </c>
      <c r="Q331">
        <v>13175</v>
      </c>
      <c r="R331">
        <v>13302</v>
      </c>
      <c r="S331">
        <v>12633</v>
      </c>
      <c r="T331">
        <v>11872</v>
      </c>
      <c r="U331">
        <v>11552</v>
      </c>
      <c r="V331">
        <v>10853</v>
      </c>
      <c r="W331">
        <v>10230</v>
      </c>
      <c r="X331">
        <v>9669</v>
      </c>
      <c r="Y331">
        <v>8994</v>
      </c>
    </row>
    <row r="332" spans="1:25">
      <c r="A332" t="s">
        <v>64</v>
      </c>
      <c r="B332">
        <v>8534</v>
      </c>
      <c r="C332">
        <v>8259</v>
      </c>
      <c r="D332">
        <v>8263</v>
      </c>
      <c r="E332">
        <v>8420</v>
      </c>
      <c r="F332">
        <v>8487</v>
      </c>
      <c r="G332">
        <v>8546</v>
      </c>
      <c r="H332">
        <v>8882</v>
      </c>
      <c r="I332">
        <v>9686</v>
      </c>
      <c r="J332">
        <v>11203</v>
      </c>
      <c r="K332">
        <v>12232</v>
      </c>
      <c r="L332">
        <v>12752</v>
      </c>
      <c r="M332">
        <v>13029</v>
      </c>
      <c r="N332">
        <v>12700</v>
      </c>
      <c r="O332">
        <v>13276</v>
      </c>
      <c r="P332">
        <v>13390</v>
      </c>
      <c r="Q332">
        <v>13175</v>
      </c>
      <c r="R332">
        <v>13302</v>
      </c>
      <c r="S332">
        <v>12633</v>
      </c>
      <c r="T332">
        <v>11872</v>
      </c>
      <c r="U332">
        <v>11552</v>
      </c>
      <c r="V332">
        <v>10853</v>
      </c>
      <c r="W332">
        <v>10230</v>
      </c>
      <c r="X332">
        <v>9669</v>
      </c>
      <c r="Y332">
        <v>8994</v>
      </c>
    </row>
    <row r="333" spans="1:25">
      <c r="A333" t="s">
        <v>131</v>
      </c>
      <c r="B333">
        <f t="shared" ref="B333:Y333" si="146">B330-B332</f>
        <v>-3917.4902140410959</v>
      </c>
      <c r="C333">
        <f t="shared" si="146"/>
        <v>-3642.4902140410959</v>
      </c>
      <c r="D333">
        <f t="shared" si="146"/>
        <v>-3646.4902140410959</v>
      </c>
      <c r="E333">
        <f t="shared" si="146"/>
        <v>-3803.4902140410959</v>
      </c>
      <c r="F333">
        <f t="shared" si="146"/>
        <v>-3599.3792868402761</v>
      </c>
      <c r="G333">
        <f t="shared" si="146"/>
        <v>1911.7179447402123</v>
      </c>
      <c r="H333">
        <f t="shared" si="146"/>
        <v>11853.286730444037</v>
      </c>
      <c r="I333">
        <f t="shared" si="146"/>
        <v>25319.580080378117</v>
      </c>
      <c r="J333">
        <f t="shared" si="146"/>
        <v>47167.412715503349</v>
      </c>
      <c r="K333">
        <f t="shared" si="146"/>
        <v>63735.976535629321</v>
      </c>
      <c r="L333">
        <f t="shared" si="146"/>
        <v>75095.56443661073</v>
      </c>
      <c r="M333">
        <f t="shared" si="146"/>
        <v>77455.734364836884</v>
      </c>
      <c r="N333">
        <f t="shared" si="146"/>
        <v>74925.746405264596</v>
      </c>
      <c r="O333">
        <f t="shared" si="146"/>
        <v>69346.51747601309</v>
      </c>
      <c r="P333">
        <f t="shared" si="146"/>
        <v>58338.787492125586</v>
      </c>
      <c r="Q333">
        <f t="shared" si="146"/>
        <v>39033.800733666532</v>
      </c>
      <c r="R333">
        <f t="shared" si="146"/>
        <v>23823.174602129984</v>
      </c>
      <c r="S333">
        <f t="shared" si="146"/>
        <v>8915.6195120464981</v>
      </c>
      <c r="T333">
        <f t="shared" si="146"/>
        <v>-6195.6929531651622</v>
      </c>
      <c r="U333">
        <f t="shared" si="146"/>
        <v>-6935.4902140410959</v>
      </c>
      <c r="V333">
        <f t="shared" si="146"/>
        <v>-6236.4902140410959</v>
      </c>
      <c r="W333">
        <f t="shared" si="146"/>
        <v>-5613.4902140410959</v>
      </c>
      <c r="X333">
        <f t="shared" si="146"/>
        <v>-5052.4902140410959</v>
      </c>
      <c r="Y333">
        <f t="shared" si="146"/>
        <v>-4377.4902140410959</v>
      </c>
    </row>
  </sheetData>
  <mergeCells count="6">
    <mergeCell ref="B146:Y146"/>
    <mergeCell ref="D28:F28"/>
    <mergeCell ref="A27:Y27"/>
    <mergeCell ref="A33:Y33"/>
    <mergeCell ref="B1:Y1"/>
    <mergeCell ref="B97:Y97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44"/>
  <sheetViews>
    <sheetView topLeftCell="A214" zoomScale="85" zoomScaleNormal="85" workbookViewId="0">
      <selection activeCell="Q247" sqref="Q247"/>
    </sheetView>
  </sheetViews>
  <sheetFormatPr defaultRowHeight="13.5"/>
  <cols>
    <col min="1" max="1" width="13.5" customWidth="1"/>
    <col min="3" max="4" width="14" bestFit="1" customWidth="1"/>
    <col min="27" max="27" width="15" customWidth="1"/>
    <col min="28" max="29" width="9.875" bestFit="1" customWidth="1"/>
    <col min="30" max="36" width="9.25" bestFit="1" customWidth="1"/>
    <col min="37" max="38" width="9.875" bestFit="1" customWidth="1"/>
    <col min="41" max="41" width="11.125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0</v>
      </c>
      <c r="G3">
        <v>330</v>
      </c>
      <c r="H3">
        <v>1070</v>
      </c>
      <c r="I3">
        <v>2250</v>
      </c>
      <c r="J3">
        <v>3750</v>
      </c>
      <c r="K3">
        <v>5110</v>
      </c>
      <c r="L3">
        <v>6190</v>
      </c>
      <c r="M3">
        <v>7230</v>
      </c>
      <c r="N3">
        <v>7360</v>
      </c>
      <c r="O3">
        <v>7290</v>
      </c>
      <c r="P3">
        <v>6370</v>
      </c>
      <c r="Q3">
        <v>5230</v>
      </c>
      <c r="R3">
        <v>3320</v>
      </c>
      <c r="S3">
        <v>1330</v>
      </c>
      <c r="T3">
        <v>190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440</v>
      </c>
      <c r="H4">
        <v>1800</v>
      </c>
      <c r="I4">
        <v>4310</v>
      </c>
      <c r="J4">
        <v>6970</v>
      </c>
      <c r="K4">
        <v>8830</v>
      </c>
      <c r="L4">
        <v>10180</v>
      </c>
      <c r="M4">
        <v>11050</v>
      </c>
      <c r="N4">
        <v>11360</v>
      </c>
      <c r="O4">
        <v>10580</v>
      </c>
      <c r="P4">
        <v>9210</v>
      </c>
      <c r="Q4">
        <v>7060</v>
      </c>
      <c r="R4">
        <v>4350</v>
      </c>
      <c r="S4">
        <v>1750</v>
      </c>
      <c r="T4">
        <v>270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550</v>
      </c>
      <c r="H5">
        <v>2380</v>
      </c>
      <c r="I5">
        <v>5090</v>
      </c>
      <c r="J5">
        <v>7840</v>
      </c>
      <c r="K5">
        <v>10270</v>
      </c>
      <c r="L5">
        <v>11930</v>
      </c>
      <c r="M5">
        <v>12640</v>
      </c>
      <c r="N5">
        <v>12580</v>
      </c>
      <c r="O5">
        <v>11690</v>
      </c>
      <c r="P5">
        <v>9950</v>
      </c>
      <c r="Q5">
        <v>7520</v>
      </c>
      <c r="R5">
        <v>4570</v>
      </c>
      <c r="S5">
        <v>1830</v>
      </c>
      <c r="T5">
        <v>270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540</v>
      </c>
      <c r="H6">
        <v>2310</v>
      </c>
      <c r="I6">
        <v>4940</v>
      </c>
      <c r="J6">
        <v>7660</v>
      </c>
      <c r="K6">
        <v>10290</v>
      </c>
      <c r="L6">
        <v>11980</v>
      </c>
      <c r="M6">
        <v>12690</v>
      </c>
      <c r="N6">
        <v>12560</v>
      </c>
      <c r="O6">
        <v>11600</v>
      </c>
      <c r="P6">
        <v>9850</v>
      </c>
      <c r="Q6">
        <v>7420</v>
      </c>
      <c r="R6">
        <v>4490</v>
      </c>
      <c r="S6">
        <v>1780</v>
      </c>
      <c r="T6">
        <v>260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510</v>
      </c>
      <c r="H7">
        <v>2250</v>
      </c>
      <c r="I7">
        <v>4950</v>
      </c>
      <c r="J7">
        <v>7710</v>
      </c>
      <c r="K7">
        <v>9880</v>
      </c>
      <c r="L7">
        <v>11420</v>
      </c>
      <c r="M7">
        <v>12260</v>
      </c>
      <c r="N7">
        <v>12190</v>
      </c>
      <c r="O7">
        <v>11290</v>
      </c>
      <c r="P7">
        <v>9480</v>
      </c>
      <c r="Q7">
        <v>6960</v>
      </c>
      <c r="R7">
        <v>4080</v>
      </c>
      <c r="S7">
        <v>1630</v>
      </c>
      <c r="T7">
        <v>220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470</v>
      </c>
      <c r="H8">
        <v>2110</v>
      </c>
      <c r="I8">
        <v>4570</v>
      </c>
      <c r="J8">
        <v>6950</v>
      </c>
      <c r="K8">
        <v>9020</v>
      </c>
      <c r="L8">
        <v>10760</v>
      </c>
      <c r="M8">
        <v>11540</v>
      </c>
      <c r="N8">
        <v>11400</v>
      </c>
      <c r="O8">
        <v>10530</v>
      </c>
      <c r="P8">
        <v>8850</v>
      </c>
      <c r="Q8">
        <v>6320</v>
      </c>
      <c r="R8">
        <v>3270</v>
      </c>
      <c r="S8">
        <v>930</v>
      </c>
      <c r="T8">
        <v>110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470</v>
      </c>
      <c r="H9">
        <v>2180</v>
      </c>
      <c r="I9">
        <v>4780</v>
      </c>
      <c r="J9">
        <v>7480</v>
      </c>
      <c r="K9">
        <v>9600</v>
      </c>
      <c r="L9">
        <v>11190</v>
      </c>
      <c r="M9">
        <v>11920</v>
      </c>
      <c r="N9">
        <v>11790</v>
      </c>
      <c r="O9">
        <v>10710</v>
      </c>
      <c r="P9">
        <v>8490</v>
      </c>
      <c r="Q9">
        <v>5980</v>
      </c>
      <c r="R9">
        <v>3100</v>
      </c>
      <c r="S9">
        <v>1250</v>
      </c>
      <c r="T9">
        <v>190</v>
      </c>
      <c r="U9">
        <v>0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433.10753999999997</v>
      </c>
      <c r="D12">
        <f t="shared" ref="D12:I12" si="0">$C12*D11</f>
        <v>259.86452399999996</v>
      </c>
      <c r="E12">
        <f t="shared" si="0"/>
        <v>216.55376999999999</v>
      </c>
      <c r="F12">
        <f t="shared" si="0"/>
        <v>173.24301600000001</v>
      </c>
      <c r="G12">
        <f t="shared" si="0"/>
        <v>129.93226199999998</v>
      </c>
      <c r="H12">
        <f t="shared" si="0"/>
        <v>86.621508000000006</v>
      </c>
      <c r="I12">
        <f t="shared" si="0"/>
        <v>43.310754000000003</v>
      </c>
    </row>
    <row r="13" spans="1:25">
      <c r="A13" t="s">
        <v>33</v>
      </c>
      <c r="B13" t="s">
        <v>32</v>
      </c>
      <c r="C13">
        <f t="shared" ref="C13:I13" si="1">C12/365</f>
        <v>1.186596</v>
      </c>
      <c r="D13">
        <f t="shared" si="1"/>
        <v>0.71195759999999986</v>
      </c>
      <c r="E13">
        <f t="shared" si="1"/>
        <v>0.59329799999999999</v>
      </c>
      <c r="F13">
        <f t="shared" si="1"/>
        <v>0.47463840000000002</v>
      </c>
      <c r="G13">
        <f t="shared" si="1"/>
        <v>0.35597879999999993</v>
      </c>
      <c r="H13">
        <f t="shared" si="1"/>
        <v>0.23731920000000001</v>
      </c>
      <c r="I13">
        <f t="shared" si="1"/>
        <v>0.1186596</v>
      </c>
    </row>
    <row r="15" spans="1:25">
      <c r="A15" t="s">
        <v>34</v>
      </c>
      <c r="B15" s="9">
        <f>MAX(C8:Y8)</f>
        <v>11540</v>
      </c>
      <c r="C15" t="s">
        <v>35</v>
      </c>
      <c r="D15">
        <v>1</v>
      </c>
      <c r="E15" t="s">
        <v>36</v>
      </c>
      <c r="F15" t="s">
        <v>55</v>
      </c>
    </row>
    <row r="16" spans="1:25">
      <c r="A16" t="s">
        <v>37</v>
      </c>
      <c r="B16">
        <f>B8/$B15</f>
        <v>0</v>
      </c>
      <c r="C16">
        <f t="shared" ref="C16:Y16" si="2">C8/$B15</f>
        <v>0</v>
      </c>
      <c r="D16">
        <f t="shared" si="2"/>
        <v>0</v>
      </c>
      <c r="E16">
        <f t="shared" si="2"/>
        <v>0</v>
      </c>
      <c r="F16">
        <f t="shared" si="2"/>
        <v>0</v>
      </c>
      <c r="G16">
        <f>G8/$B15</f>
        <v>4.0727902946273833E-2</v>
      </c>
      <c r="H16">
        <f t="shared" si="2"/>
        <v>0.18284228769497402</v>
      </c>
      <c r="I16">
        <f t="shared" si="2"/>
        <v>0.39601386481802425</v>
      </c>
      <c r="J16">
        <f t="shared" si="2"/>
        <v>0.60225303292894283</v>
      </c>
      <c r="K16">
        <f t="shared" si="2"/>
        <v>0.78162911611785091</v>
      </c>
      <c r="L16">
        <f t="shared" si="2"/>
        <v>0.93240901213171579</v>
      </c>
      <c r="M16">
        <f t="shared" si="2"/>
        <v>1</v>
      </c>
      <c r="N16">
        <f t="shared" si="2"/>
        <v>0.98786828422876949</v>
      </c>
      <c r="O16">
        <f t="shared" si="2"/>
        <v>0.91247833622183705</v>
      </c>
      <c r="P16">
        <f t="shared" si="2"/>
        <v>0.76689774696707103</v>
      </c>
      <c r="Q16">
        <f t="shared" si="2"/>
        <v>0.54766031195840559</v>
      </c>
      <c r="R16">
        <f t="shared" si="2"/>
        <v>0.28336221837088388</v>
      </c>
      <c r="S16">
        <f t="shared" si="2"/>
        <v>8.0589254766031196E-2</v>
      </c>
      <c r="T16">
        <f t="shared" si="2"/>
        <v>9.5320623916811086E-3</v>
      </c>
      <c r="U16">
        <f t="shared" si="2"/>
        <v>0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7.5242634315424608</v>
      </c>
      <c r="C19" t="s">
        <v>39</v>
      </c>
      <c r="D19" t="s">
        <v>40</v>
      </c>
      <c r="E19">
        <v>1.186596</v>
      </c>
      <c r="F19">
        <v>0.71195759999999986</v>
      </c>
      <c r="G19">
        <v>0.59329799999999999</v>
      </c>
      <c r="H19">
        <v>0.47463840000000002</v>
      </c>
      <c r="I19">
        <v>0.35597879999999993</v>
      </c>
      <c r="J19">
        <v>0.23731920000000001</v>
      </c>
      <c r="K19">
        <v>0.1186596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>E19/$B19</f>
        <v>0.15770261246113096</v>
      </c>
      <c r="F20">
        <f t="shared" ref="F20:K20" si="3">F19/$B19</f>
        <v>9.4621567476678548E-2</v>
      </c>
      <c r="G20">
        <f t="shared" si="3"/>
        <v>7.8851306230565479E-2</v>
      </c>
      <c r="H20">
        <f t="shared" si="3"/>
        <v>6.3081044984452384E-2</v>
      </c>
      <c r="I20">
        <f t="shared" si="3"/>
        <v>4.7310783738339274E-2</v>
      </c>
      <c r="J20">
        <f t="shared" si="3"/>
        <v>3.1540522492226192E-2</v>
      </c>
      <c r="K20">
        <f t="shared" si="3"/>
        <v>1.5770261246113096E-2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4">$E20*C16</f>
        <v>0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6.4228966946907762E-3</v>
      </c>
      <c r="H24">
        <f>$E20*H16</f>
        <v>2.8834706437867102E-2</v>
      </c>
      <c r="I24">
        <f t="shared" si="4"/>
        <v>6.2452421052631581E-2</v>
      </c>
      <c r="J24">
        <f t="shared" si="4"/>
        <v>9.497687665553381E-2</v>
      </c>
      <c r="K24">
        <f t="shared" si="4"/>
        <v>0.12326495358746978</v>
      </c>
      <c r="L24">
        <f t="shared" si="4"/>
        <v>0.14704333709547393</v>
      </c>
      <c r="M24">
        <f t="shared" si="4"/>
        <v>0.15770261246113096</v>
      </c>
      <c r="N24">
        <f t="shared" si="4"/>
        <v>0.15578940919037201</v>
      </c>
      <c r="O24">
        <f t="shared" si="4"/>
        <v>0.14390021743636994</v>
      </c>
      <c r="P24">
        <f t="shared" si="4"/>
        <v>0.12094177818726247</v>
      </c>
      <c r="Q24">
        <f t="shared" si="4"/>
        <v>8.6367461937118528E-2</v>
      </c>
      <c r="R24">
        <f t="shared" si="4"/>
        <v>4.4686962109869867E-2</v>
      </c>
      <c r="S24">
        <f t="shared" si="4"/>
        <v>1.2709136012898768E-2</v>
      </c>
      <c r="T24">
        <f t="shared" si="4"/>
        <v>1.5032311413106069E-3</v>
      </c>
      <c r="U24">
        <f t="shared" si="4"/>
        <v>0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 s="10">
        <f>SUM(B24:Y24)</f>
        <v>1.186596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 t="shared" si="5"/>
        <v>0</v>
      </c>
      <c r="F25">
        <f t="shared" si="5"/>
        <v>0</v>
      </c>
      <c r="G25">
        <f t="shared" si="5"/>
        <v>6422.8966946907758</v>
      </c>
      <c r="H25">
        <f t="shared" si="5"/>
        <v>28834.706437867102</v>
      </c>
      <c r="I25">
        <f t="shared" si="5"/>
        <v>62452.42105263158</v>
      </c>
      <c r="J25">
        <f t="shared" si="5"/>
        <v>94976.876655533808</v>
      </c>
      <c r="K25">
        <f t="shared" si="5"/>
        <v>123264.95358746978</v>
      </c>
      <c r="L25">
        <f t="shared" si="5"/>
        <v>147043.33709547392</v>
      </c>
      <c r="M25">
        <f t="shared" si="5"/>
        <v>157702.61246113095</v>
      </c>
      <c r="N25">
        <f t="shared" si="5"/>
        <v>155789.40919037201</v>
      </c>
      <c r="O25">
        <f t="shared" si="5"/>
        <v>143900.21743636995</v>
      </c>
      <c r="P25">
        <f t="shared" si="5"/>
        <v>120941.77818726248</v>
      </c>
      <c r="Q25">
        <f t="shared" si="5"/>
        <v>86367.461937118525</v>
      </c>
      <c r="R25">
        <f t="shared" si="5"/>
        <v>44686.96210986987</v>
      </c>
      <c r="S25">
        <f t="shared" si="5"/>
        <v>12709.136012898769</v>
      </c>
      <c r="T25">
        <f t="shared" si="5"/>
        <v>1503.231141310607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 t="shared" si="6"/>
        <v>3.8537380168144645E-3</v>
      </c>
      <c r="H27">
        <f t="shared" si="6"/>
        <v>1.7300823862720256E-2</v>
      </c>
      <c r="I27">
        <f t="shared" si="6"/>
        <v>3.7471452631578937E-2</v>
      </c>
      <c r="J27">
        <f t="shared" si="6"/>
        <v>5.6986125993320272E-2</v>
      </c>
      <c r="K27">
        <f t="shared" si="6"/>
        <v>7.3958972152481844E-2</v>
      </c>
      <c r="L27">
        <f t="shared" si="6"/>
        <v>8.8226002257284331E-2</v>
      </c>
      <c r="M27">
        <f t="shared" si="6"/>
        <v>9.4621567476678548E-2</v>
      </c>
      <c r="N27">
        <f t="shared" si="6"/>
        <v>9.3473645514223172E-2</v>
      </c>
      <c r="O27">
        <f t="shared" si="6"/>
        <v>8.6340130461821929E-2</v>
      </c>
      <c r="P27">
        <f t="shared" si="6"/>
        <v>7.2565066912357465E-2</v>
      </c>
      <c r="Q27">
        <f t="shared" si="6"/>
        <v>5.1820477162271096E-2</v>
      </c>
      <c r="R27">
        <f t="shared" si="6"/>
        <v>2.6812177265921909E-2</v>
      </c>
      <c r="S27">
        <f t="shared" si="6"/>
        <v>7.625481607739259E-3</v>
      </c>
      <c r="T27">
        <f t="shared" si="6"/>
        <v>9.0193868478636392E-4</v>
      </c>
      <c r="U27">
        <f t="shared" si="6"/>
        <v>0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 s="10">
        <f>SUM(B27:Y27)</f>
        <v>0.71195759999999986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3853.7380168144646</v>
      </c>
      <c r="H28">
        <f t="shared" si="7"/>
        <v>17300.823862720255</v>
      </c>
      <c r="I28">
        <f t="shared" si="7"/>
        <v>37471.452631578941</v>
      </c>
      <c r="J28">
        <f t="shared" si="7"/>
        <v>56986.125993320275</v>
      </c>
      <c r="K28">
        <f t="shared" si="7"/>
        <v>73958.972152481845</v>
      </c>
      <c r="L28">
        <f t="shared" si="7"/>
        <v>88226.00225728433</v>
      </c>
      <c r="M28">
        <f t="shared" si="7"/>
        <v>94621.567476678552</v>
      </c>
      <c r="N28">
        <f t="shared" si="7"/>
        <v>93473.645514223172</v>
      </c>
      <c r="O28">
        <f t="shared" si="7"/>
        <v>86340.130461821929</v>
      </c>
      <c r="P28">
        <f t="shared" si="7"/>
        <v>72565.066912357463</v>
      </c>
      <c r="Q28">
        <f t="shared" si="7"/>
        <v>51820.477162271098</v>
      </c>
      <c r="R28">
        <f t="shared" si="7"/>
        <v>26812.17726592191</v>
      </c>
      <c r="S28">
        <f t="shared" si="7"/>
        <v>7625.4816077392588</v>
      </c>
      <c r="T28">
        <f t="shared" si="7"/>
        <v>901.93868478636398</v>
      </c>
      <c r="U28">
        <f t="shared" si="7"/>
        <v>0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3.2114483473453881E-3</v>
      </c>
      <c r="H30">
        <f t="shared" si="8"/>
        <v>1.4417353218933551E-2</v>
      </c>
      <c r="I30">
        <f t="shared" si="8"/>
        <v>3.122621052631579E-2</v>
      </c>
      <c r="J30">
        <f t="shared" si="8"/>
        <v>4.7488438327766905E-2</v>
      </c>
      <c r="K30">
        <f t="shared" si="8"/>
        <v>6.1632476793734889E-2</v>
      </c>
      <c r="L30">
        <f t="shared" si="8"/>
        <v>7.3521668547736965E-2</v>
      </c>
      <c r="M30">
        <f t="shared" si="8"/>
        <v>7.8851306230565479E-2</v>
      </c>
      <c r="N30">
        <f t="shared" si="8"/>
        <v>7.7894704595186007E-2</v>
      </c>
      <c r="O30">
        <f t="shared" si="8"/>
        <v>7.1950108718184969E-2</v>
      </c>
      <c r="P30">
        <f t="shared" si="8"/>
        <v>6.0470889093631235E-2</v>
      </c>
      <c r="Q30">
        <f t="shared" si="8"/>
        <v>4.3183730968559264E-2</v>
      </c>
      <c r="R30">
        <f t="shared" si="8"/>
        <v>2.2343481054934933E-2</v>
      </c>
      <c r="S30">
        <f t="shared" si="8"/>
        <v>6.3545680064493841E-3</v>
      </c>
      <c r="T30">
        <f t="shared" si="8"/>
        <v>7.5161557065530347E-4</v>
      </c>
      <c r="U30">
        <f t="shared" si="8"/>
        <v>0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 s="10">
        <f>SUM(B30:Y30)</f>
        <v>0.59329799999999999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3211.4483473453879</v>
      </c>
      <c r="H31">
        <f t="shared" si="9"/>
        <v>14417.353218933551</v>
      </c>
      <c r="I31">
        <f t="shared" si="9"/>
        <v>31226.21052631579</v>
      </c>
      <c r="J31">
        <f t="shared" si="9"/>
        <v>47488.438327766904</v>
      </c>
      <c r="K31">
        <f t="shared" si="9"/>
        <v>61632.476793734888</v>
      </c>
      <c r="L31">
        <f t="shared" si="9"/>
        <v>73521.668547736961</v>
      </c>
      <c r="M31">
        <f t="shared" si="9"/>
        <v>78851.306230565475</v>
      </c>
      <c r="N31">
        <f t="shared" si="9"/>
        <v>77894.704595186005</v>
      </c>
      <c r="O31">
        <f t="shared" si="9"/>
        <v>71950.108718184973</v>
      </c>
      <c r="P31">
        <f t="shared" si="9"/>
        <v>60470.889093631238</v>
      </c>
      <c r="Q31">
        <f t="shared" si="9"/>
        <v>43183.730968559263</v>
      </c>
      <c r="R31">
        <f t="shared" si="9"/>
        <v>22343.481054934935</v>
      </c>
      <c r="S31">
        <f t="shared" si="9"/>
        <v>6354.5680064493845</v>
      </c>
      <c r="T31">
        <f t="shared" si="9"/>
        <v>751.61557065530349</v>
      </c>
      <c r="U31">
        <f t="shared" si="9"/>
        <v>0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2.5691586778763104E-3</v>
      </c>
      <c r="H33">
        <f t="shared" si="10"/>
        <v>1.153388257514684E-2</v>
      </c>
      <c r="I33">
        <f t="shared" si="10"/>
        <v>2.4980968421052633E-2</v>
      </c>
      <c r="J33">
        <f t="shared" si="10"/>
        <v>3.7990750662213524E-2</v>
      </c>
      <c r="K33">
        <f t="shared" si="10"/>
        <v>4.9305981434987906E-2</v>
      </c>
      <c r="L33">
        <f t="shared" si="10"/>
        <v>5.8817334838189572E-2</v>
      </c>
      <c r="M33">
        <f t="shared" si="10"/>
        <v>6.3081044984452384E-2</v>
      </c>
      <c r="N33">
        <f t="shared" si="10"/>
        <v>6.23157636761488E-2</v>
      </c>
      <c r="O33">
        <f t="shared" si="10"/>
        <v>5.7560086974547967E-2</v>
      </c>
      <c r="P33">
        <f t="shared" si="10"/>
        <v>4.837671127490499E-2</v>
      </c>
      <c r="Q33">
        <f t="shared" si="10"/>
        <v>3.4546984774847411E-2</v>
      </c>
      <c r="R33">
        <f t="shared" si="10"/>
        <v>1.7874784843947944E-2</v>
      </c>
      <c r="S33">
        <f t="shared" si="10"/>
        <v>5.0836544051595075E-3</v>
      </c>
      <c r="T33">
        <f t="shared" si="10"/>
        <v>6.012924565242428E-4</v>
      </c>
      <c r="U33">
        <f t="shared" si="10"/>
        <v>0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 s="10">
        <f>SUM(B33:Y33)</f>
        <v>0.47463840000000002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0</v>
      </c>
      <c r="G34">
        <f t="shared" si="11"/>
        <v>2569.1586778763103</v>
      </c>
      <c r="H34">
        <f t="shared" si="11"/>
        <v>11533.882575146841</v>
      </c>
      <c r="I34">
        <f t="shared" si="11"/>
        <v>24980.968421052632</v>
      </c>
      <c r="J34">
        <f t="shared" si="11"/>
        <v>37990.750662213526</v>
      </c>
      <c r="K34">
        <f t="shared" si="11"/>
        <v>49305.981434987909</v>
      </c>
      <c r="L34">
        <f t="shared" si="11"/>
        <v>58817.33483818957</v>
      </c>
      <c r="M34">
        <f t="shared" si="11"/>
        <v>63081.044984452383</v>
      </c>
      <c r="N34">
        <f t="shared" si="11"/>
        <v>62315.763676148803</v>
      </c>
      <c r="O34">
        <f t="shared" si="11"/>
        <v>57560.086974547965</v>
      </c>
      <c r="P34">
        <f t="shared" si="11"/>
        <v>48376.711274904992</v>
      </c>
      <c r="Q34">
        <f t="shared" si="11"/>
        <v>34546.984774847413</v>
      </c>
      <c r="R34">
        <f t="shared" si="11"/>
        <v>17874.784843947946</v>
      </c>
      <c r="S34">
        <f t="shared" si="11"/>
        <v>5083.6544051595074</v>
      </c>
      <c r="T34">
        <f t="shared" si="11"/>
        <v>601.29245652424277</v>
      </c>
      <c r="U34">
        <f t="shared" si="11"/>
        <v>0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1.9268690084072323E-3</v>
      </c>
      <c r="H36">
        <f t="shared" si="12"/>
        <v>8.6504119313601281E-3</v>
      </c>
      <c r="I36">
        <f t="shared" si="12"/>
        <v>1.8735726315789469E-2</v>
      </c>
      <c r="J36">
        <f t="shared" si="12"/>
        <v>2.8493062996660136E-2</v>
      </c>
      <c r="K36">
        <f t="shared" si="12"/>
        <v>3.6979486076240922E-2</v>
      </c>
      <c r="L36">
        <f t="shared" si="12"/>
        <v>4.4113001128642165E-2</v>
      </c>
      <c r="M36">
        <f t="shared" si="12"/>
        <v>4.7310783738339274E-2</v>
      </c>
      <c r="N36">
        <f t="shared" si="12"/>
        <v>4.6736822757111586E-2</v>
      </c>
      <c r="O36">
        <f t="shared" si="12"/>
        <v>4.3170065230910964E-2</v>
      </c>
      <c r="P36">
        <f t="shared" si="12"/>
        <v>3.6282533456178732E-2</v>
      </c>
      <c r="Q36">
        <f t="shared" si="12"/>
        <v>2.5910238581135548E-2</v>
      </c>
      <c r="R36">
        <f t="shared" si="12"/>
        <v>1.3406088632960955E-2</v>
      </c>
      <c r="S36">
        <f t="shared" si="12"/>
        <v>3.8127408038696295E-3</v>
      </c>
      <c r="T36">
        <f t="shared" si="12"/>
        <v>4.5096934239318196E-4</v>
      </c>
      <c r="U36">
        <f t="shared" si="12"/>
        <v>0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 s="10">
        <f>SUM(B36:Y36)</f>
        <v>0.35597879999999993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1926.8690084072323</v>
      </c>
      <c r="H37">
        <f t="shared" si="13"/>
        <v>8650.4119313601277</v>
      </c>
      <c r="I37">
        <f t="shared" si="13"/>
        <v>18735.72631578947</v>
      </c>
      <c r="J37">
        <f t="shared" si="13"/>
        <v>28493.062996660137</v>
      </c>
      <c r="K37">
        <f t="shared" si="13"/>
        <v>36979.486076240923</v>
      </c>
      <c r="L37">
        <f t="shared" si="13"/>
        <v>44113.001128642165</v>
      </c>
      <c r="M37">
        <f t="shared" si="13"/>
        <v>47310.783738339276</v>
      </c>
      <c r="N37">
        <f t="shared" si="13"/>
        <v>46736.822757111586</v>
      </c>
      <c r="O37">
        <f t="shared" si="13"/>
        <v>43170.065230910965</v>
      </c>
      <c r="P37">
        <f t="shared" si="13"/>
        <v>36282.533456178731</v>
      </c>
      <c r="Q37">
        <f t="shared" si="13"/>
        <v>25910.238581135549</v>
      </c>
      <c r="R37">
        <f t="shared" si="13"/>
        <v>13406.088632960955</v>
      </c>
      <c r="S37">
        <f t="shared" si="13"/>
        <v>3812.7408038696294</v>
      </c>
      <c r="T37">
        <f t="shared" si="13"/>
        <v>450.96934239318199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$J20*B16</f>
        <v>0</v>
      </c>
      <c r="C39">
        <f t="shared" ref="C39:Y39" si="14">$J20*C16</f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1.2845793389381552E-3</v>
      </c>
      <c r="H39">
        <f t="shared" si="14"/>
        <v>5.7669412875734202E-3</v>
      </c>
      <c r="I39">
        <f t="shared" si="14"/>
        <v>1.2490484210526316E-2</v>
      </c>
      <c r="J39">
        <f t="shared" si="14"/>
        <v>1.8995375331106762E-2</v>
      </c>
      <c r="K39">
        <f t="shared" si="14"/>
        <v>2.4652990717493953E-2</v>
      </c>
      <c r="L39">
        <f t="shared" si="14"/>
        <v>2.9408667419094786E-2</v>
      </c>
      <c r="M39">
        <f t="shared" si="14"/>
        <v>3.1540522492226192E-2</v>
      </c>
      <c r="N39">
        <f t="shared" si="14"/>
        <v>3.11578818380744E-2</v>
      </c>
      <c r="O39">
        <f t="shared" si="14"/>
        <v>2.8780043487273983E-2</v>
      </c>
      <c r="P39">
        <f t="shared" si="14"/>
        <v>2.4188355637452495E-2</v>
      </c>
      <c r="Q39">
        <f t="shared" si="14"/>
        <v>1.7273492387423706E-2</v>
      </c>
      <c r="R39">
        <f t="shared" si="14"/>
        <v>8.937392421973972E-3</v>
      </c>
      <c r="S39">
        <f t="shared" si="14"/>
        <v>2.5418272025797537E-3</v>
      </c>
      <c r="T39">
        <f t="shared" si="14"/>
        <v>3.006462282621214E-4</v>
      </c>
      <c r="U39">
        <f t="shared" si="14"/>
        <v>0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 s="10">
        <f>SUM(B39:Y39)</f>
        <v>0.23731920000000001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1284.5793389381552</v>
      </c>
      <c r="H40">
        <f t="shared" si="15"/>
        <v>5766.9412875734206</v>
      </c>
      <c r="I40">
        <f t="shared" si="15"/>
        <v>12490.484210526316</v>
      </c>
      <c r="J40">
        <f t="shared" si="15"/>
        <v>18995.375331106763</v>
      </c>
      <c r="K40">
        <f t="shared" si="15"/>
        <v>24652.990717493954</v>
      </c>
      <c r="L40">
        <f t="shared" si="15"/>
        <v>29408.667419094785</v>
      </c>
      <c r="M40">
        <f t="shared" si="15"/>
        <v>31540.522492226191</v>
      </c>
      <c r="N40">
        <f t="shared" si="15"/>
        <v>31157.881838074401</v>
      </c>
      <c r="O40">
        <f t="shared" si="15"/>
        <v>28780.043487273982</v>
      </c>
      <c r="P40">
        <f t="shared" si="15"/>
        <v>24188.355637452496</v>
      </c>
      <c r="Q40">
        <f t="shared" si="15"/>
        <v>17273.492387423707</v>
      </c>
      <c r="R40">
        <f t="shared" si="15"/>
        <v>8937.3924219739729</v>
      </c>
      <c r="S40">
        <f t="shared" si="15"/>
        <v>2541.8272025797537</v>
      </c>
      <c r="T40">
        <f t="shared" si="15"/>
        <v>300.64622826212138</v>
      </c>
      <c r="U40">
        <f t="shared" si="15"/>
        <v>0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0</v>
      </c>
      <c r="G42">
        <f t="shared" si="16"/>
        <v>6.422896694690776E-4</v>
      </c>
      <c r="H42">
        <f t="shared" si="16"/>
        <v>2.8834706437867101E-3</v>
      </c>
      <c r="I42">
        <f t="shared" si="16"/>
        <v>6.2452421052631582E-3</v>
      </c>
      <c r="J42">
        <f t="shared" si="16"/>
        <v>9.497687665553381E-3</v>
      </c>
      <c r="K42">
        <f t="shared" si="16"/>
        <v>1.2326495358746976E-2</v>
      </c>
      <c r="L42">
        <f t="shared" si="16"/>
        <v>1.4704333709547393E-2</v>
      </c>
      <c r="M42">
        <f t="shared" si="16"/>
        <v>1.5770261246113096E-2</v>
      </c>
      <c r="N42">
        <f t="shared" si="16"/>
        <v>1.55789409190372E-2</v>
      </c>
      <c r="O42">
        <f t="shared" si="16"/>
        <v>1.4390021743636992E-2</v>
      </c>
      <c r="P42">
        <f t="shared" si="16"/>
        <v>1.2094177818726248E-2</v>
      </c>
      <c r="Q42">
        <f t="shared" si="16"/>
        <v>8.6367461937118528E-3</v>
      </c>
      <c r="R42">
        <f t="shared" si="16"/>
        <v>4.468696210986986E-3</v>
      </c>
      <c r="S42">
        <f t="shared" si="16"/>
        <v>1.2709136012898769E-3</v>
      </c>
      <c r="T42">
        <f t="shared" si="16"/>
        <v>1.503231141310607E-4</v>
      </c>
      <c r="U42">
        <f t="shared" si="16"/>
        <v>0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 s="10">
        <f>SUM(B42:Y42)</f>
        <v>0.1186596</v>
      </c>
      <c r="B43">
        <f>B42*1000000</f>
        <v>0</v>
      </c>
      <c r="C43">
        <f t="shared" ref="C43:Y43" si="17">C42*1000000</f>
        <v>0</v>
      </c>
      <c r="D43">
        <f t="shared" si="17"/>
        <v>0</v>
      </c>
      <c r="E43">
        <f t="shared" si="17"/>
        <v>0</v>
      </c>
      <c r="F43">
        <f t="shared" si="17"/>
        <v>0</v>
      </c>
      <c r="G43">
        <f t="shared" si="17"/>
        <v>642.28966946907758</v>
      </c>
      <c r="H43">
        <f t="shared" si="17"/>
        <v>2883.4706437867103</v>
      </c>
      <c r="I43">
        <f t="shared" si="17"/>
        <v>6245.242105263158</v>
      </c>
      <c r="J43">
        <f t="shared" si="17"/>
        <v>9497.6876655533815</v>
      </c>
      <c r="K43">
        <f t="shared" si="17"/>
        <v>12326.495358746977</v>
      </c>
      <c r="L43">
        <f t="shared" si="17"/>
        <v>14704.333709547393</v>
      </c>
      <c r="M43">
        <f t="shared" si="17"/>
        <v>15770.261246113096</v>
      </c>
      <c r="N43">
        <f t="shared" si="17"/>
        <v>15578.940919037201</v>
      </c>
      <c r="O43">
        <f t="shared" si="17"/>
        <v>14390.021743636991</v>
      </c>
      <c r="P43">
        <f t="shared" si="17"/>
        <v>12094.177818726248</v>
      </c>
      <c r="Q43">
        <f t="shared" si="17"/>
        <v>8636.7461937118533</v>
      </c>
      <c r="R43">
        <f t="shared" si="17"/>
        <v>4468.6962109869864</v>
      </c>
      <c r="S43">
        <f t="shared" si="17"/>
        <v>1270.9136012898769</v>
      </c>
      <c r="T43">
        <f t="shared" si="17"/>
        <v>150.32311413106069</v>
      </c>
      <c r="U43">
        <f t="shared" si="17"/>
        <v>0</v>
      </c>
      <c r="V43">
        <f t="shared" si="17"/>
        <v>0</v>
      </c>
      <c r="W43">
        <f t="shared" si="17"/>
        <v>0</v>
      </c>
      <c r="X43">
        <f t="shared" si="17"/>
        <v>0</v>
      </c>
      <c r="Y43">
        <f t="shared" si="17"/>
        <v>0</v>
      </c>
    </row>
    <row r="89" spans="1:25">
      <c r="B89" s="117" t="s">
        <v>43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</row>
    <row r="90" spans="1:25"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  <c r="N90">
        <v>13</v>
      </c>
      <c r="O90">
        <v>14</v>
      </c>
      <c r="P90">
        <v>15</v>
      </c>
      <c r="Q90">
        <v>16</v>
      </c>
      <c r="R90">
        <v>17</v>
      </c>
      <c r="S90">
        <v>18</v>
      </c>
      <c r="T90">
        <v>19</v>
      </c>
      <c r="U90">
        <v>20</v>
      </c>
      <c r="V90">
        <v>21</v>
      </c>
      <c r="W90">
        <v>22</v>
      </c>
      <c r="X90">
        <v>23</v>
      </c>
      <c r="Y90">
        <v>24</v>
      </c>
    </row>
    <row r="91" spans="1:25">
      <c r="A91" t="s">
        <v>44</v>
      </c>
      <c r="B91">
        <v>27390</v>
      </c>
      <c r="C91">
        <v>25730</v>
      </c>
      <c r="D91">
        <v>25190</v>
      </c>
      <c r="E91">
        <v>25250</v>
      </c>
      <c r="F91">
        <v>25470</v>
      </c>
      <c r="G91">
        <v>25920</v>
      </c>
      <c r="H91">
        <v>27700</v>
      </c>
      <c r="I91">
        <v>31070</v>
      </c>
      <c r="J91">
        <v>36010</v>
      </c>
      <c r="K91">
        <v>40180</v>
      </c>
      <c r="L91">
        <v>41630</v>
      </c>
      <c r="M91">
        <v>43000</v>
      </c>
      <c r="N91">
        <v>42060</v>
      </c>
      <c r="O91">
        <v>43910</v>
      </c>
      <c r="P91">
        <v>44290</v>
      </c>
      <c r="Q91">
        <v>44310</v>
      </c>
      <c r="R91">
        <v>43940</v>
      </c>
      <c r="S91">
        <v>41970</v>
      </c>
      <c r="T91">
        <v>40850</v>
      </c>
      <c r="U91">
        <v>39750</v>
      </c>
      <c r="V91">
        <v>37190</v>
      </c>
      <c r="W91">
        <v>34790</v>
      </c>
      <c r="X91">
        <v>32990</v>
      </c>
      <c r="Y91">
        <v>31050</v>
      </c>
    </row>
    <row r="92" spans="1:25">
      <c r="A92" t="s">
        <v>45</v>
      </c>
      <c r="B92">
        <v>28430</v>
      </c>
      <c r="C92">
        <v>26690</v>
      </c>
      <c r="D92">
        <v>26030</v>
      </c>
      <c r="E92">
        <v>26050</v>
      </c>
      <c r="F92">
        <v>26130</v>
      </c>
      <c r="G92">
        <v>26410</v>
      </c>
      <c r="H92">
        <v>28400</v>
      </c>
      <c r="I92">
        <v>32850</v>
      </c>
      <c r="J92">
        <v>39130</v>
      </c>
      <c r="K92">
        <v>44140</v>
      </c>
      <c r="L92">
        <v>46260</v>
      </c>
      <c r="M92">
        <v>47610</v>
      </c>
      <c r="N92">
        <v>47610</v>
      </c>
      <c r="O92">
        <v>49040</v>
      </c>
      <c r="P92">
        <v>49270</v>
      </c>
      <c r="Q92">
        <v>48700</v>
      </c>
      <c r="R92">
        <v>48000</v>
      </c>
      <c r="S92">
        <v>45650</v>
      </c>
      <c r="T92">
        <v>43350</v>
      </c>
      <c r="U92">
        <v>41460</v>
      </c>
      <c r="V92">
        <v>38530</v>
      </c>
      <c r="W92">
        <v>35710</v>
      </c>
      <c r="X92">
        <v>33760</v>
      </c>
      <c r="Y92">
        <v>31580</v>
      </c>
    </row>
    <row r="93" spans="1:25">
      <c r="A93" t="s">
        <v>46</v>
      </c>
      <c r="B93">
        <v>28750</v>
      </c>
      <c r="C93">
        <v>26880</v>
      </c>
      <c r="D93">
        <v>25880</v>
      </c>
      <c r="E93">
        <v>25720</v>
      </c>
      <c r="F93">
        <v>25510</v>
      </c>
      <c r="G93">
        <v>25250</v>
      </c>
      <c r="H93">
        <v>26140</v>
      </c>
      <c r="I93">
        <v>28830</v>
      </c>
      <c r="J93">
        <v>33000</v>
      </c>
      <c r="K93">
        <v>37070</v>
      </c>
      <c r="L93">
        <v>39370</v>
      </c>
      <c r="M93">
        <v>40780</v>
      </c>
      <c r="N93">
        <v>41130</v>
      </c>
      <c r="O93">
        <v>41530</v>
      </c>
      <c r="P93">
        <v>41340</v>
      </c>
      <c r="Q93">
        <v>41090</v>
      </c>
      <c r="R93">
        <v>40850</v>
      </c>
      <c r="S93">
        <v>40130</v>
      </c>
      <c r="T93">
        <v>39040</v>
      </c>
      <c r="U93">
        <v>38120</v>
      </c>
      <c r="V93">
        <v>35820</v>
      </c>
      <c r="W93">
        <v>33210</v>
      </c>
      <c r="X93">
        <v>31390</v>
      </c>
      <c r="Y93">
        <v>29560</v>
      </c>
    </row>
    <row r="94" spans="1:25">
      <c r="A94" t="s">
        <v>47</v>
      </c>
      <c r="B94">
        <v>27110</v>
      </c>
      <c r="C94">
        <v>25350</v>
      </c>
      <c r="D94">
        <v>24620</v>
      </c>
      <c r="E94">
        <v>24500</v>
      </c>
      <c r="F94">
        <v>24370</v>
      </c>
      <c r="G94">
        <v>24220</v>
      </c>
      <c r="H94">
        <v>24940</v>
      </c>
      <c r="I94">
        <v>27470</v>
      </c>
      <c r="J94">
        <v>30920</v>
      </c>
      <c r="K94">
        <v>34750</v>
      </c>
      <c r="L94">
        <v>37390</v>
      </c>
      <c r="M94">
        <v>39030</v>
      </c>
      <c r="N94">
        <v>40130</v>
      </c>
      <c r="O94">
        <v>40380</v>
      </c>
      <c r="P94">
        <v>40300</v>
      </c>
      <c r="Q94">
        <v>40270</v>
      </c>
      <c r="R94">
        <v>40410</v>
      </c>
      <c r="S94">
        <v>40480</v>
      </c>
      <c r="T94">
        <v>39950</v>
      </c>
      <c r="U94">
        <v>39430</v>
      </c>
      <c r="V94">
        <v>37270</v>
      </c>
      <c r="W94">
        <v>34870</v>
      </c>
      <c r="X94">
        <v>32570</v>
      </c>
      <c r="Y94">
        <v>30520</v>
      </c>
    </row>
    <row r="95" spans="1:25">
      <c r="A95" t="s">
        <v>48</v>
      </c>
      <c r="B95">
        <v>27890</v>
      </c>
      <c r="C95">
        <v>26100</v>
      </c>
      <c r="D95">
        <v>25330</v>
      </c>
      <c r="E95">
        <v>25290</v>
      </c>
      <c r="F95">
        <v>25510</v>
      </c>
      <c r="G95">
        <v>26320</v>
      </c>
      <c r="H95">
        <v>29200</v>
      </c>
      <c r="I95">
        <v>34780</v>
      </c>
      <c r="J95">
        <v>42060</v>
      </c>
      <c r="K95">
        <v>47870</v>
      </c>
      <c r="L95">
        <v>50500</v>
      </c>
      <c r="M95">
        <v>52310</v>
      </c>
      <c r="N95">
        <v>52260</v>
      </c>
      <c r="O95">
        <v>53780</v>
      </c>
      <c r="P95">
        <v>54070</v>
      </c>
      <c r="Q95">
        <v>53600</v>
      </c>
      <c r="R95">
        <v>52740</v>
      </c>
      <c r="S95">
        <v>50240</v>
      </c>
      <c r="T95">
        <v>47590</v>
      </c>
      <c r="U95">
        <v>45330</v>
      </c>
      <c r="V95">
        <v>42040</v>
      </c>
      <c r="W95">
        <v>38920</v>
      </c>
      <c r="X95">
        <v>36530</v>
      </c>
      <c r="Y95">
        <v>33940</v>
      </c>
    </row>
    <row r="96" spans="1:25">
      <c r="A96" t="s">
        <v>49</v>
      </c>
      <c r="B96">
        <v>30850</v>
      </c>
      <c r="C96">
        <v>28760</v>
      </c>
      <c r="D96">
        <v>27900</v>
      </c>
      <c r="E96">
        <v>27630</v>
      </c>
      <c r="F96">
        <v>27770</v>
      </c>
      <c r="G96">
        <v>28140</v>
      </c>
      <c r="H96">
        <v>30800</v>
      </c>
      <c r="I96">
        <v>36000</v>
      </c>
      <c r="J96">
        <v>43010</v>
      </c>
      <c r="K96">
        <v>48020</v>
      </c>
      <c r="L96">
        <v>50360</v>
      </c>
      <c r="M96">
        <v>52110</v>
      </c>
      <c r="N96">
        <v>51870</v>
      </c>
      <c r="O96">
        <v>53130</v>
      </c>
      <c r="P96">
        <v>53370</v>
      </c>
      <c r="Q96">
        <v>52810</v>
      </c>
      <c r="R96">
        <v>51540</v>
      </c>
      <c r="S96">
        <v>47910</v>
      </c>
      <c r="T96">
        <v>45650</v>
      </c>
      <c r="U96">
        <v>43840</v>
      </c>
      <c r="V96">
        <v>40850</v>
      </c>
      <c r="W96">
        <v>37960</v>
      </c>
      <c r="X96">
        <v>35830</v>
      </c>
      <c r="Y96">
        <v>33340</v>
      </c>
    </row>
    <row r="97" spans="1:25">
      <c r="A97" t="s">
        <v>50</v>
      </c>
      <c r="B97">
        <v>30280</v>
      </c>
      <c r="C97">
        <v>28210</v>
      </c>
      <c r="D97">
        <v>27300</v>
      </c>
      <c r="E97">
        <v>27140</v>
      </c>
      <c r="F97">
        <v>27150</v>
      </c>
      <c r="G97">
        <v>27590</v>
      </c>
      <c r="H97">
        <v>30020</v>
      </c>
      <c r="I97">
        <v>34900</v>
      </c>
      <c r="J97">
        <v>41740</v>
      </c>
      <c r="K97">
        <v>47150</v>
      </c>
      <c r="L97">
        <v>49550</v>
      </c>
      <c r="M97">
        <v>50930</v>
      </c>
      <c r="N97">
        <v>50680</v>
      </c>
      <c r="O97">
        <v>52360</v>
      </c>
      <c r="P97">
        <v>51880</v>
      </c>
      <c r="Q97">
        <v>51640</v>
      </c>
      <c r="R97">
        <v>50070</v>
      </c>
      <c r="S97">
        <v>46920</v>
      </c>
      <c r="T97">
        <v>44800</v>
      </c>
      <c r="U97">
        <v>43170</v>
      </c>
      <c r="V97">
        <v>40200</v>
      </c>
      <c r="W97">
        <v>37420</v>
      </c>
      <c r="X97">
        <v>35350</v>
      </c>
      <c r="Y97">
        <v>33000</v>
      </c>
    </row>
    <row r="100" spans="1:25">
      <c r="A100" s="10" t="s">
        <v>29</v>
      </c>
      <c r="B100" t="s">
        <v>30</v>
      </c>
      <c r="C100" t="s">
        <v>16</v>
      </c>
      <c r="D100" t="s">
        <v>17</v>
      </c>
    </row>
    <row r="101" spans="1:25">
      <c r="A101" t="s">
        <v>51</v>
      </c>
      <c r="B101" t="s">
        <v>52</v>
      </c>
      <c r="C101" s="22">
        <v>218125363.540012</v>
      </c>
      <c r="D101" s="19">
        <v>178412776.09999999</v>
      </c>
    </row>
    <row r="102" spans="1:25">
      <c r="A102" t="s">
        <v>53</v>
      </c>
      <c r="B102" t="s">
        <v>52</v>
      </c>
      <c r="C102" s="23">
        <f>C101/365</f>
        <v>597603.73572606023</v>
      </c>
      <c r="D102" s="23">
        <f>D101/365</f>
        <v>488802.12630136986</v>
      </c>
    </row>
    <row r="104" spans="1:25">
      <c r="A104" t="s">
        <v>54</v>
      </c>
      <c r="B104" s="9">
        <f>MAX(B96:Y96)</f>
        <v>53370</v>
      </c>
      <c r="C104" t="s">
        <v>35</v>
      </c>
      <c r="D104">
        <v>1</v>
      </c>
      <c r="E104" t="s">
        <v>36</v>
      </c>
      <c r="F104" t="s">
        <v>55</v>
      </c>
    </row>
    <row r="105" spans="1:25">
      <c r="A105" t="s">
        <v>56</v>
      </c>
      <c r="B105">
        <f t="shared" ref="B105:Y105" si="18">B96/$B104</f>
        <v>0.57804009743301477</v>
      </c>
      <c r="C105">
        <f t="shared" si="18"/>
        <v>0.53887952032977326</v>
      </c>
      <c r="D105">
        <f t="shared" si="18"/>
        <v>0.52276559865092753</v>
      </c>
      <c r="E105">
        <f t="shared" si="18"/>
        <v>0.51770657672849918</v>
      </c>
      <c r="F105">
        <f t="shared" si="18"/>
        <v>0.52032977328086938</v>
      </c>
      <c r="G105">
        <f t="shared" si="18"/>
        <v>0.5272625070264193</v>
      </c>
      <c r="H105">
        <f t="shared" si="18"/>
        <v>0.57710324152145398</v>
      </c>
      <c r="I105">
        <f t="shared" si="18"/>
        <v>0.67453625632377745</v>
      </c>
      <c r="J105">
        <f t="shared" si="18"/>
        <v>0.8058834551246018</v>
      </c>
      <c r="K105">
        <f t="shared" si="18"/>
        <v>0.89975641746299417</v>
      </c>
      <c r="L105">
        <f t="shared" si="18"/>
        <v>0.94360127412403971</v>
      </c>
      <c r="M105">
        <f t="shared" si="18"/>
        <v>0.97639123102866776</v>
      </c>
      <c r="N105">
        <f t="shared" si="18"/>
        <v>0.97189432265317599</v>
      </c>
      <c r="O105">
        <f t="shared" si="18"/>
        <v>0.99550309162450812</v>
      </c>
      <c r="P105">
        <f t="shared" si="18"/>
        <v>1</v>
      </c>
      <c r="Q105">
        <f t="shared" si="18"/>
        <v>0.98950721379051898</v>
      </c>
      <c r="R105">
        <f t="shared" si="18"/>
        <v>0.9657110736368747</v>
      </c>
      <c r="S105">
        <f t="shared" si="18"/>
        <v>0.89769533445756045</v>
      </c>
      <c r="T105">
        <f t="shared" si="18"/>
        <v>0.85534944725501216</v>
      </c>
      <c r="U105">
        <f t="shared" si="18"/>
        <v>0.82143526325651117</v>
      </c>
      <c r="V105">
        <f t="shared" si="18"/>
        <v>0.7654112797451752</v>
      </c>
      <c r="W105">
        <f t="shared" si="18"/>
        <v>0.7112610080569608</v>
      </c>
      <c r="X105">
        <f t="shared" si="18"/>
        <v>0.67135094622447067</v>
      </c>
      <c r="Y105">
        <f t="shared" si="18"/>
        <v>0.62469552182874277</v>
      </c>
    </row>
    <row r="107" spans="1:25">
      <c r="A107" s="12" t="s">
        <v>38</v>
      </c>
      <c r="E107" t="s">
        <v>16</v>
      </c>
      <c r="F107" t="s">
        <v>17</v>
      </c>
    </row>
    <row r="108" spans="1:25">
      <c r="B108">
        <f>SUM(B105:Y105)</f>
        <v>18.352070451564551</v>
      </c>
      <c r="C108" t="s">
        <v>39</v>
      </c>
      <c r="D108" t="s">
        <v>40</v>
      </c>
      <c r="E108">
        <v>597603.73572606023</v>
      </c>
      <c r="F108">
        <v>488802.12630136986</v>
      </c>
    </row>
    <row r="109" spans="1:25">
      <c r="A109" t="s">
        <v>30</v>
      </c>
      <c r="B109" t="s">
        <v>58</v>
      </c>
      <c r="C109" t="s">
        <v>39</v>
      </c>
      <c r="D109" t="s">
        <v>40</v>
      </c>
      <c r="E109">
        <f>E108/$B108</f>
        <v>32563.286921945819</v>
      </c>
      <c r="F109">
        <f>F108/$B108</f>
        <v>26634.712829347194</v>
      </c>
    </row>
    <row r="112" spans="1:25">
      <c r="A112" t="s">
        <v>59</v>
      </c>
    </row>
    <row r="113" spans="1:26">
      <c r="A113" s="21" t="s">
        <v>16</v>
      </c>
      <c r="B113">
        <f t="shared" ref="B113:Y113" si="19">$E109*B105</f>
        <v>18822.885545100777</v>
      </c>
      <c r="C113">
        <f t="shared" si="19"/>
        <v>17547.688436858942</v>
      </c>
      <c r="D113">
        <f t="shared" si="19"/>
        <v>17022.966181792926</v>
      </c>
      <c r="E113">
        <f t="shared" si="19"/>
        <v>16858.227799388478</v>
      </c>
      <c r="F113">
        <f t="shared" si="19"/>
        <v>16943.647701375969</v>
      </c>
      <c r="G113">
        <f t="shared" si="19"/>
        <v>17169.400299485766</v>
      </c>
      <c r="H113">
        <f t="shared" si="19"/>
        <v>18792.378437248102</v>
      </c>
      <c r="I113">
        <f t="shared" si="19"/>
        <v>21965.117653926354</v>
      </c>
      <c r="J113">
        <f t="shared" si="19"/>
        <v>26242.214174871457</v>
      </c>
      <c r="K113">
        <f t="shared" si="19"/>
        <v>29299.02638170954</v>
      </c>
      <c r="L113">
        <f t="shared" si="19"/>
        <v>30726.759029214754</v>
      </c>
      <c r="M113">
        <f t="shared" si="19"/>
        <v>31794.507804058394</v>
      </c>
      <c r="N113">
        <f t="shared" si="19"/>
        <v>31648.073686365555</v>
      </c>
      <c r="O113">
        <f t="shared" si="19"/>
        <v>32416.852804252976</v>
      </c>
      <c r="P113">
        <f t="shared" si="19"/>
        <v>32563.286921945819</v>
      </c>
      <c r="Q113">
        <f t="shared" si="19"/>
        <v>32221.607313995853</v>
      </c>
      <c r="R113">
        <f t="shared" si="19"/>
        <v>31446.726774537896</v>
      </c>
      <c r="S113">
        <f t="shared" si="19"/>
        <v>29231.910744433655</v>
      </c>
      <c r="T113">
        <f t="shared" si="19"/>
        <v>27852.989469492724</v>
      </c>
      <c r="U113">
        <f t="shared" si="19"/>
        <v>26748.63216522587</v>
      </c>
      <c r="V113">
        <f t="shared" si="19"/>
        <v>24924.307115635875</v>
      </c>
      <c r="W113">
        <f t="shared" si="19"/>
        <v>23160.996281751231</v>
      </c>
      <c r="X113">
        <f t="shared" si="19"/>
        <v>21861.393487227255</v>
      </c>
      <c r="Y113">
        <f t="shared" si="19"/>
        <v>20342.139516164018</v>
      </c>
      <c r="Z113" t="s">
        <v>52</v>
      </c>
    </row>
    <row r="114" spans="1:26">
      <c r="A114">
        <f>SUM(B113:Y113)</f>
        <v>597603.73572606011</v>
      </c>
    </row>
    <row r="116" spans="1:26">
      <c r="A116" s="21" t="s">
        <v>17</v>
      </c>
      <c r="B116">
        <f>$F109*B105</f>
        <v>15395.931998976221</v>
      </c>
      <c r="C116">
        <f t="shared" ref="C116:Y116" si="20">$F109*C105</f>
        <v>14352.901273599875</v>
      </c>
      <c r="D116">
        <f t="shared" si="20"/>
        <v>13923.711597129226</v>
      </c>
      <c r="E116">
        <f t="shared" si="20"/>
        <v>13788.966001027975</v>
      </c>
      <c r="F116">
        <f t="shared" si="20"/>
        <v>13858.834087895288</v>
      </c>
      <c r="G116">
        <f t="shared" si="20"/>
        <v>14043.485460330336</v>
      </c>
      <c r="H116">
        <f t="shared" si="20"/>
        <v>15370.979110809323</v>
      </c>
      <c r="I116">
        <f t="shared" si="20"/>
        <v>17966.079480166743</v>
      </c>
      <c r="J116">
        <f t="shared" si="20"/>
        <v>21464.474401165877</v>
      </c>
      <c r="K116">
        <f t="shared" si="20"/>
        <v>23964.753795489079</v>
      </c>
      <c r="L116">
        <f t="shared" si="20"/>
        <v>25132.548961699918</v>
      </c>
      <c r="M116">
        <f t="shared" si="20"/>
        <v>26005.900047541356</v>
      </c>
      <c r="N116">
        <f t="shared" si="20"/>
        <v>25886.126184340246</v>
      </c>
      <c r="O116">
        <f t="shared" si="20"/>
        <v>26514.938966146081</v>
      </c>
      <c r="P116">
        <f t="shared" si="20"/>
        <v>26634.712829347194</v>
      </c>
      <c r="Q116">
        <f t="shared" si="20"/>
        <v>26355.240481877932</v>
      </c>
      <c r="R116">
        <f t="shared" si="20"/>
        <v>25721.437122438718</v>
      </c>
      <c r="S116">
        <f t="shared" si="20"/>
        <v>23909.857441521905</v>
      </c>
      <c r="T116">
        <f t="shared" si="20"/>
        <v>22781.986896378105</v>
      </c>
      <c r="U116">
        <f t="shared" si="20"/>
        <v>21878.692344736388</v>
      </c>
      <c r="V116">
        <f t="shared" si="20"/>
        <v>20386.509632355872</v>
      </c>
      <c r="W116">
        <f t="shared" si="20"/>
        <v>18944.232696309151</v>
      </c>
      <c r="X116">
        <f t="shared" si="20"/>
        <v>17881.239660399286</v>
      </c>
      <c r="Y116">
        <f t="shared" si="20"/>
        <v>16638.585829687756</v>
      </c>
    </row>
    <row r="117" spans="1:26">
      <c r="A117">
        <f>SUM(B116:Y116)</f>
        <v>488802.12630136986</v>
      </c>
    </row>
    <row r="141" spans="1:27">
      <c r="B141" s="117" t="s">
        <v>60</v>
      </c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</row>
    <row r="142" spans="1:27">
      <c r="B142">
        <v>1</v>
      </c>
      <c r="C142">
        <v>2</v>
      </c>
      <c r="D142">
        <v>3</v>
      </c>
      <c r="E142">
        <v>4</v>
      </c>
      <c r="F142">
        <v>5</v>
      </c>
      <c r="G142">
        <v>6</v>
      </c>
      <c r="H142">
        <v>7</v>
      </c>
      <c r="I142">
        <v>8</v>
      </c>
      <c r="J142">
        <v>9</v>
      </c>
      <c r="K142">
        <v>10</v>
      </c>
      <c r="L142">
        <v>11</v>
      </c>
      <c r="M142">
        <v>12</v>
      </c>
      <c r="N142">
        <v>13</v>
      </c>
      <c r="O142">
        <v>14</v>
      </c>
      <c r="P142">
        <v>15</v>
      </c>
      <c r="Q142">
        <v>16</v>
      </c>
      <c r="R142">
        <v>17</v>
      </c>
      <c r="S142">
        <v>18</v>
      </c>
      <c r="T142">
        <v>19</v>
      </c>
      <c r="U142">
        <v>20</v>
      </c>
      <c r="V142">
        <v>21</v>
      </c>
      <c r="W142">
        <v>22</v>
      </c>
      <c r="X142">
        <v>23</v>
      </c>
      <c r="Y142">
        <v>24</v>
      </c>
      <c r="Z142" s="28"/>
      <c r="AA142" s="29"/>
    </row>
    <row r="143" spans="1:27">
      <c r="A143" s="24" t="s">
        <v>16</v>
      </c>
      <c r="Z143" t="s">
        <v>61</v>
      </c>
      <c r="AA143" t="s">
        <v>57</v>
      </c>
    </row>
    <row r="144" spans="1:27">
      <c r="A144" s="11" t="s">
        <v>62</v>
      </c>
      <c r="B144" t="s">
        <v>63</v>
      </c>
    </row>
    <row r="145" spans="1:25">
      <c r="A145" t="s">
        <v>64</v>
      </c>
      <c r="B145">
        <f>B113</f>
        <v>18822.885545100777</v>
      </c>
      <c r="C145">
        <f t="shared" ref="C145:Y145" si="21">C113</f>
        <v>17547.688436858942</v>
      </c>
      <c r="D145">
        <f t="shared" si="21"/>
        <v>17022.966181792926</v>
      </c>
      <c r="E145">
        <f t="shared" si="21"/>
        <v>16858.227799388478</v>
      </c>
      <c r="F145">
        <f t="shared" si="21"/>
        <v>16943.647701375969</v>
      </c>
      <c r="G145">
        <f t="shared" si="21"/>
        <v>17169.400299485766</v>
      </c>
      <c r="H145">
        <f t="shared" si="21"/>
        <v>18792.378437248102</v>
      </c>
      <c r="I145">
        <f t="shared" si="21"/>
        <v>21965.117653926354</v>
      </c>
      <c r="J145">
        <f t="shared" si="21"/>
        <v>26242.214174871457</v>
      </c>
      <c r="K145">
        <f t="shared" si="21"/>
        <v>29299.02638170954</v>
      </c>
      <c r="L145">
        <f t="shared" si="21"/>
        <v>30726.759029214754</v>
      </c>
      <c r="M145">
        <f t="shared" si="21"/>
        <v>31794.507804058394</v>
      </c>
      <c r="N145">
        <f t="shared" si="21"/>
        <v>31648.073686365555</v>
      </c>
      <c r="O145">
        <f t="shared" si="21"/>
        <v>32416.852804252976</v>
      </c>
      <c r="P145">
        <f t="shared" si="21"/>
        <v>32563.286921945819</v>
      </c>
      <c r="Q145">
        <f t="shared" si="21"/>
        <v>32221.607313995853</v>
      </c>
      <c r="R145">
        <f t="shared" si="21"/>
        <v>31446.726774537896</v>
      </c>
      <c r="S145">
        <f t="shared" si="21"/>
        <v>29231.910744433655</v>
      </c>
      <c r="T145">
        <f t="shared" si="21"/>
        <v>27852.989469492724</v>
      </c>
      <c r="U145">
        <f t="shared" si="21"/>
        <v>26748.63216522587</v>
      </c>
      <c r="V145">
        <f t="shared" si="21"/>
        <v>24924.307115635875</v>
      </c>
      <c r="W145">
        <f t="shared" si="21"/>
        <v>23160.996281751231</v>
      </c>
      <c r="X145">
        <f t="shared" si="21"/>
        <v>21861.393487227255</v>
      </c>
      <c r="Y145">
        <f t="shared" si="21"/>
        <v>20342.139516164018</v>
      </c>
    </row>
    <row r="147" spans="1:25">
      <c r="A147" s="1" t="s">
        <v>65</v>
      </c>
      <c r="B147" s="26">
        <v>1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</row>
    <row r="148" spans="1:25">
      <c r="A148" s="4" t="s">
        <v>66</v>
      </c>
      <c r="B148" s="29">
        <f>B25-B145</f>
        <v>-18822.885545100777</v>
      </c>
      <c r="C148" s="29">
        <f t="shared" ref="C148:Y148" si="22">C25-C145</f>
        <v>-17547.688436858942</v>
      </c>
      <c r="D148" s="29">
        <f t="shared" si="22"/>
        <v>-17022.966181792926</v>
      </c>
      <c r="E148" s="29">
        <f t="shared" si="22"/>
        <v>-16858.227799388478</v>
      </c>
      <c r="F148" s="29">
        <f t="shared" si="22"/>
        <v>-16943.647701375969</v>
      </c>
      <c r="G148" s="29">
        <f t="shared" si="22"/>
        <v>-10746.503604794991</v>
      </c>
      <c r="H148">
        <f t="shared" si="22"/>
        <v>10042.328000619</v>
      </c>
      <c r="I148">
        <f t="shared" si="22"/>
        <v>40487.303398705226</v>
      </c>
      <c r="J148">
        <f t="shared" si="22"/>
        <v>68734.662480662344</v>
      </c>
      <c r="K148">
        <f t="shared" si="22"/>
        <v>93965.927205760236</v>
      </c>
      <c r="L148">
        <f t="shared" si="22"/>
        <v>116316.57806625917</v>
      </c>
      <c r="M148">
        <f t="shared" si="22"/>
        <v>125908.10465707256</v>
      </c>
      <c r="N148">
        <f t="shared" si="22"/>
        <v>124141.33550400645</v>
      </c>
      <c r="O148">
        <f t="shared" si="22"/>
        <v>111483.36463211697</v>
      </c>
      <c r="P148">
        <f t="shared" si="22"/>
        <v>88378.491265316654</v>
      </c>
      <c r="Q148">
        <f t="shared" si="22"/>
        <v>54145.854623122672</v>
      </c>
      <c r="R148">
        <f t="shared" si="22"/>
        <v>13240.235335331974</v>
      </c>
      <c r="S148" s="38">
        <f t="shared" si="22"/>
        <v>-16522.774731534886</v>
      </c>
      <c r="T148" s="38">
        <f t="shared" si="22"/>
        <v>-26349.758328182117</v>
      </c>
      <c r="U148" s="29">
        <f t="shared" si="22"/>
        <v>-26748.63216522587</v>
      </c>
      <c r="V148" s="29">
        <f t="shared" si="22"/>
        <v>-24924.307115635875</v>
      </c>
      <c r="W148" s="29">
        <f t="shared" si="22"/>
        <v>-23160.996281751231</v>
      </c>
      <c r="X148" s="29">
        <f t="shared" si="22"/>
        <v>-21861.393487227255</v>
      </c>
      <c r="Y148" s="29">
        <f t="shared" si="22"/>
        <v>-20342.139516164018</v>
      </c>
    </row>
    <row r="149" spans="1:25">
      <c r="A149" s="4" t="s">
        <v>67</v>
      </c>
      <c r="B149">
        <f>SIGN(B148)</f>
        <v>-1</v>
      </c>
      <c r="C149">
        <f t="shared" ref="C149:Y149" si="23">SIGN(C148)</f>
        <v>-1</v>
      </c>
      <c r="D149">
        <f t="shared" si="23"/>
        <v>-1</v>
      </c>
      <c r="E149">
        <f t="shared" si="23"/>
        <v>-1</v>
      </c>
      <c r="F149">
        <f t="shared" si="23"/>
        <v>-1</v>
      </c>
      <c r="G149">
        <f>SIGN(G148)</f>
        <v>-1</v>
      </c>
      <c r="H149">
        <f t="shared" si="23"/>
        <v>1</v>
      </c>
      <c r="I149">
        <f t="shared" si="23"/>
        <v>1</v>
      </c>
      <c r="J149">
        <f t="shared" si="23"/>
        <v>1</v>
      </c>
      <c r="K149">
        <f>SIGN(K148)</f>
        <v>1</v>
      </c>
      <c r="L149">
        <f t="shared" si="23"/>
        <v>1</v>
      </c>
      <c r="M149">
        <f t="shared" si="23"/>
        <v>1</v>
      </c>
      <c r="N149">
        <f t="shared" si="23"/>
        <v>1</v>
      </c>
      <c r="O149">
        <f t="shared" si="23"/>
        <v>1</v>
      </c>
      <c r="P149">
        <f t="shared" si="23"/>
        <v>1</v>
      </c>
      <c r="Q149">
        <f t="shared" si="23"/>
        <v>1</v>
      </c>
      <c r="R149">
        <f t="shared" si="23"/>
        <v>1</v>
      </c>
      <c r="S149">
        <f>SIGN(S148)</f>
        <v>-1</v>
      </c>
      <c r="T149">
        <f t="shared" si="23"/>
        <v>-1</v>
      </c>
      <c r="U149">
        <f t="shared" si="23"/>
        <v>-1</v>
      </c>
      <c r="V149">
        <f t="shared" si="23"/>
        <v>-1</v>
      </c>
      <c r="W149">
        <f t="shared" si="23"/>
        <v>-1</v>
      </c>
      <c r="X149">
        <f t="shared" si="23"/>
        <v>-1</v>
      </c>
      <c r="Y149" s="5">
        <f t="shared" si="23"/>
        <v>-1</v>
      </c>
    </row>
    <row r="150" spans="1:25">
      <c r="A150" s="6" t="s">
        <v>68</v>
      </c>
      <c r="B150" s="7">
        <f>IF(B149=-1,0,B148)</f>
        <v>0</v>
      </c>
      <c r="C150" s="7">
        <f t="shared" ref="C150:Y150" si="24">IF(C149=-1,0,C148)</f>
        <v>0</v>
      </c>
      <c r="D150" s="7">
        <f t="shared" si="24"/>
        <v>0</v>
      </c>
      <c r="E150" s="7">
        <f t="shared" si="24"/>
        <v>0</v>
      </c>
      <c r="F150" s="7">
        <f t="shared" si="24"/>
        <v>0</v>
      </c>
      <c r="G150" s="7">
        <f t="shared" si="24"/>
        <v>0</v>
      </c>
      <c r="H150" s="27">
        <f t="shared" si="24"/>
        <v>10042.328000619</v>
      </c>
      <c r="I150" s="27">
        <f t="shared" si="24"/>
        <v>40487.303398705226</v>
      </c>
      <c r="J150" s="27">
        <f t="shared" si="24"/>
        <v>68734.662480662344</v>
      </c>
      <c r="K150" s="27">
        <f t="shared" si="24"/>
        <v>93965.927205760236</v>
      </c>
      <c r="L150" s="27">
        <f t="shared" si="24"/>
        <v>116316.57806625917</v>
      </c>
      <c r="M150" s="27">
        <f t="shared" si="24"/>
        <v>125908.10465707256</v>
      </c>
      <c r="N150" s="27">
        <f t="shared" si="24"/>
        <v>124141.33550400645</v>
      </c>
      <c r="O150" s="27">
        <f t="shared" si="24"/>
        <v>111483.36463211697</v>
      </c>
      <c r="P150" s="27">
        <f t="shared" si="24"/>
        <v>88378.491265316654</v>
      </c>
      <c r="Q150" s="27">
        <f t="shared" si="24"/>
        <v>54145.854623122672</v>
      </c>
      <c r="R150" s="27">
        <f t="shared" si="24"/>
        <v>13240.235335331974</v>
      </c>
      <c r="S150" s="7">
        <f t="shared" si="24"/>
        <v>0</v>
      </c>
      <c r="T150" s="7">
        <f t="shared" si="24"/>
        <v>0</v>
      </c>
      <c r="U150" s="7">
        <f t="shared" si="24"/>
        <v>0</v>
      </c>
      <c r="V150" s="7">
        <f t="shared" si="24"/>
        <v>0</v>
      </c>
      <c r="W150" s="7">
        <f t="shared" si="24"/>
        <v>0</v>
      </c>
      <c r="X150" s="7">
        <f t="shared" si="24"/>
        <v>0</v>
      </c>
      <c r="Y150" s="8">
        <f t="shared" si="24"/>
        <v>0</v>
      </c>
    </row>
    <row r="152" spans="1:25">
      <c r="A152" s="25" t="s">
        <v>65</v>
      </c>
      <c r="B152" s="26">
        <v>0.6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</row>
    <row r="153" spans="1:25">
      <c r="A153" s="4" t="s">
        <v>66</v>
      </c>
      <c r="B153" s="31">
        <f>B28-B145</f>
        <v>-18822.885545100777</v>
      </c>
      <c r="C153" s="31">
        <f t="shared" ref="C153:Y153" si="25">C28-C145</f>
        <v>-17547.688436858942</v>
      </c>
      <c r="D153" s="31">
        <f t="shared" si="25"/>
        <v>-17022.966181792926</v>
      </c>
      <c r="E153" s="31">
        <f t="shared" si="25"/>
        <v>-16858.227799388478</v>
      </c>
      <c r="F153" s="31">
        <f t="shared" si="25"/>
        <v>-16943.647701375969</v>
      </c>
      <c r="G153" s="31">
        <f t="shared" si="25"/>
        <v>-13315.662282671301</v>
      </c>
      <c r="H153" s="42">
        <f t="shared" si="25"/>
        <v>-1491.5545745278469</v>
      </c>
      <c r="I153">
        <f t="shared" si="25"/>
        <v>15506.334977652587</v>
      </c>
      <c r="J153">
        <f t="shared" si="25"/>
        <v>30743.911818448818</v>
      </c>
      <c r="K153">
        <f t="shared" si="25"/>
        <v>44659.945770772305</v>
      </c>
      <c r="L153">
        <f t="shared" si="25"/>
        <v>57499.243228069579</v>
      </c>
      <c r="M153">
        <f t="shared" si="25"/>
        <v>62827.059672620162</v>
      </c>
      <c r="N153">
        <f t="shared" si="25"/>
        <v>61825.571827857617</v>
      </c>
      <c r="O153">
        <f t="shared" si="25"/>
        <v>53923.27765756895</v>
      </c>
      <c r="P153">
        <f t="shared" si="25"/>
        <v>40001.77999041164</v>
      </c>
      <c r="Q153">
        <f t="shared" si="25"/>
        <v>19598.869848275244</v>
      </c>
      <c r="R153" s="38">
        <f t="shared" si="25"/>
        <v>-4634.5495086159863</v>
      </c>
      <c r="S153" s="38">
        <f t="shared" si="25"/>
        <v>-21606.429136694394</v>
      </c>
      <c r="T153" s="38">
        <f t="shared" si="25"/>
        <v>-26951.05078470636</v>
      </c>
      <c r="U153" s="29">
        <f t="shared" si="25"/>
        <v>-26748.63216522587</v>
      </c>
      <c r="V153" s="29">
        <f t="shared" si="25"/>
        <v>-24924.307115635875</v>
      </c>
      <c r="W153" s="29">
        <f t="shared" si="25"/>
        <v>-23160.996281751231</v>
      </c>
      <c r="X153" s="29">
        <f t="shared" si="25"/>
        <v>-21861.393487227255</v>
      </c>
      <c r="Y153" s="29">
        <f t="shared" si="25"/>
        <v>-20342.139516164018</v>
      </c>
    </row>
    <row r="154" spans="1:25">
      <c r="A154" s="4" t="s">
        <v>67</v>
      </c>
      <c r="B154">
        <f t="shared" ref="B154:K154" si="26">SIGN(B153)</f>
        <v>-1</v>
      </c>
      <c r="C154">
        <f t="shared" si="26"/>
        <v>-1</v>
      </c>
      <c r="D154">
        <f t="shared" si="26"/>
        <v>-1</v>
      </c>
      <c r="E154">
        <f t="shared" si="26"/>
        <v>-1</v>
      </c>
      <c r="F154">
        <f t="shared" si="26"/>
        <v>-1</v>
      </c>
      <c r="G154">
        <f t="shared" si="26"/>
        <v>-1</v>
      </c>
      <c r="H154">
        <f t="shared" si="26"/>
        <v>-1</v>
      </c>
      <c r="I154">
        <f t="shared" si="26"/>
        <v>1</v>
      </c>
      <c r="J154">
        <f t="shared" si="26"/>
        <v>1</v>
      </c>
      <c r="K154">
        <f t="shared" si="26"/>
        <v>1</v>
      </c>
      <c r="L154">
        <f t="shared" ref="L154:R154" si="27">SIGN(L153)</f>
        <v>1</v>
      </c>
      <c r="M154">
        <f t="shared" si="27"/>
        <v>1</v>
      </c>
      <c r="N154">
        <f t="shared" si="27"/>
        <v>1</v>
      </c>
      <c r="O154">
        <f t="shared" si="27"/>
        <v>1</v>
      </c>
      <c r="P154">
        <f t="shared" si="27"/>
        <v>1</v>
      </c>
      <c r="Q154">
        <f t="shared" si="27"/>
        <v>1</v>
      </c>
      <c r="R154">
        <f t="shared" si="27"/>
        <v>-1</v>
      </c>
      <c r="S154">
        <f>SIGN(S153)</f>
        <v>-1</v>
      </c>
      <c r="T154">
        <f t="shared" ref="T154:Y154" si="28">SIGN(T153)</f>
        <v>-1</v>
      </c>
      <c r="U154">
        <f t="shared" si="28"/>
        <v>-1</v>
      </c>
      <c r="V154">
        <f t="shared" si="28"/>
        <v>-1</v>
      </c>
      <c r="W154">
        <f t="shared" si="28"/>
        <v>-1</v>
      </c>
      <c r="X154">
        <f t="shared" si="28"/>
        <v>-1</v>
      </c>
      <c r="Y154" s="5">
        <f t="shared" si="28"/>
        <v>-1</v>
      </c>
    </row>
    <row r="155" spans="1:25">
      <c r="A155" s="6" t="s">
        <v>68</v>
      </c>
      <c r="B155" s="7">
        <f>IF(B154=-1,0,B153)</f>
        <v>0</v>
      </c>
      <c r="C155" s="7">
        <f t="shared" ref="C155:Y155" si="29">IF(C154=-1,0,C153)</f>
        <v>0</v>
      </c>
      <c r="D155" s="7">
        <f t="shared" si="29"/>
        <v>0</v>
      </c>
      <c r="E155" s="7">
        <f t="shared" si="29"/>
        <v>0</v>
      </c>
      <c r="F155" s="7">
        <f t="shared" si="29"/>
        <v>0</v>
      </c>
      <c r="G155" s="7">
        <f t="shared" si="29"/>
        <v>0</v>
      </c>
      <c r="H155" s="7">
        <f t="shared" si="29"/>
        <v>0</v>
      </c>
      <c r="I155" s="27">
        <f t="shared" si="29"/>
        <v>15506.334977652587</v>
      </c>
      <c r="J155" s="27">
        <f t="shared" si="29"/>
        <v>30743.911818448818</v>
      </c>
      <c r="K155" s="27">
        <f t="shared" si="29"/>
        <v>44659.945770772305</v>
      </c>
      <c r="L155" s="27">
        <f t="shared" si="29"/>
        <v>57499.243228069579</v>
      </c>
      <c r="M155" s="27">
        <f t="shared" si="29"/>
        <v>62827.059672620162</v>
      </c>
      <c r="N155" s="27">
        <f t="shared" si="29"/>
        <v>61825.571827857617</v>
      </c>
      <c r="O155" s="27">
        <f t="shared" si="29"/>
        <v>53923.27765756895</v>
      </c>
      <c r="P155" s="27">
        <f t="shared" si="29"/>
        <v>40001.77999041164</v>
      </c>
      <c r="Q155" s="27">
        <f t="shared" si="29"/>
        <v>19598.869848275244</v>
      </c>
      <c r="R155" s="7">
        <f t="shared" si="29"/>
        <v>0</v>
      </c>
      <c r="S155" s="7">
        <f t="shared" si="29"/>
        <v>0</v>
      </c>
      <c r="T155" s="7">
        <f t="shared" si="29"/>
        <v>0</v>
      </c>
      <c r="U155" s="7">
        <f t="shared" si="29"/>
        <v>0</v>
      </c>
      <c r="V155" s="7">
        <f t="shared" si="29"/>
        <v>0</v>
      </c>
      <c r="W155" s="7">
        <f t="shared" si="29"/>
        <v>0</v>
      </c>
      <c r="X155" s="7">
        <f t="shared" si="29"/>
        <v>0</v>
      </c>
      <c r="Y155" s="8">
        <f t="shared" si="29"/>
        <v>0</v>
      </c>
    </row>
    <row r="157" spans="1:25">
      <c r="A157" s="25" t="s">
        <v>65</v>
      </c>
      <c r="B157" s="26">
        <v>0.5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</row>
    <row r="158" spans="1:25">
      <c r="A158" s="4" t="s">
        <v>66</v>
      </c>
      <c r="B158" s="29">
        <f>B31-B145</f>
        <v>-18822.885545100777</v>
      </c>
      <c r="C158" s="29">
        <f t="shared" ref="C158:Y158" si="30">C31-C145</f>
        <v>-17547.688436858942</v>
      </c>
      <c r="D158" s="29">
        <f t="shared" si="30"/>
        <v>-17022.966181792926</v>
      </c>
      <c r="E158" s="29">
        <f t="shared" si="30"/>
        <v>-16858.227799388478</v>
      </c>
      <c r="F158" s="29">
        <f t="shared" si="30"/>
        <v>-16943.647701375969</v>
      </c>
      <c r="G158" s="29">
        <f t="shared" si="30"/>
        <v>-13957.951952140378</v>
      </c>
      <c r="H158" s="38">
        <f t="shared" si="30"/>
        <v>-4375.0252183145512</v>
      </c>
      <c r="I158">
        <f t="shared" si="30"/>
        <v>9261.0928723894358</v>
      </c>
      <c r="J158">
        <f t="shared" si="30"/>
        <v>21246.224152895447</v>
      </c>
      <c r="K158">
        <f t="shared" si="30"/>
        <v>32333.450412025348</v>
      </c>
      <c r="L158">
        <f t="shared" si="30"/>
        <v>42794.90951852221</v>
      </c>
      <c r="M158">
        <f t="shared" si="30"/>
        <v>47056.798426507085</v>
      </c>
      <c r="N158">
        <f t="shared" si="30"/>
        <v>46246.630908820451</v>
      </c>
      <c r="O158">
        <f t="shared" si="30"/>
        <v>39533.255913931993</v>
      </c>
      <c r="P158">
        <f t="shared" si="30"/>
        <v>27907.602171685419</v>
      </c>
      <c r="Q158">
        <f t="shared" si="30"/>
        <v>10962.123654563409</v>
      </c>
      <c r="R158" s="38">
        <f t="shared" si="30"/>
        <v>-9103.2457196029609</v>
      </c>
      <c r="S158" s="38">
        <f t="shared" si="30"/>
        <v>-22877.342737984269</v>
      </c>
      <c r="T158" s="38">
        <f t="shared" si="30"/>
        <v>-27101.373898837421</v>
      </c>
      <c r="U158" s="29">
        <f t="shared" si="30"/>
        <v>-26748.63216522587</v>
      </c>
      <c r="V158" s="29">
        <f t="shared" si="30"/>
        <v>-24924.307115635875</v>
      </c>
      <c r="W158" s="29">
        <f t="shared" si="30"/>
        <v>-23160.996281751231</v>
      </c>
      <c r="X158" s="29">
        <f t="shared" si="30"/>
        <v>-21861.393487227255</v>
      </c>
      <c r="Y158" s="29">
        <f t="shared" si="30"/>
        <v>-20342.139516164018</v>
      </c>
    </row>
    <row r="159" spans="1:25">
      <c r="A159" s="4" t="s">
        <v>67</v>
      </c>
      <c r="B159">
        <f t="shared" ref="B159:K159" si="31">SIGN(B158)</f>
        <v>-1</v>
      </c>
      <c r="C159">
        <f t="shared" si="31"/>
        <v>-1</v>
      </c>
      <c r="D159">
        <f t="shared" si="31"/>
        <v>-1</v>
      </c>
      <c r="E159">
        <f t="shared" si="31"/>
        <v>-1</v>
      </c>
      <c r="F159">
        <f t="shared" si="31"/>
        <v>-1</v>
      </c>
      <c r="G159">
        <f t="shared" si="31"/>
        <v>-1</v>
      </c>
      <c r="H159">
        <f t="shared" si="31"/>
        <v>-1</v>
      </c>
      <c r="I159">
        <f t="shared" si="31"/>
        <v>1</v>
      </c>
      <c r="J159">
        <f t="shared" si="31"/>
        <v>1</v>
      </c>
      <c r="K159">
        <f t="shared" si="31"/>
        <v>1</v>
      </c>
      <c r="L159">
        <f t="shared" ref="L159:R159" si="32">SIGN(L158)</f>
        <v>1</v>
      </c>
      <c r="M159">
        <f t="shared" si="32"/>
        <v>1</v>
      </c>
      <c r="N159">
        <f t="shared" si="32"/>
        <v>1</v>
      </c>
      <c r="O159">
        <f t="shared" si="32"/>
        <v>1</v>
      </c>
      <c r="P159">
        <f t="shared" si="32"/>
        <v>1</v>
      </c>
      <c r="Q159">
        <f t="shared" si="32"/>
        <v>1</v>
      </c>
      <c r="R159">
        <f t="shared" si="32"/>
        <v>-1</v>
      </c>
      <c r="S159">
        <f>SIGN(S158)</f>
        <v>-1</v>
      </c>
      <c r="T159">
        <f t="shared" ref="T159:Y159" si="33">SIGN(T158)</f>
        <v>-1</v>
      </c>
      <c r="U159">
        <f t="shared" si="33"/>
        <v>-1</v>
      </c>
      <c r="V159">
        <f t="shared" si="33"/>
        <v>-1</v>
      </c>
      <c r="W159">
        <f t="shared" si="33"/>
        <v>-1</v>
      </c>
      <c r="X159">
        <f t="shared" si="33"/>
        <v>-1</v>
      </c>
      <c r="Y159" s="5">
        <f t="shared" si="33"/>
        <v>-1</v>
      </c>
    </row>
    <row r="160" spans="1:25">
      <c r="A160" s="6" t="s">
        <v>68</v>
      </c>
      <c r="B160" s="7">
        <f>IF(B159=-1,0,B158)</f>
        <v>0</v>
      </c>
      <c r="C160" s="7">
        <f t="shared" ref="C160:Y160" si="34">IF(C159=-1,0,C158)</f>
        <v>0</v>
      </c>
      <c r="D160" s="7">
        <f t="shared" si="34"/>
        <v>0</v>
      </c>
      <c r="E160" s="7">
        <f t="shared" si="34"/>
        <v>0</v>
      </c>
      <c r="F160" s="7">
        <f t="shared" si="34"/>
        <v>0</v>
      </c>
      <c r="G160" s="7">
        <f t="shared" si="34"/>
        <v>0</v>
      </c>
      <c r="H160" s="7">
        <f t="shared" si="34"/>
        <v>0</v>
      </c>
      <c r="I160" s="27">
        <f t="shared" si="34"/>
        <v>9261.0928723894358</v>
      </c>
      <c r="J160" s="27">
        <f t="shared" si="34"/>
        <v>21246.224152895447</v>
      </c>
      <c r="K160" s="27">
        <f t="shared" si="34"/>
        <v>32333.450412025348</v>
      </c>
      <c r="L160" s="27">
        <f t="shared" si="34"/>
        <v>42794.90951852221</v>
      </c>
      <c r="M160" s="27">
        <f t="shared" si="34"/>
        <v>47056.798426507085</v>
      </c>
      <c r="N160" s="27">
        <f t="shared" si="34"/>
        <v>46246.630908820451</v>
      </c>
      <c r="O160" s="27">
        <f t="shared" si="34"/>
        <v>39533.255913931993</v>
      </c>
      <c r="P160" s="27">
        <f t="shared" si="34"/>
        <v>27907.602171685419</v>
      </c>
      <c r="Q160" s="27">
        <f t="shared" si="34"/>
        <v>10962.123654563409</v>
      </c>
      <c r="R160" s="7">
        <f t="shared" si="34"/>
        <v>0</v>
      </c>
      <c r="S160" s="7">
        <f t="shared" si="34"/>
        <v>0</v>
      </c>
      <c r="T160" s="7">
        <f t="shared" si="34"/>
        <v>0</v>
      </c>
      <c r="U160" s="7">
        <f t="shared" si="34"/>
        <v>0</v>
      </c>
      <c r="V160" s="7">
        <f t="shared" si="34"/>
        <v>0</v>
      </c>
      <c r="W160" s="7">
        <f t="shared" si="34"/>
        <v>0</v>
      </c>
      <c r="X160" s="7">
        <f t="shared" si="34"/>
        <v>0</v>
      </c>
      <c r="Y160" s="8">
        <f t="shared" si="34"/>
        <v>0</v>
      </c>
    </row>
    <row r="162" spans="1:25">
      <c r="A162" s="25" t="s">
        <v>65</v>
      </c>
      <c r="B162" s="26">
        <v>0.4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</row>
    <row r="163" spans="1:25">
      <c r="A163" s="4" t="s">
        <v>66</v>
      </c>
      <c r="B163" s="29">
        <f>B34-B145</f>
        <v>-18822.885545100777</v>
      </c>
      <c r="C163" s="29">
        <f t="shared" ref="C163:Y163" si="35">C34-C145</f>
        <v>-17547.688436858942</v>
      </c>
      <c r="D163" s="29">
        <f t="shared" si="35"/>
        <v>-17022.966181792926</v>
      </c>
      <c r="E163" s="29">
        <f t="shared" si="35"/>
        <v>-16858.227799388478</v>
      </c>
      <c r="F163" s="29">
        <f t="shared" si="35"/>
        <v>-16943.647701375969</v>
      </c>
      <c r="G163" s="29">
        <f t="shared" si="35"/>
        <v>-14600.241621609455</v>
      </c>
      <c r="H163" s="38">
        <f t="shared" si="35"/>
        <v>-7258.4958621012611</v>
      </c>
      <c r="I163" s="38">
        <f t="shared" si="35"/>
        <v>3015.8507671262778</v>
      </c>
      <c r="J163">
        <f t="shared" si="35"/>
        <v>11748.536487342069</v>
      </c>
      <c r="K163">
        <f t="shared" si="35"/>
        <v>20006.955053278369</v>
      </c>
      <c r="L163">
        <f t="shared" si="35"/>
        <v>28090.575808974816</v>
      </c>
      <c r="M163">
        <f t="shared" si="35"/>
        <v>31286.537180393989</v>
      </c>
      <c r="N163">
        <f t="shared" si="35"/>
        <v>30667.689989783248</v>
      </c>
      <c r="O163">
        <f t="shared" si="35"/>
        <v>25143.234170294989</v>
      </c>
      <c r="P163">
        <f t="shared" si="35"/>
        <v>15813.424352959173</v>
      </c>
      <c r="Q163" s="38">
        <f t="shared" si="35"/>
        <v>2325.3774608515596</v>
      </c>
      <c r="R163" s="38">
        <f t="shared" si="35"/>
        <v>-13571.94193058995</v>
      </c>
      <c r="S163" s="38">
        <f t="shared" si="35"/>
        <v>-24148.256339274147</v>
      </c>
      <c r="T163" s="38">
        <f t="shared" si="35"/>
        <v>-27251.697012968481</v>
      </c>
      <c r="U163" s="29">
        <f t="shared" si="35"/>
        <v>-26748.63216522587</v>
      </c>
      <c r="V163" s="29">
        <f t="shared" si="35"/>
        <v>-24924.307115635875</v>
      </c>
      <c r="W163" s="29">
        <f t="shared" si="35"/>
        <v>-23160.996281751231</v>
      </c>
      <c r="X163" s="29">
        <f t="shared" si="35"/>
        <v>-21861.393487227255</v>
      </c>
      <c r="Y163" s="29">
        <f t="shared" si="35"/>
        <v>-20342.139516164018</v>
      </c>
    </row>
    <row r="164" spans="1:25">
      <c r="A164" s="4" t="s">
        <v>67</v>
      </c>
      <c r="B164">
        <f t="shared" ref="B164:K164" si="36">SIGN(B163)</f>
        <v>-1</v>
      </c>
      <c r="C164">
        <f t="shared" si="36"/>
        <v>-1</v>
      </c>
      <c r="D164">
        <f t="shared" si="36"/>
        <v>-1</v>
      </c>
      <c r="E164">
        <f t="shared" si="36"/>
        <v>-1</v>
      </c>
      <c r="F164">
        <f t="shared" si="36"/>
        <v>-1</v>
      </c>
      <c r="G164">
        <f t="shared" si="36"/>
        <v>-1</v>
      </c>
      <c r="H164">
        <f t="shared" si="36"/>
        <v>-1</v>
      </c>
      <c r="I164">
        <f t="shared" si="36"/>
        <v>1</v>
      </c>
      <c r="J164">
        <f t="shared" si="36"/>
        <v>1</v>
      </c>
      <c r="K164">
        <f t="shared" si="36"/>
        <v>1</v>
      </c>
      <c r="L164">
        <f t="shared" ref="L164:R164" si="37">SIGN(L163)</f>
        <v>1</v>
      </c>
      <c r="M164">
        <f t="shared" si="37"/>
        <v>1</v>
      </c>
      <c r="N164">
        <f t="shared" si="37"/>
        <v>1</v>
      </c>
      <c r="O164">
        <f t="shared" si="37"/>
        <v>1</v>
      </c>
      <c r="P164">
        <f t="shared" si="37"/>
        <v>1</v>
      </c>
      <c r="Q164">
        <f t="shared" si="37"/>
        <v>1</v>
      </c>
      <c r="R164">
        <f t="shared" si="37"/>
        <v>-1</v>
      </c>
      <c r="S164">
        <f>SIGN(S163)</f>
        <v>-1</v>
      </c>
      <c r="T164">
        <f t="shared" ref="T164:Y164" si="38">SIGN(T163)</f>
        <v>-1</v>
      </c>
      <c r="U164">
        <f t="shared" si="38"/>
        <v>-1</v>
      </c>
      <c r="V164">
        <f t="shared" si="38"/>
        <v>-1</v>
      </c>
      <c r="W164">
        <f t="shared" si="38"/>
        <v>-1</v>
      </c>
      <c r="X164">
        <f t="shared" si="38"/>
        <v>-1</v>
      </c>
      <c r="Y164" s="5">
        <f t="shared" si="38"/>
        <v>-1</v>
      </c>
    </row>
    <row r="165" spans="1:25">
      <c r="A165" s="6" t="s">
        <v>68</v>
      </c>
      <c r="B165" s="7">
        <f>IF(B164=-1,0,B163)</f>
        <v>0</v>
      </c>
      <c r="C165" s="7">
        <f t="shared" ref="C165:Y165" si="39">IF(C164=-1,0,C163)</f>
        <v>0</v>
      </c>
      <c r="D165" s="7">
        <f t="shared" si="39"/>
        <v>0</v>
      </c>
      <c r="E165" s="7">
        <f t="shared" si="39"/>
        <v>0</v>
      </c>
      <c r="F165" s="7">
        <f t="shared" si="39"/>
        <v>0</v>
      </c>
      <c r="G165" s="7">
        <f t="shared" si="39"/>
        <v>0</v>
      </c>
      <c r="H165" s="7">
        <f t="shared" si="39"/>
        <v>0</v>
      </c>
      <c r="I165" s="7">
        <f t="shared" si="39"/>
        <v>3015.8507671262778</v>
      </c>
      <c r="J165" s="27">
        <f t="shared" si="39"/>
        <v>11748.536487342069</v>
      </c>
      <c r="K165" s="27">
        <f t="shared" si="39"/>
        <v>20006.955053278369</v>
      </c>
      <c r="L165" s="27">
        <f t="shared" si="39"/>
        <v>28090.575808974816</v>
      </c>
      <c r="M165" s="27">
        <f t="shared" si="39"/>
        <v>31286.537180393989</v>
      </c>
      <c r="N165" s="27">
        <f t="shared" si="39"/>
        <v>30667.689989783248</v>
      </c>
      <c r="O165" s="27">
        <f t="shared" si="39"/>
        <v>25143.234170294989</v>
      </c>
      <c r="P165" s="27">
        <f t="shared" si="39"/>
        <v>15813.424352959173</v>
      </c>
      <c r="Q165" s="7">
        <f t="shared" si="39"/>
        <v>2325.3774608515596</v>
      </c>
      <c r="R165" s="7">
        <f t="shared" si="39"/>
        <v>0</v>
      </c>
      <c r="S165" s="7">
        <f t="shared" si="39"/>
        <v>0</v>
      </c>
      <c r="T165" s="7">
        <f t="shared" si="39"/>
        <v>0</v>
      </c>
      <c r="U165" s="7">
        <f t="shared" si="39"/>
        <v>0</v>
      </c>
      <c r="V165" s="7">
        <f t="shared" si="39"/>
        <v>0</v>
      </c>
      <c r="W165" s="7">
        <f t="shared" si="39"/>
        <v>0</v>
      </c>
      <c r="X165" s="7">
        <f t="shared" si="39"/>
        <v>0</v>
      </c>
      <c r="Y165" s="8">
        <f t="shared" si="39"/>
        <v>0</v>
      </c>
    </row>
    <row r="167" spans="1:25">
      <c r="A167" s="25" t="s">
        <v>65</v>
      </c>
      <c r="B167" s="26">
        <v>0.3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</row>
    <row r="168" spans="1:25">
      <c r="A168" s="4" t="s">
        <v>66</v>
      </c>
      <c r="B168" s="29">
        <f>B37-B145</f>
        <v>-18822.885545100777</v>
      </c>
      <c r="C168" s="29">
        <f t="shared" ref="C168:Y168" si="40">C37-C145</f>
        <v>-17547.688436858942</v>
      </c>
      <c r="D168" s="29">
        <f t="shared" si="40"/>
        <v>-17022.966181792926</v>
      </c>
      <c r="E168" s="29">
        <f t="shared" si="40"/>
        <v>-16858.227799388478</v>
      </c>
      <c r="F168" s="29">
        <f t="shared" si="40"/>
        <v>-16943.647701375969</v>
      </c>
      <c r="G168" s="29">
        <f t="shared" si="40"/>
        <v>-15242.531291078532</v>
      </c>
      <c r="H168" s="38">
        <f t="shared" si="40"/>
        <v>-10141.966505887975</v>
      </c>
      <c r="I168" s="38">
        <f t="shared" si="40"/>
        <v>-3229.3913381368839</v>
      </c>
      <c r="J168" s="38">
        <f t="shared" si="40"/>
        <v>2250.8488217886807</v>
      </c>
      <c r="K168" s="38">
        <f t="shared" si="40"/>
        <v>7680.4596945313824</v>
      </c>
      <c r="L168">
        <f t="shared" si="40"/>
        <v>13386.242099427411</v>
      </c>
      <c r="M168">
        <f t="shared" si="40"/>
        <v>15516.275934280882</v>
      </c>
      <c r="N168">
        <f t="shared" si="40"/>
        <v>15088.749070746031</v>
      </c>
      <c r="O168">
        <f t="shared" si="40"/>
        <v>10753.212426657989</v>
      </c>
      <c r="P168" s="38">
        <f t="shared" si="40"/>
        <v>3719.2465342329124</v>
      </c>
      <c r="Q168" s="38">
        <f t="shared" si="40"/>
        <v>-6311.3687328603046</v>
      </c>
      <c r="R168" s="38">
        <f t="shared" si="40"/>
        <v>-18040.638141576943</v>
      </c>
      <c r="S168" s="38">
        <f t="shared" si="40"/>
        <v>-25419.169940564025</v>
      </c>
      <c r="T168" s="38">
        <f t="shared" si="40"/>
        <v>-27402.020127099542</v>
      </c>
      <c r="U168" s="29">
        <f t="shared" si="40"/>
        <v>-26748.63216522587</v>
      </c>
      <c r="V168" s="29">
        <f t="shared" si="40"/>
        <v>-24924.307115635875</v>
      </c>
      <c r="W168" s="29">
        <f t="shared" si="40"/>
        <v>-23160.996281751231</v>
      </c>
      <c r="X168" s="29">
        <f t="shared" si="40"/>
        <v>-21861.393487227255</v>
      </c>
      <c r="Y168" s="29">
        <f t="shared" si="40"/>
        <v>-20342.139516164018</v>
      </c>
    </row>
    <row r="169" spans="1:25">
      <c r="A169" s="4" t="s">
        <v>67</v>
      </c>
      <c r="B169">
        <f t="shared" ref="B169:K169" si="41">SIGN(B168)</f>
        <v>-1</v>
      </c>
      <c r="C169">
        <f t="shared" si="41"/>
        <v>-1</v>
      </c>
      <c r="D169">
        <f t="shared" si="41"/>
        <v>-1</v>
      </c>
      <c r="E169">
        <f t="shared" si="41"/>
        <v>-1</v>
      </c>
      <c r="F169">
        <f t="shared" si="41"/>
        <v>-1</v>
      </c>
      <c r="G169">
        <f t="shared" si="41"/>
        <v>-1</v>
      </c>
      <c r="H169">
        <f t="shared" si="41"/>
        <v>-1</v>
      </c>
      <c r="I169">
        <f t="shared" si="41"/>
        <v>-1</v>
      </c>
      <c r="J169">
        <f t="shared" si="41"/>
        <v>1</v>
      </c>
      <c r="K169">
        <f t="shared" si="41"/>
        <v>1</v>
      </c>
      <c r="L169">
        <f t="shared" ref="L169:R169" si="42">SIGN(L168)</f>
        <v>1</v>
      </c>
      <c r="M169">
        <f t="shared" si="42"/>
        <v>1</v>
      </c>
      <c r="N169">
        <f t="shared" si="42"/>
        <v>1</v>
      </c>
      <c r="O169">
        <f t="shared" si="42"/>
        <v>1</v>
      </c>
      <c r="P169">
        <f t="shared" si="42"/>
        <v>1</v>
      </c>
      <c r="Q169">
        <f t="shared" si="42"/>
        <v>-1</v>
      </c>
      <c r="R169">
        <f t="shared" si="42"/>
        <v>-1</v>
      </c>
      <c r="S169">
        <f>SIGN(S168)</f>
        <v>-1</v>
      </c>
      <c r="T169">
        <f t="shared" ref="T169:Y169" si="43">SIGN(T168)</f>
        <v>-1</v>
      </c>
      <c r="U169">
        <f t="shared" si="43"/>
        <v>-1</v>
      </c>
      <c r="V169">
        <f t="shared" si="43"/>
        <v>-1</v>
      </c>
      <c r="W169">
        <f t="shared" si="43"/>
        <v>-1</v>
      </c>
      <c r="X169">
        <f t="shared" si="43"/>
        <v>-1</v>
      </c>
      <c r="Y169" s="5">
        <f t="shared" si="43"/>
        <v>-1</v>
      </c>
    </row>
    <row r="170" spans="1:25">
      <c r="A170" s="6" t="s">
        <v>68</v>
      </c>
      <c r="B170" s="7">
        <f>IF(B169=-1,0,B168)</f>
        <v>0</v>
      </c>
      <c r="C170" s="7">
        <f t="shared" ref="C170:Y170" si="44">IF(C169=-1,0,C168)</f>
        <v>0</v>
      </c>
      <c r="D170" s="7">
        <f t="shared" si="44"/>
        <v>0</v>
      </c>
      <c r="E170" s="7">
        <f t="shared" si="44"/>
        <v>0</v>
      </c>
      <c r="F170" s="7">
        <f t="shared" si="44"/>
        <v>0</v>
      </c>
      <c r="G170" s="7">
        <f t="shared" si="44"/>
        <v>0</v>
      </c>
      <c r="H170" s="7">
        <f t="shared" si="44"/>
        <v>0</v>
      </c>
      <c r="I170" s="7">
        <f t="shared" si="44"/>
        <v>0</v>
      </c>
      <c r="J170" s="7">
        <f t="shared" si="44"/>
        <v>2250.8488217886807</v>
      </c>
      <c r="K170" s="7">
        <f t="shared" si="44"/>
        <v>7680.4596945313824</v>
      </c>
      <c r="L170" s="27">
        <f t="shared" si="44"/>
        <v>13386.242099427411</v>
      </c>
      <c r="M170" s="27">
        <f t="shared" si="44"/>
        <v>15516.275934280882</v>
      </c>
      <c r="N170" s="27">
        <f t="shared" si="44"/>
        <v>15088.749070746031</v>
      </c>
      <c r="O170" s="27">
        <f t="shared" si="44"/>
        <v>10753.212426657989</v>
      </c>
      <c r="P170" s="7">
        <f t="shared" si="44"/>
        <v>3719.2465342329124</v>
      </c>
      <c r="Q170" s="7">
        <f t="shared" si="44"/>
        <v>0</v>
      </c>
      <c r="R170" s="7">
        <f t="shared" si="44"/>
        <v>0</v>
      </c>
      <c r="S170" s="7">
        <f t="shared" si="44"/>
        <v>0</v>
      </c>
      <c r="T170" s="7">
        <f t="shared" si="44"/>
        <v>0</v>
      </c>
      <c r="U170" s="7">
        <f t="shared" si="44"/>
        <v>0</v>
      </c>
      <c r="V170" s="7">
        <f t="shared" si="44"/>
        <v>0</v>
      </c>
      <c r="W170" s="7">
        <f t="shared" si="44"/>
        <v>0</v>
      </c>
      <c r="X170" s="7">
        <f t="shared" si="44"/>
        <v>0</v>
      </c>
      <c r="Y170" s="8">
        <f t="shared" si="44"/>
        <v>0</v>
      </c>
    </row>
    <row r="172" spans="1:25">
      <c r="A172" s="25" t="s">
        <v>65</v>
      </c>
      <c r="B172" s="26">
        <v>0.2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</row>
    <row r="173" spans="1:25">
      <c r="A173" s="4" t="s">
        <v>66</v>
      </c>
      <c r="B173" s="29">
        <f>B40-B145</f>
        <v>-18822.885545100777</v>
      </c>
      <c r="C173" s="29">
        <f t="shared" ref="C173:Y173" si="45">C40-C145</f>
        <v>-17547.688436858942</v>
      </c>
      <c r="D173" s="29">
        <f t="shared" si="45"/>
        <v>-17022.966181792926</v>
      </c>
      <c r="E173" s="29">
        <f t="shared" si="45"/>
        <v>-16858.227799388478</v>
      </c>
      <c r="F173" s="29">
        <f t="shared" si="45"/>
        <v>-16943.647701375969</v>
      </c>
      <c r="G173" s="29">
        <f t="shared" si="45"/>
        <v>-15884.820960547611</v>
      </c>
      <c r="H173" s="38">
        <f t="shared" si="45"/>
        <v>-13025.437149674683</v>
      </c>
      <c r="I173" s="38">
        <f t="shared" si="45"/>
        <v>-9474.6334434000382</v>
      </c>
      <c r="J173" s="38">
        <f t="shared" si="45"/>
        <v>-7246.8388437646936</v>
      </c>
      <c r="K173" s="38">
        <f t="shared" si="45"/>
        <v>-4646.0356642155857</v>
      </c>
      <c r="L173" s="38">
        <f t="shared" si="45"/>
        <v>-1318.0916101199691</v>
      </c>
      <c r="M173" s="38">
        <f t="shared" si="45"/>
        <v>-253.98531183220257</v>
      </c>
      <c r="N173" s="38">
        <f t="shared" si="45"/>
        <v>-490.19184829115329</v>
      </c>
      <c r="O173" s="38">
        <f t="shared" si="45"/>
        <v>-3636.8093169789936</v>
      </c>
      <c r="P173" s="38">
        <f t="shared" si="45"/>
        <v>-8374.9312844933229</v>
      </c>
      <c r="Q173" s="38">
        <f t="shared" si="45"/>
        <v>-14948.114926572147</v>
      </c>
      <c r="R173" s="38">
        <f t="shared" si="45"/>
        <v>-22509.334352563921</v>
      </c>
      <c r="S173" s="38">
        <f t="shared" si="45"/>
        <v>-26690.083541853903</v>
      </c>
      <c r="T173" s="38">
        <f t="shared" si="45"/>
        <v>-27552.343241230603</v>
      </c>
      <c r="U173" s="29">
        <f t="shared" si="45"/>
        <v>-26748.63216522587</v>
      </c>
      <c r="V173" s="29">
        <f t="shared" si="45"/>
        <v>-24924.307115635875</v>
      </c>
      <c r="W173" s="29">
        <f t="shared" si="45"/>
        <v>-23160.996281751231</v>
      </c>
      <c r="X173" s="29">
        <f t="shared" si="45"/>
        <v>-21861.393487227255</v>
      </c>
      <c r="Y173" s="29">
        <f t="shared" si="45"/>
        <v>-20342.139516164018</v>
      </c>
    </row>
    <row r="174" spans="1:25">
      <c r="A174" s="4" t="s">
        <v>67</v>
      </c>
      <c r="B174">
        <f t="shared" ref="B174:K174" si="46">SIGN(B173)</f>
        <v>-1</v>
      </c>
      <c r="C174">
        <f t="shared" si="46"/>
        <v>-1</v>
      </c>
      <c r="D174">
        <f t="shared" si="46"/>
        <v>-1</v>
      </c>
      <c r="E174">
        <f t="shared" si="46"/>
        <v>-1</v>
      </c>
      <c r="F174">
        <f t="shared" si="46"/>
        <v>-1</v>
      </c>
      <c r="G174">
        <f t="shared" si="46"/>
        <v>-1</v>
      </c>
      <c r="H174">
        <f t="shared" si="46"/>
        <v>-1</v>
      </c>
      <c r="I174">
        <f t="shared" si="46"/>
        <v>-1</v>
      </c>
      <c r="J174">
        <f t="shared" si="46"/>
        <v>-1</v>
      </c>
      <c r="K174">
        <f t="shared" si="46"/>
        <v>-1</v>
      </c>
      <c r="L174">
        <f t="shared" ref="L174:R174" si="47">SIGN(L173)</f>
        <v>-1</v>
      </c>
      <c r="M174">
        <f t="shared" si="47"/>
        <v>-1</v>
      </c>
      <c r="N174">
        <f t="shared" si="47"/>
        <v>-1</v>
      </c>
      <c r="O174">
        <f t="shared" si="47"/>
        <v>-1</v>
      </c>
      <c r="P174">
        <f t="shared" si="47"/>
        <v>-1</v>
      </c>
      <c r="Q174">
        <f t="shared" si="47"/>
        <v>-1</v>
      </c>
      <c r="R174">
        <f t="shared" si="47"/>
        <v>-1</v>
      </c>
      <c r="S174">
        <f>SIGN(S173)</f>
        <v>-1</v>
      </c>
      <c r="T174">
        <f t="shared" ref="T174:Y174" si="48">SIGN(T173)</f>
        <v>-1</v>
      </c>
      <c r="U174">
        <f t="shared" si="48"/>
        <v>-1</v>
      </c>
      <c r="V174">
        <f t="shared" si="48"/>
        <v>-1</v>
      </c>
      <c r="W174">
        <f t="shared" si="48"/>
        <v>-1</v>
      </c>
      <c r="X174">
        <f t="shared" si="48"/>
        <v>-1</v>
      </c>
      <c r="Y174" s="5">
        <f t="shared" si="48"/>
        <v>-1</v>
      </c>
    </row>
    <row r="175" spans="1:25">
      <c r="A175" s="6" t="s">
        <v>68</v>
      </c>
      <c r="B175" s="7">
        <f>IF(B174=-1,0,B173)</f>
        <v>0</v>
      </c>
      <c r="C175" s="7">
        <f t="shared" ref="C175:Y175" si="49">IF(C174=-1,0,C173)</f>
        <v>0</v>
      </c>
      <c r="D175" s="7">
        <f t="shared" si="49"/>
        <v>0</v>
      </c>
      <c r="E175" s="7">
        <f t="shared" si="49"/>
        <v>0</v>
      </c>
      <c r="F175" s="7">
        <f t="shared" si="49"/>
        <v>0</v>
      </c>
      <c r="G175" s="7">
        <f t="shared" si="49"/>
        <v>0</v>
      </c>
      <c r="H175" s="32">
        <f t="shared" si="49"/>
        <v>0</v>
      </c>
      <c r="I175" s="32">
        <f t="shared" si="49"/>
        <v>0</v>
      </c>
      <c r="J175" s="32">
        <f t="shared" si="49"/>
        <v>0</v>
      </c>
      <c r="K175" s="32">
        <f t="shared" si="49"/>
        <v>0</v>
      </c>
      <c r="L175" s="32">
        <f t="shared" si="49"/>
        <v>0</v>
      </c>
      <c r="M175" s="32">
        <f t="shared" si="49"/>
        <v>0</v>
      </c>
      <c r="N175" s="32">
        <f t="shared" si="49"/>
        <v>0</v>
      </c>
      <c r="O175" s="32">
        <f t="shared" si="49"/>
        <v>0</v>
      </c>
      <c r="P175" s="32">
        <f t="shared" si="49"/>
        <v>0</v>
      </c>
      <c r="Q175" s="32">
        <f t="shared" si="49"/>
        <v>0</v>
      </c>
      <c r="R175" s="32">
        <f t="shared" si="49"/>
        <v>0</v>
      </c>
      <c r="S175" s="7">
        <f t="shared" si="49"/>
        <v>0</v>
      </c>
      <c r="T175" s="7">
        <f t="shared" si="49"/>
        <v>0</v>
      </c>
      <c r="U175" s="7">
        <f t="shared" si="49"/>
        <v>0</v>
      </c>
      <c r="V175" s="7">
        <f t="shared" si="49"/>
        <v>0</v>
      </c>
      <c r="W175" s="7">
        <f t="shared" si="49"/>
        <v>0</v>
      </c>
      <c r="X175" s="7">
        <f t="shared" si="49"/>
        <v>0</v>
      </c>
      <c r="Y175" s="8">
        <f t="shared" si="49"/>
        <v>0</v>
      </c>
    </row>
    <row r="177" spans="1:25">
      <c r="A177" s="25" t="s">
        <v>65</v>
      </c>
      <c r="B177" s="26">
        <v>0.1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3"/>
    </row>
    <row r="178" spans="1:25">
      <c r="A178" s="4" t="s">
        <v>66</v>
      </c>
      <c r="B178" s="29">
        <f>B43-B145</f>
        <v>-18822.885545100777</v>
      </c>
      <c r="C178" s="29">
        <f t="shared" ref="C178:Y178" si="50">C43-C145</f>
        <v>-17547.688436858942</v>
      </c>
      <c r="D178" s="29">
        <f t="shared" si="50"/>
        <v>-17022.966181792926</v>
      </c>
      <c r="E178" s="29">
        <f t="shared" si="50"/>
        <v>-16858.227799388478</v>
      </c>
      <c r="F178" s="29">
        <f t="shared" si="50"/>
        <v>-16943.647701375969</v>
      </c>
      <c r="G178" s="29">
        <f t="shared" si="50"/>
        <v>-16527.110630016687</v>
      </c>
      <c r="H178" s="38">
        <f t="shared" si="50"/>
        <v>-15908.907793461392</v>
      </c>
      <c r="I178" s="38">
        <f t="shared" si="50"/>
        <v>-15719.875548663196</v>
      </c>
      <c r="J178" s="38">
        <f t="shared" si="50"/>
        <v>-16744.526509318075</v>
      </c>
      <c r="K178" s="38">
        <f t="shared" si="50"/>
        <v>-16972.531022962561</v>
      </c>
      <c r="L178" s="38">
        <f t="shared" si="50"/>
        <v>-16022.425319667362</v>
      </c>
      <c r="M178" s="38">
        <f t="shared" si="50"/>
        <v>-16024.246557945298</v>
      </c>
      <c r="N178" s="38">
        <f t="shared" si="50"/>
        <v>-16069.132767328354</v>
      </c>
      <c r="O178" s="38">
        <f t="shared" si="50"/>
        <v>-18026.831060615987</v>
      </c>
      <c r="P178" s="38">
        <f t="shared" si="50"/>
        <v>-20469.109103219569</v>
      </c>
      <c r="Q178" s="38">
        <f t="shared" si="50"/>
        <v>-23584.861120284</v>
      </c>
      <c r="R178" s="38">
        <f t="shared" si="50"/>
        <v>-26978.03056355091</v>
      </c>
      <c r="S178" s="38">
        <f t="shared" si="50"/>
        <v>-27960.997143143777</v>
      </c>
      <c r="T178" s="38">
        <f t="shared" si="50"/>
        <v>-27702.666355361664</v>
      </c>
      <c r="U178" s="29">
        <f t="shared" si="50"/>
        <v>-26748.63216522587</v>
      </c>
      <c r="V178" s="29">
        <f t="shared" si="50"/>
        <v>-24924.307115635875</v>
      </c>
      <c r="W178" s="29">
        <f t="shared" si="50"/>
        <v>-23160.996281751231</v>
      </c>
      <c r="X178" s="29">
        <f t="shared" si="50"/>
        <v>-21861.393487227255</v>
      </c>
      <c r="Y178" s="29">
        <f t="shared" si="50"/>
        <v>-20342.139516164018</v>
      </c>
    </row>
    <row r="179" spans="1:25">
      <c r="A179" s="4" t="s">
        <v>67</v>
      </c>
      <c r="B179">
        <f t="shared" ref="B179:K179" si="51">SIGN(B178)</f>
        <v>-1</v>
      </c>
      <c r="C179">
        <f t="shared" si="51"/>
        <v>-1</v>
      </c>
      <c r="D179">
        <f t="shared" si="51"/>
        <v>-1</v>
      </c>
      <c r="E179">
        <f t="shared" si="51"/>
        <v>-1</v>
      </c>
      <c r="F179">
        <f t="shared" si="51"/>
        <v>-1</v>
      </c>
      <c r="G179">
        <f t="shared" si="51"/>
        <v>-1</v>
      </c>
      <c r="H179">
        <f t="shared" si="51"/>
        <v>-1</v>
      </c>
      <c r="I179">
        <f t="shared" si="51"/>
        <v>-1</v>
      </c>
      <c r="J179">
        <f t="shared" si="51"/>
        <v>-1</v>
      </c>
      <c r="K179">
        <f t="shared" si="51"/>
        <v>-1</v>
      </c>
      <c r="L179">
        <f t="shared" ref="L179:R179" si="52">SIGN(L178)</f>
        <v>-1</v>
      </c>
      <c r="M179">
        <f t="shared" si="52"/>
        <v>-1</v>
      </c>
      <c r="N179">
        <f t="shared" si="52"/>
        <v>-1</v>
      </c>
      <c r="O179">
        <f t="shared" si="52"/>
        <v>-1</v>
      </c>
      <c r="P179">
        <f t="shared" si="52"/>
        <v>-1</v>
      </c>
      <c r="Q179">
        <f t="shared" si="52"/>
        <v>-1</v>
      </c>
      <c r="R179">
        <f t="shared" si="52"/>
        <v>-1</v>
      </c>
      <c r="S179">
        <f>SIGN(S178)</f>
        <v>-1</v>
      </c>
      <c r="T179">
        <f t="shared" ref="T179:Y179" si="53">SIGN(T178)</f>
        <v>-1</v>
      </c>
      <c r="U179">
        <f t="shared" si="53"/>
        <v>-1</v>
      </c>
      <c r="V179">
        <f t="shared" si="53"/>
        <v>-1</v>
      </c>
      <c r="W179">
        <f t="shared" si="53"/>
        <v>-1</v>
      </c>
      <c r="X179">
        <f t="shared" si="53"/>
        <v>-1</v>
      </c>
      <c r="Y179" s="5">
        <f t="shared" si="53"/>
        <v>-1</v>
      </c>
    </row>
    <row r="180" spans="1:25">
      <c r="A180" s="6" t="s">
        <v>68</v>
      </c>
      <c r="B180" s="7">
        <f>IF(B179=-1,0,B178)</f>
        <v>0</v>
      </c>
      <c r="C180" s="7">
        <f t="shared" ref="C180:Y180" si="54">IF(C179=-1,0,C178)</f>
        <v>0</v>
      </c>
      <c r="D180" s="7">
        <f t="shared" si="54"/>
        <v>0</v>
      </c>
      <c r="E180" s="7">
        <f t="shared" si="54"/>
        <v>0</v>
      </c>
      <c r="F180" s="7">
        <f t="shared" si="54"/>
        <v>0</v>
      </c>
      <c r="G180" s="7">
        <f t="shared" si="54"/>
        <v>0</v>
      </c>
      <c r="H180" s="7">
        <f t="shared" si="54"/>
        <v>0</v>
      </c>
      <c r="I180" s="7">
        <f t="shared" si="54"/>
        <v>0</v>
      </c>
      <c r="J180" s="7">
        <f t="shared" si="54"/>
        <v>0</v>
      </c>
      <c r="K180" s="7">
        <f t="shared" si="54"/>
        <v>0</v>
      </c>
      <c r="L180" s="7">
        <f t="shared" si="54"/>
        <v>0</v>
      </c>
      <c r="M180" s="7">
        <f t="shared" si="54"/>
        <v>0</v>
      </c>
      <c r="N180" s="7">
        <f t="shared" si="54"/>
        <v>0</v>
      </c>
      <c r="O180" s="7">
        <f t="shared" si="54"/>
        <v>0</v>
      </c>
      <c r="P180" s="7">
        <f t="shared" si="54"/>
        <v>0</v>
      </c>
      <c r="Q180" s="7">
        <f t="shared" si="54"/>
        <v>0</v>
      </c>
      <c r="R180" s="7">
        <f t="shared" si="54"/>
        <v>0</v>
      </c>
      <c r="S180" s="7">
        <f t="shared" si="54"/>
        <v>0</v>
      </c>
      <c r="T180" s="7">
        <f t="shared" si="54"/>
        <v>0</v>
      </c>
      <c r="U180" s="7">
        <f t="shared" si="54"/>
        <v>0</v>
      </c>
      <c r="V180" s="7">
        <f t="shared" si="54"/>
        <v>0</v>
      </c>
      <c r="W180" s="7">
        <f t="shared" si="54"/>
        <v>0</v>
      </c>
      <c r="X180" s="7">
        <f t="shared" si="54"/>
        <v>0</v>
      </c>
      <c r="Y180" s="8">
        <f t="shared" si="54"/>
        <v>0</v>
      </c>
    </row>
    <row r="182" spans="1:25">
      <c r="A182" s="24" t="s">
        <v>17</v>
      </c>
    </row>
    <row r="183" spans="1:25">
      <c r="A183" s="11" t="s">
        <v>62</v>
      </c>
      <c r="B183" t="s">
        <v>63</v>
      </c>
    </row>
    <row r="184" spans="1:25">
      <c r="A184" t="s">
        <v>64</v>
      </c>
      <c r="B184">
        <f>B116</f>
        <v>15395.931998976221</v>
      </c>
      <c r="C184">
        <f t="shared" ref="C184:Y184" si="55">C116</f>
        <v>14352.901273599875</v>
      </c>
      <c r="D184">
        <f t="shared" si="55"/>
        <v>13923.711597129226</v>
      </c>
      <c r="E184">
        <f t="shared" si="55"/>
        <v>13788.966001027975</v>
      </c>
      <c r="F184">
        <f t="shared" si="55"/>
        <v>13858.834087895288</v>
      </c>
      <c r="G184">
        <f t="shared" si="55"/>
        <v>14043.485460330336</v>
      </c>
      <c r="H184">
        <f t="shared" si="55"/>
        <v>15370.979110809323</v>
      </c>
      <c r="I184">
        <f t="shared" si="55"/>
        <v>17966.079480166743</v>
      </c>
      <c r="J184">
        <f t="shared" si="55"/>
        <v>21464.474401165877</v>
      </c>
      <c r="K184">
        <f t="shared" si="55"/>
        <v>23964.753795489079</v>
      </c>
      <c r="L184">
        <f t="shared" si="55"/>
        <v>25132.548961699918</v>
      </c>
      <c r="M184">
        <f t="shared" si="55"/>
        <v>26005.900047541356</v>
      </c>
      <c r="N184">
        <f t="shared" si="55"/>
        <v>25886.126184340246</v>
      </c>
      <c r="O184">
        <f t="shared" si="55"/>
        <v>26514.938966146081</v>
      </c>
      <c r="P184">
        <f t="shared" si="55"/>
        <v>26634.712829347194</v>
      </c>
      <c r="Q184">
        <f t="shared" si="55"/>
        <v>26355.240481877932</v>
      </c>
      <c r="R184">
        <f t="shared" si="55"/>
        <v>25721.437122438718</v>
      </c>
      <c r="S184">
        <f t="shared" si="55"/>
        <v>23909.857441521905</v>
      </c>
      <c r="T184">
        <f t="shared" si="55"/>
        <v>22781.986896378105</v>
      </c>
      <c r="U184">
        <f t="shared" si="55"/>
        <v>21878.692344736388</v>
      </c>
      <c r="V184">
        <f t="shared" si="55"/>
        <v>20386.509632355872</v>
      </c>
      <c r="W184">
        <f t="shared" si="55"/>
        <v>18944.232696309151</v>
      </c>
      <c r="X184">
        <f t="shared" si="55"/>
        <v>17881.239660399286</v>
      </c>
      <c r="Y184">
        <f t="shared" si="55"/>
        <v>16638.585829687756</v>
      </c>
    </row>
    <row r="186" spans="1:25">
      <c r="A186" s="25" t="s">
        <v>65</v>
      </c>
      <c r="B186" s="26">
        <v>1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</row>
    <row r="187" spans="1:25">
      <c r="A187" s="4" t="s">
        <v>66</v>
      </c>
      <c r="B187" s="31">
        <f>B25-B184</f>
        <v>-15395.931998976221</v>
      </c>
      <c r="C187" s="31">
        <f t="shared" ref="C187:Y187" si="56">C25-C184</f>
        <v>-14352.901273599875</v>
      </c>
      <c r="D187" s="31">
        <f t="shared" si="56"/>
        <v>-13923.711597129226</v>
      </c>
      <c r="E187" s="31">
        <f t="shared" si="56"/>
        <v>-13788.966001027975</v>
      </c>
      <c r="F187" s="31">
        <f t="shared" si="56"/>
        <v>-13858.834087895288</v>
      </c>
      <c r="G187" s="31">
        <f t="shared" si="56"/>
        <v>-7620.5887656395598</v>
      </c>
      <c r="H187" s="30">
        <f t="shared" si="56"/>
        <v>13463.727327057779</v>
      </c>
      <c r="I187" s="30">
        <f t="shared" si="56"/>
        <v>44486.341572464837</v>
      </c>
      <c r="J187" s="30">
        <f t="shared" si="56"/>
        <v>73512.402254367931</v>
      </c>
      <c r="K187" s="30">
        <f t="shared" si="56"/>
        <v>99300.199791980704</v>
      </c>
      <c r="L187" s="30">
        <f t="shared" si="56"/>
        <v>121910.78813377401</v>
      </c>
      <c r="M187" s="30">
        <f t="shared" si="56"/>
        <v>131696.71241358959</v>
      </c>
      <c r="N187" s="30">
        <f t="shared" si="56"/>
        <v>129903.28300603176</v>
      </c>
      <c r="O187" s="30">
        <f t="shared" si="56"/>
        <v>117385.27847022386</v>
      </c>
      <c r="P187" s="30">
        <f t="shared" si="56"/>
        <v>94307.065357915286</v>
      </c>
      <c r="Q187" s="30">
        <f t="shared" si="56"/>
        <v>60012.221455240593</v>
      </c>
      <c r="R187" s="30">
        <f t="shared" si="56"/>
        <v>18965.524987431152</v>
      </c>
      <c r="S187" s="42">
        <f t="shared" si="56"/>
        <v>-11200.721428623136</v>
      </c>
      <c r="T187" s="42">
        <f t="shared" si="56"/>
        <v>-21278.755755067497</v>
      </c>
      <c r="U187" s="31">
        <f t="shared" si="56"/>
        <v>-21878.692344736388</v>
      </c>
      <c r="V187" s="31">
        <f t="shared" si="56"/>
        <v>-20386.509632355872</v>
      </c>
      <c r="W187" s="31">
        <f t="shared" si="56"/>
        <v>-18944.232696309151</v>
      </c>
      <c r="X187" s="31">
        <f t="shared" si="56"/>
        <v>-17881.239660399286</v>
      </c>
      <c r="Y187" s="31">
        <f t="shared" si="56"/>
        <v>-16638.585829687756</v>
      </c>
    </row>
    <row r="188" spans="1:25">
      <c r="A188" s="4" t="s">
        <v>67</v>
      </c>
      <c r="B188">
        <f t="shared" ref="B188:K188" si="57">SIGN(B187)</f>
        <v>-1</v>
      </c>
      <c r="C188">
        <f t="shared" si="57"/>
        <v>-1</v>
      </c>
      <c r="D188">
        <f t="shared" si="57"/>
        <v>-1</v>
      </c>
      <c r="E188">
        <f t="shared" si="57"/>
        <v>-1</v>
      </c>
      <c r="F188">
        <f t="shared" si="57"/>
        <v>-1</v>
      </c>
      <c r="G188">
        <f t="shared" si="57"/>
        <v>-1</v>
      </c>
      <c r="H188">
        <f t="shared" si="57"/>
        <v>1</v>
      </c>
      <c r="I188">
        <f t="shared" si="57"/>
        <v>1</v>
      </c>
      <c r="J188">
        <f t="shared" si="57"/>
        <v>1</v>
      </c>
      <c r="K188">
        <f t="shared" si="57"/>
        <v>1</v>
      </c>
      <c r="L188">
        <f t="shared" ref="L188:R188" si="58">SIGN(L187)</f>
        <v>1</v>
      </c>
      <c r="M188">
        <f t="shared" si="58"/>
        <v>1</v>
      </c>
      <c r="N188">
        <f t="shared" si="58"/>
        <v>1</v>
      </c>
      <c r="O188">
        <f t="shared" si="58"/>
        <v>1</v>
      </c>
      <c r="P188">
        <f t="shared" si="58"/>
        <v>1</v>
      </c>
      <c r="Q188">
        <f t="shared" si="58"/>
        <v>1</v>
      </c>
      <c r="R188">
        <f t="shared" si="58"/>
        <v>1</v>
      </c>
      <c r="S188">
        <f>SIGN(S187)</f>
        <v>-1</v>
      </c>
      <c r="T188">
        <f t="shared" ref="T188:Y188" si="59">SIGN(T187)</f>
        <v>-1</v>
      </c>
      <c r="U188">
        <f t="shared" si="59"/>
        <v>-1</v>
      </c>
      <c r="V188">
        <f t="shared" si="59"/>
        <v>-1</v>
      </c>
      <c r="W188">
        <f t="shared" si="59"/>
        <v>-1</v>
      </c>
      <c r="X188">
        <f t="shared" si="59"/>
        <v>-1</v>
      </c>
      <c r="Y188" s="5">
        <f t="shared" si="59"/>
        <v>-1</v>
      </c>
    </row>
    <row r="189" spans="1:25">
      <c r="A189" s="6" t="s">
        <v>68</v>
      </c>
      <c r="B189" s="7">
        <f>IF(B188=-1,0,B187)</f>
        <v>0</v>
      </c>
      <c r="C189" s="7">
        <f t="shared" ref="C189:Y189" si="60">IF(C188=-1,0,C187)</f>
        <v>0</v>
      </c>
      <c r="D189" s="7">
        <f t="shared" si="60"/>
        <v>0</v>
      </c>
      <c r="E189" s="7">
        <f t="shared" si="60"/>
        <v>0</v>
      </c>
      <c r="F189" s="7">
        <f t="shared" si="60"/>
        <v>0</v>
      </c>
      <c r="G189" s="7">
        <f t="shared" si="60"/>
        <v>0</v>
      </c>
      <c r="H189" s="27">
        <f t="shared" si="60"/>
        <v>13463.727327057779</v>
      </c>
      <c r="I189" s="27">
        <f t="shared" si="60"/>
        <v>44486.341572464837</v>
      </c>
      <c r="J189" s="27">
        <f t="shared" si="60"/>
        <v>73512.402254367931</v>
      </c>
      <c r="K189" s="27">
        <f t="shared" si="60"/>
        <v>99300.199791980704</v>
      </c>
      <c r="L189" s="27">
        <f t="shared" si="60"/>
        <v>121910.78813377401</v>
      </c>
      <c r="M189" s="27">
        <f t="shared" si="60"/>
        <v>131696.71241358959</v>
      </c>
      <c r="N189" s="27">
        <f t="shared" si="60"/>
        <v>129903.28300603176</v>
      </c>
      <c r="O189" s="27">
        <f t="shared" si="60"/>
        <v>117385.27847022386</v>
      </c>
      <c r="P189" s="27">
        <f t="shared" si="60"/>
        <v>94307.065357915286</v>
      </c>
      <c r="Q189" s="27">
        <f t="shared" si="60"/>
        <v>60012.221455240593</v>
      </c>
      <c r="R189" s="27">
        <f t="shared" si="60"/>
        <v>18965.524987431152</v>
      </c>
      <c r="S189" s="7">
        <f t="shared" si="60"/>
        <v>0</v>
      </c>
      <c r="T189" s="7">
        <f t="shared" si="60"/>
        <v>0</v>
      </c>
      <c r="U189" s="7">
        <f t="shared" si="60"/>
        <v>0</v>
      </c>
      <c r="V189" s="7">
        <f t="shared" si="60"/>
        <v>0</v>
      </c>
      <c r="W189" s="7">
        <f t="shared" si="60"/>
        <v>0</v>
      </c>
      <c r="X189" s="7">
        <f t="shared" si="60"/>
        <v>0</v>
      </c>
      <c r="Y189" s="8">
        <f t="shared" si="60"/>
        <v>0</v>
      </c>
    </row>
    <row r="191" spans="1:25">
      <c r="A191" s="25" t="s">
        <v>65</v>
      </c>
      <c r="B191" s="26">
        <v>0.6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</row>
    <row r="192" spans="1:25">
      <c r="A192" s="4" t="s">
        <v>66</v>
      </c>
      <c r="B192" s="29">
        <f>B28-B184</f>
        <v>-15395.931998976221</v>
      </c>
      <c r="C192" s="29">
        <f t="shared" ref="C192:Y192" si="61">C28-C184</f>
        <v>-14352.901273599875</v>
      </c>
      <c r="D192" s="29">
        <f t="shared" si="61"/>
        <v>-13923.711597129226</v>
      </c>
      <c r="E192" s="29">
        <f t="shared" si="61"/>
        <v>-13788.966001027975</v>
      </c>
      <c r="F192" s="29">
        <f t="shared" si="61"/>
        <v>-13858.834087895288</v>
      </c>
      <c r="G192" s="29">
        <f t="shared" si="61"/>
        <v>-10189.747443515871</v>
      </c>
      <c r="H192" s="38">
        <f t="shared" si="61"/>
        <v>1929.8447519109322</v>
      </c>
      <c r="I192">
        <f t="shared" si="61"/>
        <v>19505.373151412197</v>
      </c>
      <c r="J192">
        <f t="shared" si="61"/>
        <v>35521.651592154398</v>
      </c>
      <c r="K192">
        <f t="shared" si="61"/>
        <v>49994.218356992766</v>
      </c>
      <c r="L192">
        <f t="shared" si="61"/>
        <v>63093.453295584412</v>
      </c>
      <c r="M192">
        <f t="shared" si="61"/>
        <v>68615.667429137189</v>
      </c>
      <c r="N192">
        <f t="shared" si="61"/>
        <v>67587.519329882925</v>
      </c>
      <c r="O192">
        <f t="shared" si="61"/>
        <v>59825.191495675848</v>
      </c>
      <c r="P192">
        <f t="shared" si="61"/>
        <v>45930.354083010272</v>
      </c>
      <c r="Q192">
        <f t="shared" si="61"/>
        <v>25465.236680393165</v>
      </c>
      <c r="R192">
        <f t="shared" si="61"/>
        <v>1090.7401434831918</v>
      </c>
      <c r="S192" s="38">
        <f t="shared" si="61"/>
        <v>-16284.375833782646</v>
      </c>
      <c r="T192" s="38">
        <f t="shared" si="61"/>
        <v>-21880.04821159174</v>
      </c>
      <c r="U192" s="29">
        <f t="shared" si="61"/>
        <v>-21878.692344736388</v>
      </c>
      <c r="V192" s="29">
        <f t="shared" si="61"/>
        <v>-20386.509632355872</v>
      </c>
      <c r="W192" s="29">
        <f t="shared" si="61"/>
        <v>-18944.232696309151</v>
      </c>
      <c r="X192" s="29">
        <f t="shared" si="61"/>
        <v>-17881.239660399286</v>
      </c>
      <c r="Y192" s="29">
        <f t="shared" si="61"/>
        <v>-16638.585829687756</v>
      </c>
    </row>
    <row r="193" spans="1:25">
      <c r="A193" s="4" t="s">
        <v>67</v>
      </c>
      <c r="B193">
        <f t="shared" ref="B193:K193" si="62">SIGN(B192)</f>
        <v>-1</v>
      </c>
      <c r="C193">
        <f t="shared" si="62"/>
        <v>-1</v>
      </c>
      <c r="D193">
        <f t="shared" si="62"/>
        <v>-1</v>
      </c>
      <c r="E193">
        <f t="shared" si="62"/>
        <v>-1</v>
      </c>
      <c r="F193">
        <f t="shared" si="62"/>
        <v>-1</v>
      </c>
      <c r="G193">
        <f t="shared" si="62"/>
        <v>-1</v>
      </c>
      <c r="H193">
        <f t="shared" si="62"/>
        <v>1</v>
      </c>
      <c r="I193">
        <f t="shared" si="62"/>
        <v>1</v>
      </c>
      <c r="J193">
        <f t="shared" si="62"/>
        <v>1</v>
      </c>
      <c r="K193">
        <f t="shared" si="62"/>
        <v>1</v>
      </c>
      <c r="L193">
        <f t="shared" ref="L193:R193" si="63">SIGN(L192)</f>
        <v>1</v>
      </c>
      <c r="M193">
        <f t="shared" si="63"/>
        <v>1</v>
      </c>
      <c r="N193">
        <f t="shared" si="63"/>
        <v>1</v>
      </c>
      <c r="O193">
        <f t="shared" si="63"/>
        <v>1</v>
      </c>
      <c r="P193">
        <f t="shared" si="63"/>
        <v>1</v>
      </c>
      <c r="Q193">
        <f t="shared" si="63"/>
        <v>1</v>
      </c>
      <c r="R193">
        <f t="shared" si="63"/>
        <v>1</v>
      </c>
      <c r="S193">
        <f>SIGN(S192)</f>
        <v>-1</v>
      </c>
      <c r="T193">
        <f t="shared" ref="T193:Y193" si="64">SIGN(T192)</f>
        <v>-1</v>
      </c>
      <c r="U193">
        <f t="shared" si="64"/>
        <v>-1</v>
      </c>
      <c r="V193">
        <f t="shared" si="64"/>
        <v>-1</v>
      </c>
      <c r="W193">
        <f t="shared" si="64"/>
        <v>-1</v>
      </c>
      <c r="X193">
        <f t="shared" si="64"/>
        <v>-1</v>
      </c>
      <c r="Y193" s="5">
        <f t="shared" si="64"/>
        <v>-1</v>
      </c>
    </row>
    <row r="194" spans="1:25">
      <c r="A194" s="6" t="s">
        <v>68</v>
      </c>
      <c r="B194" s="7">
        <f>IF(B193=-1,0,B192)</f>
        <v>0</v>
      </c>
      <c r="C194" s="7">
        <f t="shared" ref="C194:Y194" si="65">IF(C193=-1,0,C192)</f>
        <v>0</v>
      </c>
      <c r="D194" s="7">
        <f t="shared" si="65"/>
        <v>0</v>
      </c>
      <c r="E194" s="7">
        <f t="shared" si="65"/>
        <v>0</v>
      </c>
      <c r="F194" s="7">
        <f t="shared" si="65"/>
        <v>0</v>
      </c>
      <c r="G194" s="7">
        <f t="shared" si="65"/>
        <v>0</v>
      </c>
      <c r="H194" s="7">
        <f t="shared" si="65"/>
        <v>1929.8447519109322</v>
      </c>
      <c r="I194" s="27">
        <f t="shared" si="65"/>
        <v>19505.373151412197</v>
      </c>
      <c r="J194" s="27">
        <f t="shared" si="65"/>
        <v>35521.651592154398</v>
      </c>
      <c r="K194" s="27">
        <f t="shared" si="65"/>
        <v>49994.218356992766</v>
      </c>
      <c r="L194" s="27">
        <f t="shared" si="65"/>
        <v>63093.453295584412</v>
      </c>
      <c r="M194" s="27">
        <f t="shared" si="65"/>
        <v>68615.667429137189</v>
      </c>
      <c r="N194" s="27">
        <f t="shared" si="65"/>
        <v>67587.519329882925</v>
      </c>
      <c r="O194" s="27">
        <f t="shared" si="65"/>
        <v>59825.191495675848</v>
      </c>
      <c r="P194" s="27">
        <f t="shared" si="65"/>
        <v>45930.354083010272</v>
      </c>
      <c r="Q194" s="27">
        <f t="shared" si="65"/>
        <v>25465.236680393165</v>
      </c>
      <c r="R194" s="27">
        <f t="shared" si="65"/>
        <v>1090.7401434831918</v>
      </c>
      <c r="S194" s="7">
        <f t="shared" si="65"/>
        <v>0</v>
      </c>
      <c r="T194" s="7">
        <f t="shared" si="65"/>
        <v>0</v>
      </c>
      <c r="U194" s="7">
        <f t="shared" si="65"/>
        <v>0</v>
      </c>
      <c r="V194" s="7">
        <f t="shared" si="65"/>
        <v>0</v>
      </c>
      <c r="W194" s="7">
        <f t="shared" si="65"/>
        <v>0</v>
      </c>
      <c r="X194" s="7">
        <f t="shared" si="65"/>
        <v>0</v>
      </c>
      <c r="Y194" s="8">
        <f t="shared" si="65"/>
        <v>0</v>
      </c>
    </row>
    <row r="196" spans="1:25">
      <c r="A196" s="25" t="s">
        <v>65</v>
      </c>
      <c r="B196" s="26">
        <v>0.5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</row>
    <row r="197" spans="1:25">
      <c r="A197" s="4" t="s">
        <v>66</v>
      </c>
      <c r="B197" s="29">
        <f>B31-B184</f>
        <v>-15395.931998976221</v>
      </c>
      <c r="C197" s="29">
        <f t="shared" ref="C197:Y197" si="66">C31-C184</f>
        <v>-14352.901273599875</v>
      </c>
      <c r="D197" s="29">
        <f t="shared" si="66"/>
        <v>-13923.711597129226</v>
      </c>
      <c r="E197" s="29">
        <f t="shared" si="66"/>
        <v>-13788.966001027975</v>
      </c>
      <c r="F197" s="29">
        <f t="shared" si="66"/>
        <v>-13858.834087895288</v>
      </c>
      <c r="G197" s="29">
        <f t="shared" si="66"/>
        <v>-10832.037112984948</v>
      </c>
      <c r="H197" s="38">
        <f t="shared" si="66"/>
        <v>-953.62589187577214</v>
      </c>
      <c r="I197">
        <f t="shared" si="66"/>
        <v>13260.131046149047</v>
      </c>
      <c r="J197">
        <f t="shared" si="66"/>
        <v>26023.963926601027</v>
      </c>
      <c r="K197">
        <f t="shared" si="66"/>
        <v>37667.722998245808</v>
      </c>
      <c r="L197">
        <f t="shared" si="66"/>
        <v>48389.119586037043</v>
      </c>
      <c r="M197">
        <f t="shared" si="66"/>
        <v>52845.406183024119</v>
      </c>
      <c r="N197">
        <f t="shared" si="66"/>
        <v>52008.578410845759</v>
      </c>
      <c r="O197">
        <f t="shared" si="66"/>
        <v>45435.169752038892</v>
      </c>
      <c r="P197">
        <f t="shared" si="66"/>
        <v>33836.176264284048</v>
      </c>
      <c r="Q197">
        <f t="shared" si="66"/>
        <v>16828.49048668133</v>
      </c>
      <c r="R197" s="38">
        <f t="shared" si="66"/>
        <v>-3377.9560675037828</v>
      </c>
      <c r="S197" s="38">
        <f t="shared" si="66"/>
        <v>-17555.289435072518</v>
      </c>
      <c r="T197" s="38">
        <f t="shared" si="66"/>
        <v>-22030.371325722801</v>
      </c>
      <c r="U197" s="29">
        <f t="shared" si="66"/>
        <v>-21878.692344736388</v>
      </c>
      <c r="V197" s="29">
        <f t="shared" si="66"/>
        <v>-20386.509632355872</v>
      </c>
      <c r="W197" s="29">
        <f t="shared" si="66"/>
        <v>-18944.232696309151</v>
      </c>
      <c r="X197" s="29">
        <f t="shared" si="66"/>
        <v>-17881.239660399286</v>
      </c>
      <c r="Y197" s="29">
        <f t="shared" si="66"/>
        <v>-16638.585829687756</v>
      </c>
    </row>
    <row r="198" spans="1:25">
      <c r="A198" s="4" t="s">
        <v>67</v>
      </c>
      <c r="B198">
        <f t="shared" ref="B198:K198" si="67">SIGN(B197)</f>
        <v>-1</v>
      </c>
      <c r="C198">
        <f t="shared" si="67"/>
        <v>-1</v>
      </c>
      <c r="D198">
        <f t="shared" si="67"/>
        <v>-1</v>
      </c>
      <c r="E198">
        <f t="shared" si="67"/>
        <v>-1</v>
      </c>
      <c r="F198">
        <f t="shared" si="67"/>
        <v>-1</v>
      </c>
      <c r="G198">
        <f t="shared" si="67"/>
        <v>-1</v>
      </c>
      <c r="H198">
        <f t="shared" si="67"/>
        <v>-1</v>
      </c>
      <c r="I198">
        <f t="shared" si="67"/>
        <v>1</v>
      </c>
      <c r="J198">
        <f t="shared" si="67"/>
        <v>1</v>
      </c>
      <c r="K198">
        <f t="shared" si="67"/>
        <v>1</v>
      </c>
      <c r="L198">
        <f t="shared" ref="L198:R198" si="68">SIGN(L197)</f>
        <v>1</v>
      </c>
      <c r="M198">
        <f t="shared" si="68"/>
        <v>1</v>
      </c>
      <c r="N198">
        <f t="shared" si="68"/>
        <v>1</v>
      </c>
      <c r="O198">
        <f t="shared" si="68"/>
        <v>1</v>
      </c>
      <c r="P198">
        <f t="shared" si="68"/>
        <v>1</v>
      </c>
      <c r="Q198">
        <f t="shared" si="68"/>
        <v>1</v>
      </c>
      <c r="R198">
        <f t="shared" si="68"/>
        <v>-1</v>
      </c>
      <c r="S198">
        <f>SIGN(S197)</f>
        <v>-1</v>
      </c>
      <c r="T198">
        <f t="shared" ref="T198:Y198" si="69">SIGN(T197)</f>
        <v>-1</v>
      </c>
      <c r="U198">
        <f t="shared" si="69"/>
        <v>-1</v>
      </c>
      <c r="V198">
        <f t="shared" si="69"/>
        <v>-1</v>
      </c>
      <c r="W198">
        <f t="shared" si="69"/>
        <v>-1</v>
      </c>
      <c r="X198">
        <f t="shared" si="69"/>
        <v>-1</v>
      </c>
      <c r="Y198" s="5">
        <f t="shared" si="69"/>
        <v>-1</v>
      </c>
    </row>
    <row r="199" spans="1:25">
      <c r="A199" s="6" t="s">
        <v>68</v>
      </c>
      <c r="B199" s="7">
        <f>IF(B198=-1,0,B197)</f>
        <v>0</v>
      </c>
      <c r="C199" s="7">
        <f t="shared" ref="C199:Y199" si="70">IF(C198=-1,0,C197)</f>
        <v>0</v>
      </c>
      <c r="D199" s="7">
        <f t="shared" si="70"/>
        <v>0</v>
      </c>
      <c r="E199" s="7">
        <f t="shared" si="70"/>
        <v>0</v>
      </c>
      <c r="F199" s="7">
        <f t="shared" si="70"/>
        <v>0</v>
      </c>
      <c r="G199" s="7">
        <f t="shared" si="70"/>
        <v>0</v>
      </c>
      <c r="H199" s="7">
        <f t="shared" si="70"/>
        <v>0</v>
      </c>
      <c r="I199" s="27">
        <f t="shared" si="70"/>
        <v>13260.131046149047</v>
      </c>
      <c r="J199" s="27">
        <f t="shared" si="70"/>
        <v>26023.963926601027</v>
      </c>
      <c r="K199" s="27">
        <f t="shared" si="70"/>
        <v>37667.722998245808</v>
      </c>
      <c r="L199" s="27">
        <f t="shared" si="70"/>
        <v>48389.119586037043</v>
      </c>
      <c r="M199" s="27">
        <f t="shared" si="70"/>
        <v>52845.406183024119</v>
      </c>
      <c r="N199" s="27">
        <f t="shared" si="70"/>
        <v>52008.578410845759</v>
      </c>
      <c r="O199" s="27">
        <f t="shared" si="70"/>
        <v>45435.169752038892</v>
      </c>
      <c r="P199" s="27">
        <f t="shared" si="70"/>
        <v>33836.176264284048</v>
      </c>
      <c r="Q199" s="27">
        <f t="shared" si="70"/>
        <v>16828.49048668133</v>
      </c>
      <c r="R199" s="7">
        <f t="shared" si="70"/>
        <v>0</v>
      </c>
      <c r="S199" s="7">
        <f t="shared" si="70"/>
        <v>0</v>
      </c>
      <c r="T199" s="7">
        <f t="shared" si="70"/>
        <v>0</v>
      </c>
      <c r="U199" s="7">
        <f t="shared" si="70"/>
        <v>0</v>
      </c>
      <c r="V199" s="7">
        <f t="shared" si="70"/>
        <v>0</v>
      </c>
      <c r="W199" s="7">
        <f t="shared" si="70"/>
        <v>0</v>
      </c>
      <c r="X199" s="7">
        <f t="shared" si="70"/>
        <v>0</v>
      </c>
      <c r="Y199" s="8">
        <f t="shared" si="70"/>
        <v>0</v>
      </c>
    </row>
    <row r="201" spans="1:25">
      <c r="A201" s="25" t="s">
        <v>65</v>
      </c>
      <c r="B201" s="26">
        <v>0.4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</row>
    <row r="202" spans="1:25">
      <c r="A202" s="4" t="s">
        <v>66</v>
      </c>
      <c r="B202" s="29">
        <f>B34-B184</f>
        <v>-15395.931998976221</v>
      </c>
      <c r="C202" s="29">
        <f t="shared" ref="C202:Y202" si="71">C34-C184</f>
        <v>-14352.901273599875</v>
      </c>
      <c r="D202" s="29">
        <f t="shared" si="71"/>
        <v>-13923.711597129226</v>
      </c>
      <c r="E202" s="29">
        <f t="shared" si="71"/>
        <v>-13788.966001027975</v>
      </c>
      <c r="F202" s="29">
        <f t="shared" si="71"/>
        <v>-13858.834087895288</v>
      </c>
      <c r="G202" s="29">
        <f t="shared" si="71"/>
        <v>-11474.326782454025</v>
      </c>
      <c r="H202" s="38">
        <f t="shared" si="71"/>
        <v>-3837.096535662482</v>
      </c>
      <c r="I202">
        <f t="shared" si="71"/>
        <v>7014.8889408858886</v>
      </c>
      <c r="J202">
        <f t="shared" si="71"/>
        <v>16526.276261047649</v>
      </c>
      <c r="K202">
        <f t="shared" si="71"/>
        <v>25341.227639498829</v>
      </c>
      <c r="L202">
        <f t="shared" si="71"/>
        <v>33684.785876489652</v>
      </c>
      <c r="M202">
        <f t="shared" si="71"/>
        <v>37075.144936911027</v>
      </c>
      <c r="N202">
        <f t="shared" si="71"/>
        <v>36429.637491808557</v>
      </c>
      <c r="O202">
        <f t="shared" si="71"/>
        <v>31045.148008401884</v>
      </c>
      <c r="P202">
        <f t="shared" si="71"/>
        <v>21741.998445557798</v>
      </c>
      <c r="Q202">
        <f t="shared" si="71"/>
        <v>8191.7442929694807</v>
      </c>
      <c r="R202" s="38">
        <f t="shared" si="71"/>
        <v>-7846.652278490772</v>
      </c>
      <c r="S202" s="38">
        <f t="shared" si="71"/>
        <v>-18826.203036362396</v>
      </c>
      <c r="T202" s="38">
        <f t="shared" si="71"/>
        <v>-22180.694439853862</v>
      </c>
      <c r="U202" s="29">
        <f t="shared" si="71"/>
        <v>-21878.692344736388</v>
      </c>
      <c r="V202" s="29">
        <f t="shared" si="71"/>
        <v>-20386.509632355872</v>
      </c>
      <c r="W202" s="29">
        <f t="shared" si="71"/>
        <v>-18944.232696309151</v>
      </c>
      <c r="X202" s="29">
        <f t="shared" si="71"/>
        <v>-17881.239660399286</v>
      </c>
      <c r="Y202" s="29">
        <f t="shared" si="71"/>
        <v>-16638.585829687756</v>
      </c>
    </row>
    <row r="203" spans="1:25">
      <c r="A203" s="4" t="s">
        <v>67</v>
      </c>
      <c r="B203">
        <f t="shared" ref="B203:K203" si="72">SIGN(B202)</f>
        <v>-1</v>
      </c>
      <c r="C203">
        <f t="shared" si="72"/>
        <v>-1</v>
      </c>
      <c r="D203">
        <f t="shared" si="72"/>
        <v>-1</v>
      </c>
      <c r="E203">
        <f t="shared" si="72"/>
        <v>-1</v>
      </c>
      <c r="F203">
        <f t="shared" si="72"/>
        <v>-1</v>
      </c>
      <c r="G203">
        <f t="shared" si="72"/>
        <v>-1</v>
      </c>
      <c r="H203">
        <f t="shared" si="72"/>
        <v>-1</v>
      </c>
      <c r="I203">
        <f t="shared" si="72"/>
        <v>1</v>
      </c>
      <c r="J203">
        <f t="shared" si="72"/>
        <v>1</v>
      </c>
      <c r="K203">
        <f t="shared" si="72"/>
        <v>1</v>
      </c>
      <c r="L203">
        <f t="shared" ref="L203:R203" si="73">SIGN(L202)</f>
        <v>1</v>
      </c>
      <c r="M203">
        <f t="shared" si="73"/>
        <v>1</v>
      </c>
      <c r="N203">
        <f t="shared" si="73"/>
        <v>1</v>
      </c>
      <c r="O203">
        <f t="shared" si="73"/>
        <v>1</v>
      </c>
      <c r="P203">
        <f t="shared" si="73"/>
        <v>1</v>
      </c>
      <c r="Q203">
        <f t="shared" si="73"/>
        <v>1</v>
      </c>
      <c r="R203">
        <f t="shared" si="73"/>
        <v>-1</v>
      </c>
      <c r="S203">
        <f>SIGN(S202)</f>
        <v>-1</v>
      </c>
      <c r="T203">
        <f t="shared" ref="T203:Y203" si="74">SIGN(T202)</f>
        <v>-1</v>
      </c>
      <c r="U203">
        <f t="shared" si="74"/>
        <v>-1</v>
      </c>
      <c r="V203">
        <f t="shared" si="74"/>
        <v>-1</v>
      </c>
      <c r="W203">
        <f t="shared" si="74"/>
        <v>-1</v>
      </c>
      <c r="X203">
        <f t="shared" si="74"/>
        <v>-1</v>
      </c>
      <c r="Y203" s="5">
        <f t="shared" si="74"/>
        <v>-1</v>
      </c>
    </row>
    <row r="204" spans="1:25">
      <c r="A204" s="6" t="s">
        <v>68</v>
      </c>
      <c r="B204" s="7">
        <f>IF(B203=-1,0,B202)</f>
        <v>0</v>
      </c>
      <c r="C204" s="7">
        <f t="shared" ref="C204:Y204" si="75">IF(C203=-1,0,C202)</f>
        <v>0</v>
      </c>
      <c r="D204" s="7">
        <f t="shared" si="75"/>
        <v>0</v>
      </c>
      <c r="E204" s="7">
        <f t="shared" si="75"/>
        <v>0</v>
      </c>
      <c r="F204" s="7">
        <f t="shared" si="75"/>
        <v>0</v>
      </c>
      <c r="G204" s="7">
        <f t="shared" si="75"/>
        <v>0</v>
      </c>
      <c r="H204" s="7">
        <f t="shared" si="75"/>
        <v>0</v>
      </c>
      <c r="I204" s="27">
        <f t="shared" si="75"/>
        <v>7014.8889408858886</v>
      </c>
      <c r="J204" s="27">
        <f t="shared" si="75"/>
        <v>16526.276261047649</v>
      </c>
      <c r="K204" s="27">
        <f t="shared" si="75"/>
        <v>25341.227639498829</v>
      </c>
      <c r="L204" s="27">
        <f t="shared" si="75"/>
        <v>33684.785876489652</v>
      </c>
      <c r="M204" s="27">
        <f t="shared" si="75"/>
        <v>37075.144936911027</v>
      </c>
      <c r="N204" s="27">
        <f t="shared" si="75"/>
        <v>36429.637491808557</v>
      </c>
      <c r="O204" s="27">
        <f t="shared" si="75"/>
        <v>31045.148008401884</v>
      </c>
      <c r="P204" s="27">
        <f t="shared" si="75"/>
        <v>21741.998445557798</v>
      </c>
      <c r="Q204" s="27">
        <f t="shared" si="75"/>
        <v>8191.7442929694807</v>
      </c>
      <c r="R204" s="7">
        <f t="shared" si="75"/>
        <v>0</v>
      </c>
      <c r="S204" s="7">
        <f t="shared" si="75"/>
        <v>0</v>
      </c>
      <c r="T204" s="7">
        <f t="shared" si="75"/>
        <v>0</v>
      </c>
      <c r="U204" s="7">
        <f t="shared" si="75"/>
        <v>0</v>
      </c>
      <c r="V204" s="7">
        <f t="shared" si="75"/>
        <v>0</v>
      </c>
      <c r="W204" s="7">
        <f t="shared" si="75"/>
        <v>0</v>
      </c>
      <c r="X204" s="7">
        <f t="shared" si="75"/>
        <v>0</v>
      </c>
      <c r="Y204" s="8">
        <f t="shared" si="75"/>
        <v>0</v>
      </c>
    </row>
    <row r="206" spans="1:25">
      <c r="A206" s="25" t="s">
        <v>65</v>
      </c>
      <c r="B206" s="26">
        <v>0.3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</row>
    <row r="207" spans="1:25">
      <c r="A207" s="4" t="s">
        <v>66</v>
      </c>
      <c r="B207" s="29">
        <f>B37-B184</f>
        <v>-15395.931998976221</v>
      </c>
      <c r="C207" s="29">
        <f t="shared" ref="C207:Y207" si="76">C37-C184</f>
        <v>-14352.901273599875</v>
      </c>
      <c r="D207" s="29">
        <f t="shared" si="76"/>
        <v>-13923.711597129226</v>
      </c>
      <c r="E207" s="29">
        <f t="shared" si="76"/>
        <v>-13788.966001027975</v>
      </c>
      <c r="F207" s="29">
        <f t="shared" si="76"/>
        <v>-13858.834087895288</v>
      </c>
      <c r="G207" s="29">
        <f t="shared" si="76"/>
        <v>-12116.616451923102</v>
      </c>
      <c r="H207" s="38">
        <f t="shared" si="76"/>
        <v>-6720.5671794491955</v>
      </c>
      <c r="I207" s="38">
        <f t="shared" si="76"/>
        <v>769.64683562272694</v>
      </c>
      <c r="J207">
        <f t="shared" si="76"/>
        <v>7028.5885954942605</v>
      </c>
      <c r="K207">
        <f t="shared" si="76"/>
        <v>13014.732280751843</v>
      </c>
      <c r="L207">
        <f t="shared" si="76"/>
        <v>18980.452166942247</v>
      </c>
      <c r="M207">
        <f t="shared" si="76"/>
        <v>21304.88369079792</v>
      </c>
      <c r="N207">
        <f t="shared" si="76"/>
        <v>20850.69657277134</v>
      </c>
      <c r="O207">
        <f t="shared" si="76"/>
        <v>16655.126264764884</v>
      </c>
      <c r="P207">
        <f t="shared" si="76"/>
        <v>9647.8206268315371</v>
      </c>
      <c r="Q207" s="38">
        <f t="shared" si="76"/>
        <v>-445.00190074238344</v>
      </c>
      <c r="R207" s="38">
        <f t="shared" si="76"/>
        <v>-12315.348489477763</v>
      </c>
      <c r="S207" s="38">
        <f t="shared" si="76"/>
        <v>-20097.116637652274</v>
      </c>
      <c r="T207" s="38">
        <f t="shared" si="76"/>
        <v>-22331.017553984922</v>
      </c>
      <c r="U207" s="29">
        <f t="shared" si="76"/>
        <v>-21878.692344736388</v>
      </c>
      <c r="V207" s="29">
        <f t="shared" si="76"/>
        <v>-20386.509632355872</v>
      </c>
      <c r="W207" s="29">
        <f t="shared" si="76"/>
        <v>-18944.232696309151</v>
      </c>
      <c r="X207" s="29">
        <f t="shared" si="76"/>
        <v>-17881.239660399286</v>
      </c>
      <c r="Y207" s="29">
        <f t="shared" si="76"/>
        <v>-16638.585829687756</v>
      </c>
    </row>
    <row r="208" spans="1:25">
      <c r="A208" s="4" t="s">
        <v>67</v>
      </c>
      <c r="B208">
        <f t="shared" ref="B208:K208" si="77">SIGN(B207)</f>
        <v>-1</v>
      </c>
      <c r="C208">
        <f t="shared" si="77"/>
        <v>-1</v>
      </c>
      <c r="D208">
        <f t="shared" si="77"/>
        <v>-1</v>
      </c>
      <c r="E208">
        <f t="shared" si="77"/>
        <v>-1</v>
      </c>
      <c r="F208">
        <f t="shared" si="77"/>
        <v>-1</v>
      </c>
      <c r="G208">
        <f t="shared" si="77"/>
        <v>-1</v>
      </c>
      <c r="H208">
        <f t="shared" si="77"/>
        <v>-1</v>
      </c>
      <c r="I208">
        <f t="shared" si="77"/>
        <v>1</v>
      </c>
      <c r="J208">
        <f t="shared" si="77"/>
        <v>1</v>
      </c>
      <c r="K208">
        <f t="shared" si="77"/>
        <v>1</v>
      </c>
      <c r="L208">
        <f t="shared" ref="L208:R208" si="78">SIGN(L207)</f>
        <v>1</v>
      </c>
      <c r="M208">
        <f t="shared" si="78"/>
        <v>1</v>
      </c>
      <c r="N208">
        <f t="shared" si="78"/>
        <v>1</v>
      </c>
      <c r="O208">
        <f t="shared" si="78"/>
        <v>1</v>
      </c>
      <c r="P208">
        <f t="shared" si="78"/>
        <v>1</v>
      </c>
      <c r="Q208">
        <f t="shared" si="78"/>
        <v>-1</v>
      </c>
      <c r="R208">
        <f t="shared" si="78"/>
        <v>-1</v>
      </c>
      <c r="S208">
        <f>SIGN(S207)</f>
        <v>-1</v>
      </c>
      <c r="T208">
        <f t="shared" ref="T208:Y208" si="79">SIGN(T207)</f>
        <v>-1</v>
      </c>
      <c r="U208">
        <f t="shared" si="79"/>
        <v>-1</v>
      </c>
      <c r="V208">
        <f t="shared" si="79"/>
        <v>-1</v>
      </c>
      <c r="W208">
        <f t="shared" si="79"/>
        <v>-1</v>
      </c>
      <c r="X208">
        <f t="shared" si="79"/>
        <v>-1</v>
      </c>
      <c r="Y208" s="5">
        <f t="shared" si="79"/>
        <v>-1</v>
      </c>
    </row>
    <row r="209" spans="1:25">
      <c r="A209" s="6" t="s">
        <v>68</v>
      </c>
      <c r="B209" s="7">
        <f>IF(B208=-1,0,B207)</f>
        <v>0</v>
      </c>
      <c r="C209" s="7">
        <f t="shared" ref="C209:Y209" si="80">IF(C208=-1,0,C207)</f>
        <v>0</v>
      </c>
      <c r="D209" s="7">
        <f t="shared" si="80"/>
        <v>0</v>
      </c>
      <c r="E209" s="7">
        <f t="shared" si="80"/>
        <v>0</v>
      </c>
      <c r="F209" s="7">
        <f t="shared" si="80"/>
        <v>0</v>
      </c>
      <c r="G209" s="7">
        <f t="shared" si="80"/>
        <v>0</v>
      </c>
      <c r="H209" s="7">
        <f t="shared" si="80"/>
        <v>0</v>
      </c>
      <c r="I209" s="7">
        <f t="shared" si="80"/>
        <v>769.64683562272694</v>
      </c>
      <c r="J209" s="27">
        <f t="shared" si="80"/>
        <v>7028.5885954942605</v>
      </c>
      <c r="K209" s="27">
        <f t="shared" si="80"/>
        <v>13014.732280751843</v>
      </c>
      <c r="L209" s="27">
        <f t="shared" si="80"/>
        <v>18980.452166942247</v>
      </c>
      <c r="M209" s="27">
        <f t="shared" si="80"/>
        <v>21304.88369079792</v>
      </c>
      <c r="N209" s="27">
        <f t="shared" si="80"/>
        <v>20850.69657277134</v>
      </c>
      <c r="O209" s="27">
        <f t="shared" si="80"/>
        <v>16655.126264764884</v>
      </c>
      <c r="P209" s="27">
        <f t="shared" si="80"/>
        <v>9647.8206268315371</v>
      </c>
      <c r="Q209" s="7">
        <f t="shared" si="80"/>
        <v>0</v>
      </c>
      <c r="R209" s="7">
        <f t="shared" si="80"/>
        <v>0</v>
      </c>
      <c r="S209" s="7">
        <f t="shared" si="80"/>
        <v>0</v>
      </c>
      <c r="T209" s="7">
        <f t="shared" si="80"/>
        <v>0</v>
      </c>
      <c r="U209" s="7">
        <f t="shared" si="80"/>
        <v>0</v>
      </c>
      <c r="V209" s="7">
        <f t="shared" si="80"/>
        <v>0</v>
      </c>
      <c r="W209" s="7">
        <f t="shared" si="80"/>
        <v>0</v>
      </c>
      <c r="X209" s="7">
        <f t="shared" si="80"/>
        <v>0</v>
      </c>
      <c r="Y209" s="8">
        <f t="shared" si="80"/>
        <v>0</v>
      </c>
    </row>
    <row r="211" spans="1:25">
      <c r="A211" s="25" t="s">
        <v>65</v>
      </c>
      <c r="B211" s="26">
        <v>0.2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</row>
    <row r="212" spans="1:25">
      <c r="A212" s="4" t="s">
        <v>66</v>
      </c>
      <c r="B212" s="29">
        <f>B40-B184</f>
        <v>-15395.931998976221</v>
      </c>
      <c r="C212" s="29">
        <f t="shared" ref="C212:Y212" si="81">C40-C184</f>
        <v>-14352.901273599875</v>
      </c>
      <c r="D212" s="29">
        <f t="shared" si="81"/>
        <v>-13923.711597129226</v>
      </c>
      <c r="E212" s="29">
        <f t="shared" si="81"/>
        <v>-13788.966001027975</v>
      </c>
      <c r="F212" s="29">
        <f t="shared" si="81"/>
        <v>-13858.834087895288</v>
      </c>
      <c r="G212" s="29">
        <f t="shared" si="81"/>
        <v>-12758.906121392181</v>
      </c>
      <c r="H212" s="38">
        <f t="shared" si="81"/>
        <v>-9604.0378232359035</v>
      </c>
      <c r="I212" s="38">
        <f t="shared" si="81"/>
        <v>-5475.5952696404274</v>
      </c>
      <c r="J212" s="38">
        <f t="shared" si="81"/>
        <v>-2469.0990700591137</v>
      </c>
      <c r="K212" s="38">
        <f t="shared" si="81"/>
        <v>688.23692200487494</v>
      </c>
      <c r="L212" s="38">
        <f t="shared" si="81"/>
        <v>4276.1184573948667</v>
      </c>
      <c r="M212" s="38">
        <f t="shared" si="81"/>
        <v>5534.6224446848355</v>
      </c>
      <c r="N212">
        <f t="shared" si="81"/>
        <v>5271.7556537341552</v>
      </c>
      <c r="O212" s="38">
        <f t="shared" si="81"/>
        <v>2265.1045211279015</v>
      </c>
      <c r="P212" s="38">
        <f t="shared" si="81"/>
        <v>-2446.3571918946982</v>
      </c>
      <c r="Q212" s="38">
        <f t="shared" si="81"/>
        <v>-9081.7480944542258</v>
      </c>
      <c r="R212" s="38">
        <f t="shared" si="81"/>
        <v>-16784.044700464743</v>
      </c>
      <c r="S212" s="38">
        <f t="shared" si="81"/>
        <v>-21368.030238942152</v>
      </c>
      <c r="T212" s="38">
        <f t="shared" si="81"/>
        <v>-22481.340668115983</v>
      </c>
      <c r="U212" s="29">
        <f t="shared" si="81"/>
        <v>-21878.692344736388</v>
      </c>
      <c r="V212" s="29">
        <f t="shared" si="81"/>
        <v>-20386.509632355872</v>
      </c>
      <c r="W212" s="29">
        <f t="shared" si="81"/>
        <v>-18944.232696309151</v>
      </c>
      <c r="X212" s="29">
        <f t="shared" si="81"/>
        <v>-17881.239660399286</v>
      </c>
      <c r="Y212" s="29">
        <f t="shared" si="81"/>
        <v>-16638.585829687756</v>
      </c>
    </row>
    <row r="213" spans="1:25">
      <c r="A213" s="4" t="s">
        <v>67</v>
      </c>
      <c r="B213">
        <f t="shared" ref="B213:K213" si="82">SIGN(B212)</f>
        <v>-1</v>
      </c>
      <c r="C213">
        <f t="shared" si="82"/>
        <v>-1</v>
      </c>
      <c r="D213">
        <f t="shared" si="82"/>
        <v>-1</v>
      </c>
      <c r="E213">
        <f t="shared" si="82"/>
        <v>-1</v>
      </c>
      <c r="F213">
        <f t="shared" si="82"/>
        <v>-1</v>
      </c>
      <c r="G213">
        <f t="shared" si="82"/>
        <v>-1</v>
      </c>
      <c r="H213">
        <f t="shared" si="82"/>
        <v>-1</v>
      </c>
      <c r="I213">
        <f t="shared" si="82"/>
        <v>-1</v>
      </c>
      <c r="J213">
        <f t="shared" si="82"/>
        <v>-1</v>
      </c>
      <c r="K213">
        <f t="shared" si="82"/>
        <v>1</v>
      </c>
      <c r="L213">
        <f t="shared" ref="L213:R213" si="83">SIGN(L212)</f>
        <v>1</v>
      </c>
      <c r="M213">
        <f t="shared" si="83"/>
        <v>1</v>
      </c>
      <c r="N213">
        <f t="shared" si="83"/>
        <v>1</v>
      </c>
      <c r="O213">
        <f t="shared" si="83"/>
        <v>1</v>
      </c>
      <c r="P213">
        <f t="shared" si="83"/>
        <v>-1</v>
      </c>
      <c r="Q213">
        <f t="shared" si="83"/>
        <v>-1</v>
      </c>
      <c r="R213">
        <f t="shared" si="83"/>
        <v>-1</v>
      </c>
      <c r="S213">
        <f>SIGN(S212)</f>
        <v>-1</v>
      </c>
      <c r="T213">
        <f t="shared" ref="T213:Y213" si="84">SIGN(T212)</f>
        <v>-1</v>
      </c>
      <c r="U213">
        <f t="shared" si="84"/>
        <v>-1</v>
      </c>
      <c r="V213">
        <f t="shared" si="84"/>
        <v>-1</v>
      </c>
      <c r="W213">
        <f t="shared" si="84"/>
        <v>-1</v>
      </c>
      <c r="X213">
        <f t="shared" si="84"/>
        <v>-1</v>
      </c>
      <c r="Y213" s="5">
        <f t="shared" si="84"/>
        <v>-1</v>
      </c>
    </row>
    <row r="214" spans="1:25">
      <c r="A214" s="6" t="s">
        <v>68</v>
      </c>
      <c r="B214" s="7">
        <f>IF(B213=-1,0,B212)</f>
        <v>0</v>
      </c>
      <c r="C214" s="7">
        <f t="shared" ref="C214:Y214" si="85">IF(C213=-1,0,C212)</f>
        <v>0</v>
      </c>
      <c r="D214" s="7">
        <f t="shared" si="85"/>
        <v>0</v>
      </c>
      <c r="E214" s="7">
        <f t="shared" si="85"/>
        <v>0</v>
      </c>
      <c r="F214" s="7">
        <f t="shared" si="85"/>
        <v>0</v>
      </c>
      <c r="G214" s="7">
        <f t="shared" si="85"/>
        <v>0</v>
      </c>
      <c r="H214" s="7">
        <f t="shared" si="85"/>
        <v>0</v>
      </c>
      <c r="I214" s="7">
        <f t="shared" si="85"/>
        <v>0</v>
      </c>
      <c r="J214" s="7">
        <f t="shared" si="85"/>
        <v>0</v>
      </c>
      <c r="K214" s="7">
        <f t="shared" si="85"/>
        <v>688.23692200487494</v>
      </c>
      <c r="L214" s="7">
        <f t="shared" si="85"/>
        <v>4276.1184573948667</v>
      </c>
      <c r="M214" s="7">
        <f t="shared" si="85"/>
        <v>5534.6224446848355</v>
      </c>
      <c r="N214" s="27">
        <f t="shared" si="85"/>
        <v>5271.7556537341552</v>
      </c>
      <c r="O214" s="7">
        <f t="shared" si="85"/>
        <v>2265.1045211279015</v>
      </c>
      <c r="P214" s="7">
        <f t="shared" si="85"/>
        <v>0</v>
      </c>
      <c r="Q214" s="7">
        <f t="shared" si="85"/>
        <v>0</v>
      </c>
      <c r="R214" s="7">
        <f t="shared" si="85"/>
        <v>0</v>
      </c>
      <c r="S214" s="7">
        <f t="shared" si="85"/>
        <v>0</v>
      </c>
      <c r="T214" s="7">
        <f t="shared" si="85"/>
        <v>0</v>
      </c>
      <c r="U214" s="7">
        <f t="shared" si="85"/>
        <v>0</v>
      </c>
      <c r="V214" s="7">
        <f t="shared" si="85"/>
        <v>0</v>
      </c>
      <c r="W214" s="7">
        <f t="shared" si="85"/>
        <v>0</v>
      </c>
      <c r="X214" s="7">
        <f t="shared" si="85"/>
        <v>0</v>
      </c>
      <c r="Y214" s="8">
        <f t="shared" si="85"/>
        <v>0</v>
      </c>
    </row>
    <row r="216" spans="1:25">
      <c r="A216" s="25" t="s">
        <v>65</v>
      </c>
      <c r="B216" s="26">
        <v>0.1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"/>
    </row>
    <row r="217" spans="1:25">
      <c r="A217" s="4" t="s">
        <v>66</v>
      </c>
      <c r="B217" s="29">
        <f>B43-B184</f>
        <v>-15395.931998976221</v>
      </c>
      <c r="C217" s="29">
        <f t="shared" ref="C217:Y217" si="86">C43-C184</f>
        <v>-14352.901273599875</v>
      </c>
      <c r="D217" s="29">
        <f t="shared" si="86"/>
        <v>-13923.711597129226</v>
      </c>
      <c r="E217" s="29">
        <f t="shared" si="86"/>
        <v>-13788.966001027975</v>
      </c>
      <c r="F217" s="29">
        <f t="shared" si="86"/>
        <v>-13858.834087895288</v>
      </c>
      <c r="G217" s="29">
        <f t="shared" si="86"/>
        <v>-13401.195790861259</v>
      </c>
      <c r="H217" s="38">
        <f t="shared" si="86"/>
        <v>-12487.508467022613</v>
      </c>
      <c r="I217" s="38">
        <f t="shared" si="86"/>
        <v>-11720.837374903585</v>
      </c>
      <c r="J217" s="38">
        <f t="shared" si="86"/>
        <v>-11966.786735612495</v>
      </c>
      <c r="K217" s="38">
        <f t="shared" si="86"/>
        <v>-11638.258436742102</v>
      </c>
      <c r="L217" s="38">
        <f t="shared" si="86"/>
        <v>-10428.215252152526</v>
      </c>
      <c r="M217" s="38">
        <f t="shared" si="86"/>
        <v>-10235.63880142826</v>
      </c>
      <c r="N217" s="38">
        <f t="shared" si="86"/>
        <v>-10307.185265303046</v>
      </c>
      <c r="O217" s="38">
        <f t="shared" si="86"/>
        <v>-12124.91722250909</v>
      </c>
      <c r="P217" s="38">
        <f t="shared" si="86"/>
        <v>-14540.535010620946</v>
      </c>
      <c r="Q217" s="38">
        <f t="shared" si="86"/>
        <v>-17718.494288166079</v>
      </c>
      <c r="R217" s="38">
        <f t="shared" si="86"/>
        <v>-21252.740911451732</v>
      </c>
      <c r="S217" s="38">
        <f t="shared" si="86"/>
        <v>-22638.943840232027</v>
      </c>
      <c r="T217" s="38">
        <f t="shared" si="86"/>
        <v>-22631.663782247044</v>
      </c>
      <c r="U217" s="29">
        <f t="shared" si="86"/>
        <v>-21878.692344736388</v>
      </c>
      <c r="V217" s="29">
        <f t="shared" si="86"/>
        <v>-20386.509632355872</v>
      </c>
      <c r="W217" s="29">
        <f t="shared" si="86"/>
        <v>-18944.232696309151</v>
      </c>
      <c r="X217" s="29">
        <f t="shared" si="86"/>
        <v>-17881.239660399286</v>
      </c>
      <c r="Y217" s="29">
        <f t="shared" si="86"/>
        <v>-16638.585829687756</v>
      </c>
    </row>
    <row r="218" spans="1:25">
      <c r="A218" s="4" t="s">
        <v>67</v>
      </c>
      <c r="B218">
        <f t="shared" ref="B218:K218" si="87">SIGN(B217)</f>
        <v>-1</v>
      </c>
      <c r="C218">
        <f t="shared" si="87"/>
        <v>-1</v>
      </c>
      <c r="D218">
        <f t="shared" si="87"/>
        <v>-1</v>
      </c>
      <c r="E218">
        <f t="shared" si="87"/>
        <v>-1</v>
      </c>
      <c r="F218">
        <f t="shared" si="87"/>
        <v>-1</v>
      </c>
      <c r="G218">
        <f t="shared" si="87"/>
        <v>-1</v>
      </c>
      <c r="H218">
        <f t="shared" si="87"/>
        <v>-1</v>
      </c>
      <c r="I218">
        <f t="shared" si="87"/>
        <v>-1</v>
      </c>
      <c r="J218">
        <f t="shared" si="87"/>
        <v>-1</v>
      </c>
      <c r="K218">
        <f t="shared" si="87"/>
        <v>-1</v>
      </c>
      <c r="L218">
        <f t="shared" ref="L218:R218" si="88">SIGN(L217)</f>
        <v>-1</v>
      </c>
      <c r="M218">
        <f t="shared" si="88"/>
        <v>-1</v>
      </c>
      <c r="N218">
        <f t="shared" si="88"/>
        <v>-1</v>
      </c>
      <c r="O218">
        <f t="shared" si="88"/>
        <v>-1</v>
      </c>
      <c r="P218">
        <f t="shared" si="88"/>
        <v>-1</v>
      </c>
      <c r="Q218">
        <f t="shared" si="88"/>
        <v>-1</v>
      </c>
      <c r="R218">
        <f t="shared" si="88"/>
        <v>-1</v>
      </c>
      <c r="S218">
        <f>SIGN(S217)</f>
        <v>-1</v>
      </c>
      <c r="T218">
        <f t="shared" ref="T218:Y218" si="89">SIGN(T217)</f>
        <v>-1</v>
      </c>
      <c r="U218">
        <f t="shared" si="89"/>
        <v>-1</v>
      </c>
      <c r="V218">
        <f t="shared" si="89"/>
        <v>-1</v>
      </c>
      <c r="W218">
        <f t="shared" si="89"/>
        <v>-1</v>
      </c>
      <c r="X218">
        <f t="shared" si="89"/>
        <v>-1</v>
      </c>
      <c r="Y218" s="5">
        <f t="shared" si="89"/>
        <v>-1</v>
      </c>
    </row>
    <row r="219" spans="1:25">
      <c r="A219" s="6" t="s">
        <v>68</v>
      </c>
      <c r="B219" s="7">
        <f>IF(B218=-1,0,B217)</f>
        <v>0</v>
      </c>
      <c r="C219" s="7">
        <f t="shared" ref="C219:Y219" si="90">IF(C218=-1,0,C217)</f>
        <v>0</v>
      </c>
      <c r="D219" s="7">
        <f t="shared" si="90"/>
        <v>0</v>
      </c>
      <c r="E219" s="7">
        <f t="shared" si="90"/>
        <v>0</v>
      </c>
      <c r="F219" s="7">
        <f t="shared" si="90"/>
        <v>0</v>
      </c>
      <c r="G219" s="7">
        <f t="shared" si="90"/>
        <v>0</v>
      </c>
      <c r="H219" s="7">
        <f t="shared" si="90"/>
        <v>0</v>
      </c>
      <c r="I219" s="7">
        <f t="shared" si="90"/>
        <v>0</v>
      </c>
      <c r="J219" s="7">
        <f t="shared" si="90"/>
        <v>0</v>
      </c>
      <c r="K219" s="7">
        <f t="shared" si="90"/>
        <v>0</v>
      </c>
      <c r="L219" s="7">
        <f t="shared" si="90"/>
        <v>0</v>
      </c>
      <c r="M219" s="7">
        <f t="shared" si="90"/>
        <v>0</v>
      </c>
      <c r="N219" s="7">
        <f t="shared" si="90"/>
        <v>0</v>
      </c>
      <c r="O219" s="7">
        <f t="shared" si="90"/>
        <v>0</v>
      </c>
      <c r="P219" s="7">
        <f t="shared" si="90"/>
        <v>0</v>
      </c>
      <c r="Q219" s="7">
        <f t="shared" si="90"/>
        <v>0</v>
      </c>
      <c r="R219" s="7">
        <f t="shared" si="90"/>
        <v>0</v>
      </c>
      <c r="S219" s="7">
        <f t="shared" si="90"/>
        <v>0</v>
      </c>
      <c r="T219" s="7">
        <f t="shared" si="90"/>
        <v>0</v>
      </c>
      <c r="U219" s="7">
        <f t="shared" si="90"/>
        <v>0</v>
      </c>
      <c r="V219" s="7">
        <f t="shared" si="90"/>
        <v>0</v>
      </c>
      <c r="W219" s="7">
        <f t="shared" si="90"/>
        <v>0</v>
      </c>
      <c r="X219" s="7">
        <f t="shared" si="90"/>
        <v>0</v>
      </c>
      <c r="Y219" s="8">
        <f t="shared" si="90"/>
        <v>0</v>
      </c>
    </row>
    <row r="223" spans="1:25">
      <c r="A223" s="43" t="s">
        <v>69</v>
      </c>
    </row>
    <row r="224" spans="1:25" ht="14.25" thickBot="1"/>
    <row r="225" spans="1:44">
      <c r="A225" s="44" t="s">
        <v>16</v>
      </c>
      <c r="B225" s="45"/>
      <c r="C225" s="45" t="s">
        <v>70</v>
      </c>
      <c r="D225" s="45" t="s">
        <v>71</v>
      </c>
      <c r="E225" s="46" t="s">
        <v>72</v>
      </c>
      <c r="F225" s="46" t="s">
        <v>73</v>
      </c>
      <c r="G225" s="47" t="s">
        <v>74</v>
      </c>
      <c r="H225" s="47" t="s">
        <v>75</v>
      </c>
      <c r="I225" s="48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9"/>
    </row>
    <row r="226" spans="1:44">
      <c r="A226" s="50">
        <v>2030</v>
      </c>
      <c r="B226" t="s">
        <v>77</v>
      </c>
      <c r="C226">
        <v>16262633.459988087</v>
      </c>
      <c r="D226">
        <v>0</v>
      </c>
      <c r="E226">
        <v>6953633</v>
      </c>
      <c r="F226">
        <v>273368</v>
      </c>
      <c r="G226">
        <v>1746945</v>
      </c>
      <c r="H226">
        <v>8586</v>
      </c>
      <c r="I226" s="5" t="s">
        <v>58</v>
      </c>
      <c r="Y226" s="51"/>
    </row>
    <row r="227" spans="1:44">
      <c r="A227" s="62" t="s">
        <v>141</v>
      </c>
      <c r="B227" t="s">
        <v>79</v>
      </c>
      <c r="C227">
        <v>0.6</v>
      </c>
      <c r="D227">
        <v>0.8</v>
      </c>
      <c r="E227">
        <v>0.6</v>
      </c>
      <c r="F227">
        <v>0.25</v>
      </c>
      <c r="G227">
        <v>0.12</v>
      </c>
      <c r="H227">
        <v>0.8</v>
      </c>
      <c r="I227" s="5"/>
      <c r="Y227" s="51"/>
    </row>
    <row r="228" spans="1:44">
      <c r="A228" s="52"/>
      <c r="B228" s="7" t="s">
        <v>81</v>
      </c>
      <c r="C228" s="7">
        <f t="shared" ref="C228:H228" si="91">C226/(365*24*C227)</f>
        <v>3094.1083447465921</v>
      </c>
      <c r="D228" s="7">
        <f t="shared" si="91"/>
        <v>0</v>
      </c>
      <c r="E228" s="7">
        <f t="shared" si="91"/>
        <v>1322.9895357686453</v>
      </c>
      <c r="F228" s="7">
        <f t="shared" si="91"/>
        <v>124.8255707762557</v>
      </c>
      <c r="G228" s="7">
        <f t="shared" si="91"/>
        <v>1661.8578767123288</v>
      </c>
      <c r="H228" s="7">
        <f t="shared" si="91"/>
        <v>1.2251712328767124</v>
      </c>
      <c r="I228" s="8" t="s">
        <v>82</v>
      </c>
      <c r="J228" t="s">
        <v>83</v>
      </c>
      <c r="Y228" s="51"/>
    </row>
    <row r="229" spans="1:44">
      <c r="A229" s="50"/>
      <c r="Y229" s="51"/>
    </row>
    <row r="230" spans="1:44">
      <c r="A230" s="53" t="s">
        <v>70</v>
      </c>
      <c r="B230" s="2">
        <f>$C$228</f>
        <v>3094.1083447465921</v>
      </c>
      <c r="C230" s="2">
        <f t="shared" ref="C230:Y230" si="92">$C$228</f>
        <v>3094.1083447465921</v>
      </c>
      <c r="D230" s="2">
        <f t="shared" si="92"/>
        <v>3094.1083447465921</v>
      </c>
      <c r="E230" s="2">
        <f t="shared" si="92"/>
        <v>3094.1083447465921</v>
      </c>
      <c r="F230" s="2">
        <f t="shared" si="92"/>
        <v>3094.1083447465921</v>
      </c>
      <c r="G230" s="2">
        <f t="shared" si="92"/>
        <v>3094.1083447465921</v>
      </c>
      <c r="H230" s="2">
        <f t="shared" si="92"/>
        <v>3094.1083447465921</v>
      </c>
      <c r="I230" s="2">
        <f t="shared" si="92"/>
        <v>3094.1083447465921</v>
      </c>
      <c r="J230" s="2">
        <f t="shared" si="92"/>
        <v>3094.1083447465921</v>
      </c>
      <c r="K230" s="2">
        <f t="shared" si="92"/>
        <v>3094.1083447465921</v>
      </c>
      <c r="L230" s="2">
        <f t="shared" si="92"/>
        <v>3094.1083447465921</v>
      </c>
      <c r="M230" s="2">
        <f t="shared" si="92"/>
        <v>3094.1083447465921</v>
      </c>
      <c r="N230" s="2">
        <f t="shared" si="92"/>
        <v>3094.1083447465921</v>
      </c>
      <c r="O230" s="2">
        <f t="shared" si="92"/>
        <v>3094.1083447465921</v>
      </c>
      <c r="P230" s="2">
        <f t="shared" si="92"/>
        <v>3094.1083447465921</v>
      </c>
      <c r="Q230" s="2">
        <f t="shared" si="92"/>
        <v>3094.1083447465921</v>
      </c>
      <c r="R230" s="2">
        <f t="shared" si="92"/>
        <v>3094.1083447465921</v>
      </c>
      <c r="S230" s="2">
        <f t="shared" si="92"/>
        <v>3094.1083447465921</v>
      </c>
      <c r="T230" s="2">
        <f t="shared" si="92"/>
        <v>3094.1083447465921</v>
      </c>
      <c r="U230" s="2">
        <f t="shared" si="92"/>
        <v>3094.1083447465921</v>
      </c>
      <c r="V230" s="2">
        <f t="shared" si="92"/>
        <v>3094.1083447465921</v>
      </c>
      <c r="W230" s="2">
        <f t="shared" si="92"/>
        <v>3094.1083447465921</v>
      </c>
      <c r="X230" s="2">
        <f t="shared" si="92"/>
        <v>3094.1083447465921</v>
      </c>
      <c r="Y230" s="54">
        <f t="shared" si="92"/>
        <v>3094.1083447465921</v>
      </c>
    </row>
    <row r="231" spans="1:44">
      <c r="A231" s="55" t="s">
        <v>71</v>
      </c>
      <c r="B231">
        <f>$D$228</f>
        <v>0</v>
      </c>
      <c r="C231">
        <f t="shared" ref="C231:Y231" si="93">$D$228</f>
        <v>0</v>
      </c>
      <c r="D231">
        <f t="shared" si="93"/>
        <v>0</v>
      </c>
      <c r="E231">
        <f t="shared" si="93"/>
        <v>0</v>
      </c>
      <c r="F231">
        <f t="shared" si="93"/>
        <v>0</v>
      </c>
      <c r="G231">
        <f t="shared" si="93"/>
        <v>0</v>
      </c>
      <c r="H231">
        <f t="shared" si="93"/>
        <v>0</v>
      </c>
      <c r="I231">
        <f t="shared" si="93"/>
        <v>0</v>
      </c>
      <c r="J231">
        <f t="shared" si="93"/>
        <v>0</v>
      </c>
      <c r="K231">
        <f t="shared" si="93"/>
        <v>0</v>
      </c>
      <c r="L231">
        <f t="shared" si="93"/>
        <v>0</v>
      </c>
      <c r="M231">
        <f t="shared" si="93"/>
        <v>0</v>
      </c>
      <c r="N231">
        <f t="shared" si="93"/>
        <v>0</v>
      </c>
      <c r="O231">
        <f t="shared" si="93"/>
        <v>0</v>
      </c>
      <c r="P231">
        <f t="shared" si="93"/>
        <v>0</v>
      </c>
      <c r="Q231">
        <f t="shared" si="93"/>
        <v>0</v>
      </c>
      <c r="R231">
        <f t="shared" si="93"/>
        <v>0</v>
      </c>
      <c r="S231">
        <f t="shared" si="93"/>
        <v>0</v>
      </c>
      <c r="T231">
        <f t="shared" si="93"/>
        <v>0</v>
      </c>
      <c r="U231">
        <f t="shared" si="93"/>
        <v>0</v>
      </c>
      <c r="V231">
        <f t="shared" si="93"/>
        <v>0</v>
      </c>
      <c r="W231">
        <f t="shared" si="93"/>
        <v>0</v>
      </c>
      <c r="X231">
        <f t="shared" si="93"/>
        <v>0</v>
      </c>
      <c r="Y231" s="51">
        <f t="shared" si="93"/>
        <v>0</v>
      </c>
    </row>
    <row r="232" spans="1:44">
      <c r="A232" s="56" t="s">
        <v>64</v>
      </c>
      <c r="B232" s="7">
        <f>B96</f>
        <v>30850</v>
      </c>
      <c r="C232" s="7">
        <f t="shared" ref="C232:Y232" si="94">C96</f>
        <v>28760</v>
      </c>
      <c r="D232" s="7">
        <f t="shared" si="94"/>
        <v>27900</v>
      </c>
      <c r="E232" s="7">
        <f t="shared" si="94"/>
        <v>27630</v>
      </c>
      <c r="F232" s="7">
        <f t="shared" si="94"/>
        <v>27770</v>
      </c>
      <c r="G232" s="7">
        <f t="shared" si="94"/>
        <v>28140</v>
      </c>
      <c r="H232" s="7">
        <f t="shared" si="94"/>
        <v>30800</v>
      </c>
      <c r="I232" s="7">
        <f t="shared" si="94"/>
        <v>36000</v>
      </c>
      <c r="J232" s="7">
        <f t="shared" si="94"/>
        <v>43010</v>
      </c>
      <c r="K232" s="7">
        <f t="shared" si="94"/>
        <v>48020</v>
      </c>
      <c r="L232" s="7">
        <f t="shared" si="94"/>
        <v>50360</v>
      </c>
      <c r="M232" s="7">
        <f t="shared" si="94"/>
        <v>52110</v>
      </c>
      <c r="N232" s="7">
        <f t="shared" si="94"/>
        <v>51870</v>
      </c>
      <c r="O232" s="7">
        <f t="shared" si="94"/>
        <v>53130</v>
      </c>
      <c r="P232" s="7">
        <f t="shared" si="94"/>
        <v>53370</v>
      </c>
      <c r="Q232" s="7">
        <f t="shared" si="94"/>
        <v>52810</v>
      </c>
      <c r="R232" s="7">
        <f t="shared" si="94"/>
        <v>51540</v>
      </c>
      <c r="S232" s="7">
        <f t="shared" si="94"/>
        <v>47910</v>
      </c>
      <c r="T232" s="7">
        <f t="shared" si="94"/>
        <v>45650</v>
      </c>
      <c r="U232" s="7">
        <f t="shared" si="94"/>
        <v>43840</v>
      </c>
      <c r="V232" s="7">
        <f t="shared" si="94"/>
        <v>40850</v>
      </c>
      <c r="W232" s="7">
        <f t="shared" si="94"/>
        <v>37960</v>
      </c>
      <c r="X232" s="7">
        <f t="shared" si="94"/>
        <v>35830</v>
      </c>
      <c r="Y232" s="57">
        <f t="shared" si="94"/>
        <v>33340</v>
      </c>
      <c r="AO232" s="115" t="s">
        <v>16</v>
      </c>
      <c r="AP232" s="115"/>
      <c r="AQ232" s="115"/>
      <c r="AR232" s="115"/>
    </row>
    <row r="233" spans="1:44">
      <c r="A233" s="50"/>
      <c r="Y233" s="51"/>
      <c r="AO233" s="69"/>
      <c r="AP233" s="69"/>
      <c r="AQ233" s="69"/>
      <c r="AR233" s="69"/>
    </row>
    <row r="234" spans="1:44">
      <c r="A234" s="50" t="s">
        <v>84</v>
      </c>
      <c r="B234" t="s">
        <v>85</v>
      </c>
      <c r="C234" t="s">
        <v>86</v>
      </c>
      <c r="D234" t="s">
        <v>87</v>
      </c>
      <c r="E234" t="s">
        <v>88</v>
      </c>
      <c r="F234" t="s">
        <v>89</v>
      </c>
      <c r="G234" t="s">
        <v>90</v>
      </c>
      <c r="H234" t="s">
        <v>91</v>
      </c>
      <c r="I234" t="s">
        <v>92</v>
      </c>
      <c r="J234" t="s">
        <v>93</v>
      </c>
      <c r="K234" t="s">
        <v>94</v>
      </c>
      <c r="L234" t="s">
        <v>95</v>
      </c>
      <c r="M234" t="s">
        <v>96</v>
      </c>
      <c r="N234" t="s">
        <v>97</v>
      </c>
      <c r="O234" t="s">
        <v>98</v>
      </c>
      <c r="P234" t="s">
        <v>99</v>
      </c>
      <c r="Q234" t="s">
        <v>100</v>
      </c>
      <c r="R234" t="s">
        <v>101</v>
      </c>
      <c r="S234" t="s">
        <v>102</v>
      </c>
      <c r="T234" t="s">
        <v>103</v>
      </c>
      <c r="U234" t="s">
        <v>104</v>
      </c>
      <c r="V234" t="s">
        <v>105</v>
      </c>
      <c r="W234" t="s">
        <v>106</v>
      </c>
      <c r="X234" t="s">
        <v>107</v>
      </c>
      <c r="Y234" s="51" t="s">
        <v>108</v>
      </c>
      <c r="AO234" s="115" t="s">
        <v>142</v>
      </c>
      <c r="AP234" s="88">
        <v>0.6</v>
      </c>
      <c r="AQ234" s="88">
        <v>0.4</v>
      </c>
      <c r="AR234" s="88">
        <v>0.2</v>
      </c>
    </row>
    <row r="235" spans="1:44">
      <c r="A235" s="58" t="s">
        <v>109</v>
      </c>
      <c r="B235" s="2">
        <f>B25</f>
        <v>0</v>
      </c>
      <c r="C235" s="2">
        <f t="shared" ref="C235:Y235" si="95">C25</f>
        <v>0</v>
      </c>
      <c r="D235" s="2">
        <f t="shared" si="95"/>
        <v>0</v>
      </c>
      <c r="E235" s="2">
        <f t="shared" si="95"/>
        <v>0</v>
      </c>
      <c r="F235" s="2">
        <f t="shared" si="95"/>
        <v>0</v>
      </c>
      <c r="G235" s="2">
        <f t="shared" si="95"/>
        <v>6422.8966946907758</v>
      </c>
      <c r="H235" s="1">
        <f t="shared" si="95"/>
        <v>28834.706437867102</v>
      </c>
      <c r="I235" s="2">
        <f t="shared" si="95"/>
        <v>62452.42105263158</v>
      </c>
      <c r="J235" s="2">
        <f t="shared" si="95"/>
        <v>94976.876655533808</v>
      </c>
      <c r="K235" s="2">
        <f t="shared" si="95"/>
        <v>123264.95358746978</v>
      </c>
      <c r="L235" s="2">
        <f t="shared" si="95"/>
        <v>147043.33709547392</v>
      </c>
      <c r="M235" s="2">
        <f t="shared" si="95"/>
        <v>157702.61246113095</v>
      </c>
      <c r="N235" s="2">
        <f t="shared" si="95"/>
        <v>155789.40919037201</v>
      </c>
      <c r="O235" s="2">
        <f t="shared" si="95"/>
        <v>143900.21743636995</v>
      </c>
      <c r="P235" s="2">
        <f t="shared" si="95"/>
        <v>120941.77818726248</v>
      </c>
      <c r="Q235" s="2">
        <f t="shared" si="95"/>
        <v>86367.461937118525</v>
      </c>
      <c r="R235" s="3">
        <f t="shared" si="95"/>
        <v>44686.96210986987</v>
      </c>
      <c r="S235" s="2">
        <f t="shared" si="95"/>
        <v>12709.136012898769</v>
      </c>
      <c r="T235" s="2">
        <f t="shared" si="95"/>
        <v>1503.231141310607</v>
      </c>
      <c r="U235" s="2">
        <f t="shared" si="95"/>
        <v>0</v>
      </c>
      <c r="V235" s="2">
        <f t="shared" si="95"/>
        <v>0</v>
      </c>
      <c r="W235" s="2">
        <f t="shared" si="95"/>
        <v>0</v>
      </c>
      <c r="X235" s="2">
        <f t="shared" si="95"/>
        <v>0</v>
      </c>
      <c r="Y235" s="54">
        <f t="shared" si="95"/>
        <v>0</v>
      </c>
      <c r="AA235" t="s">
        <v>16</v>
      </c>
      <c r="AB235" s="114" t="s">
        <v>143</v>
      </c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O235" s="115"/>
      <c r="AP235" s="87" t="s">
        <v>144</v>
      </c>
      <c r="AQ235" s="87" t="s">
        <v>144</v>
      </c>
      <c r="AR235" s="87" t="s">
        <v>144</v>
      </c>
    </row>
    <row r="236" spans="1:44">
      <c r="A236" s="50" t="s">
        <v>145</v>
      </c>
      <c r="B236">
        <f>B231+B235</f>
        <v>0</v>
      </c>
      <c r="C236">
        <f t="shared" ref="C236:Y236" si="96">C231+C235</f>
        <v>0</v>
      </c>
      <c r="D236">
        <f t="shared" si="96"/>
        <v>0</v>
      </c>
      <c r="E236">
        <f t="shared" si="96"/>
        <v>0</v>
      </c>
      <c r="F236">
        <f t="shared" si="96"/>
        <v>0</v>
      </c>
      <c r="G236">
        <f t="shared" si="96"/>
        <v>6422.8966946907758</v>
      </c>
      <c r="H236" s="4">
        <f t="shared" si="96"/>
        <v>28834.706437867102</v>
      </c>
      <c r="I236">
        <f t="shared" si="96"/>
        <v>62452.42105263158</v>
      </c>
      <c r="J236">
        <f t="shared" si="96"/>
        <v>94976.876655533808</v>
      </c>
      <c r="K236">
        <f t="shared" si="96"/>
        <v>123264.95358746978</v>
      </c>
      <c r="L236">
        <f t="shared" si="96"/>
        <v>147043.33709547392</v>
      </c>
      <c r="M236">
        <f t="shared" si="96"/>
        <v>157702.61246113095</v>
      </c>
      <c r="N236">
        <f t="shared" si="96"/>
        <v>155789.40919037201</v>
      </c>
      <c r="O236">
        <f t="shared" si="96"/>
        <v>143900.21743636995</v>
      </c>
      <c r="P236">
        <f t="shared" si="96"/>
        <v>120941.77818726248</v>
      </c>
      <c r="Q236">
        <f t="shared" si="96"/>
        <v>86367.461937118525</v>
      </c>
      <c r="R236" s="5">
        <f t="shared" si="96"/>
        <v>44686.96210986987</v>
      </c>
      <c r="S236">
        <f t="shared" si="96"/>
        <v>12709.136012898769</v>
      </c>
      <c r="T236">
        <f t="shared" si="96"/>
        <v>1503.231141310607</v>
      </c>
      <c r="U236">
        <f t="shared" si="96"/>
        <v>0</v>
      </c>
      <c r="V236">
        <f t="shared" si="96"/>
        <v>0</v>
      </c>
      <c r="W236">
        <f t="shared" si="96"/>
        <v>0</v>
      </c>
      <c r="X236">
        <f t="shared" si="96"/>
        <v>0</v>
      </c>
      <c r="Y236" s="51">
        <f t="shared" si="96"/>
        <v>0</v>
      </c>
      <c r="AB236">
        <v>7</v>
      </c>
      <c r="AC236">
        <v>8</v>
      </c>
      <c r="AD236">
        <v>9</v>
      </c>
      <c r="AE236">
        <v>10</v>
      </c>
      <c r="AF236">
        <v>11</v>
      </c>
      <c r="AG236">
        <v>12</v>
      </c>
      <c r="AH236">
        <v>13</v>
      </c>
      <c r="AI236">
        <v>14</v>
      </c>
      <c r="AJ236">
        <v>15</v>
      </c>
      <c r="AK236">
        <v>16</v>
      </c>
      <c r="AL236">
        <v>17</v>
      </c>
      <c r="AO236" s="85" t="s">
        <v>91</v>
      </c>
      <c r="AP236" s="86">
        <v>15155.026760000001</v>
      </c>
      <c r="AQ236" s="87" t="s">
        <v>146</v>
      </c>
      <c r="AR236" s="87" t="s">
        <v>146</v>
      </c>
    </row>
    <row r="237" spans="1:44">
      <c r="A237" s="52" t="s">
        <v>131</v>
      </c>
      <c r="B237" s="27">
        <f t="shared" ref="B237:Y237" si="97">B236+B230-B53</f>
        <v>3094.1083447465921</v>
      </c>
      <c r="C237" s="27">
        <f t="shared" si="97"/>
        <v>3094.1083447465921</v>
      </c>
      <c r="D237" s="27">
        <f t="shared" si="97"/>
        <v>3094.1083447465921</v>
      </c>
      <c r="E237" s="27">
        <f t="shared" si="97"/>
        <v>3094.1083447465921</v>
      </c>
      <c r="F237" s="27">
        <f t="shared" si="97"/>
        <v>3094.1083447465921</v>
      </c>
      <c r="G237" s="27">
        <f t="shared" si="97"/>
        <v>9517.0050394373684</v>
      </c>
      <c r="H237" s="71">
        <f t="shared" si="97"/>
        <v>31928.814782613696</v>
      </c>
      <c r="I237" s="27">
        <f t="shared" si="97"/>
        <v>65546.529397378166</v>
      </c>
      <c r="J237" s="27">
        <f t="shared" si="97"/>
        <v>98070.985000280401</v>
      </c>
      <c r="K237" s="27">
        <f t="shared" si="97"/>
        <v>126359.06193221637</v>
      </c>
      <c r="L237" s="27">
        <f t="shared" si="97"/>
        <v>150137.4454402205</v>
      </c>
      <c r="M237" s="27">
        <f t="shared" si="97"/>
        <v>160796.72080587753</v>
      </c>
      <c r="N237" s="27">
        <f t="shared" si="97"/>
        <v>158883.51753511859</v>
      </c>
      <c r="O237" s="27">
        <f t="shared" si="97"/>
        <v>146994.32578111652</v>
      </c>
      <c r="P237" s="27">
        <f t="shared" si="97"/>
        <v>124035.88653200907</v>
      </c>
      <c r="Q237" s="27">
        <f t="shared" si="97"/>
        <v>89461.570281865119</v>
      </c>
      <c r="R237" s="72">
        <f t="shared" si="97"/>
        <v>47781.070454616463</v>
      </c>
      <c r="S237" s="27">
        <f t="shared" si="97"/>
        <v>15803.244357645361</v>
      </c>
      <c r="T237" s="27">
        <f t="shared" si="97"/>
        <v>4597.3394860571989</v>
      </c>
      <c r="U237" s="27">
        <f t="shared" si="97"/>
        <v>3094.1083447465921</v>
      </c>
      <c r="V237" s="27">
        <f t="shared" si="97"/>
        <v>3094.1083447465921</v>
      </c>
      <c r="W237" s="27">
        <f t="shared" si="97"/>
        <v>3094.1083447465921</v>
      </c>
      <c r="X237" s="27">
        <f t="shared" si="97"/>
        <v>3094.1083447465921</v>
      </c>
      <c r="Y237" s="63">
        <f t="shared" si="97"/>
        <v>3094.1083447465921</v>
      </c>
      <c r="Z237" s="14">
        <v>0.6</v>
      </c>
      <c r="AA237" s="81" t="s">
        <v>147</v>
      </c>
      <c r="AB237" s="80">
        <v>15155.026760000001</v>
      </c>
      <c r="AC237" s="80">
        <v>251.8941299</v>
      </c>
      <c r="AD237" s="80">
        <v>0</v>
      </c>
      <c r="AE237" s="80">
        <v>0</v>
      </c>
      <c r="AF237" s="80">
        <v>0</v>
      </c>
      <c r="AG237" s="80">
        <v>0</v>
      </c>
      <c r="AH237" s="80">
        <v>0</v>
      </c>
      <c r="AI237" s="80">
        <v>0</v>
      </c>
      <c r="AJ237" s="80">
        <v>0</v>
      </c>
      <c r="AK237" s="80">
        <v>0</v>
      </c>
      <c r="AL237" s="80">
        <v>18614.759849999999</v>
      </c>
      <c r="AO237" s="85" t="s">
        <v>92</v>
      </c>
      <c r="AP237" s="86">
        <v>251.8941299</v>
      </c>
      <c r="AQ237" s="86">
        <v>12119.893309999999</v>
      </c>
      <c r="AR237" s="87" t="s">
        <v>146</v>
      </c>
    </row>
    <row r="238" spans="1:44">
      <c r="A238" s="50"/>
      <c r="H238" s="4"/>
      <c r="R238" s="5"/>
      <c r="Y238" s="51"/>
      <c r="Z238" s="14">
        <v>0.4</v>
      </c>
      <c r="AA238" t="s">
        <v>148</v>
      </c>
      <c r="AB238" t="s">
        <v>146</v>
      </c>
      <c r="AC238" s="80">
        <v>12119.893309999999</v>
      </c>
      <c r="AD238" s="80">
        <v>6426.4096140000001</v>
      </c>
      <c r="AE238" s="80">
        <v>1683.0700710000001</v>
      </c>
      <c r="AF238" s="80">
        <v>0</v>
      </c>
      <c r="AG238" s="80">
        <v>0</v>
      </c>
      <c r="AH238" s="80">
        <v>0</v>
      </c>
      <c r="AI238" s="80">
        <v>0</v>
      </c>
      <c r="AJ238" s="80">
        <v>508.08075989999998</v>
      </c>
      <c r="AK238" s="80">
        <v>13616.63653</v>
      </c>
      <c r="AL238" t="s">
        <v>146</v>
      </c>
      <c r="AO238" s="85" t="s">
        <v>93</v>
      </c>
      <c r="AP238" s="86">
        <v>0</v>
      </c>
      <c r="AQ238" s="86">
        <v>6426.4096140000001</v>
      </c>
      <c r="AR238" s="86">
        <v>24371.15063</v>
      </c>
    </row>
    <row r="239" spans="1:44">
      <c r="A239" s="50"/>
      <c r="H239" s="4"/>
      <c r="R239" s="5"/>
      <c r="Y239" s="51"/>
      <c r="Z239" s="14">
        <v>0.2</v>
      </c>
      <c r="AA239" t="s">
        <v>148</v>
      </c>
      <c r="AB239" t="s">
        <v>146</v>
      </c>
      <c r="AC239" t="s">
        <v>146</v>
      </c>
      <c r="AD239" s="80">
        <v>24371.15063</v>
      </c>
      <c r="AE239" s="80">
        <v>24399.48086</v>
      </c>
      <c r="AF239" s="80">
        <v>21624.86261</v>
      </c>
      <c r="AG239" s="80">
        <v>19162.7804</v>
      </c>
      <c r="AH239" s="80">
        <v>17349.27533</v>
      </c>
      <c r="AI239" s="80">
        <v>21079.233950000002</v>
      </c>
      <c r="AJ239" t="s">
        <v>146</v>
      </c>
      <c r="AK239" t="s">
        <v>146</v>
      </c>
      <c r="AL239" t="s">
        <v>146</v>
      </c>
      <c r="AO239" s="85" t="s">
        <v>94</v>
      </c>
      <c r="AP239" s="86">
        <v>0</v>
      </c>
      <c r="AQ239" s="86">
        <v>1683.0700710000001</v>
      </c>
      <c r="AR239" s="86">
        <v>24399.48086</v>
      </c>
    </row>
    <row r="240" spans="1:44">
      <c r="A240" s="58" t="s">
        <v>111</v>
      </c>
      <c r="B240" s="2">
        <f>B28</f>
        <v>0</v>
      </c>
      <c r="C240" s="2">
        <f t="shared" ref="C240:Y240" si="98">C28</f>
        <v>0</v>
      </c>
      <c r="D240" s="2">
        <f t="shared" si="98"/>
        <v>0</v>
      </c>
      <c r="E240" s="2">
        <f t="shared" si="98"/>
        <v>0</v>
      </c>
      <c r="F240" s="2">
        <f t="shared" si="98"/>
        <v>0</v>
      </c>
      <c r="G240" s="2">
        <f t="shared" si="98"/>
        <v>3853.7380168144646</v>
      </c>
      <c r="H240" s="1">
        <f t="shared" si="98"/>
        <v>17300.823862720255</v>
      </c>
      <c r="I240" s="2">
        <f t="shared" si="98"/>
        <v>37471.452631578941</v>
      </c>
      <c r="J240" s="2">
        <f t="shared" si="98"/>
        <v>56986.125993320275</v>
      </c>
      <c r="K240" s="2">
        <f t="shared" si="98"/>
        <v>73958.972152481845</v>
      </c>
      <c r="L240" s="2">
        <f t="shared" si="98"/>
        <v>88226.00225728433</v>
      </c>
      <c r="M240" s="2">
        <f t="shared" si="98"/>
        <v>94621.567476678552</v>
      </c>
      <c r="N240" s="2">
        <f t="shared" si="98"/>
        <v>93473.645514223172</v>
      </c>
      <c r="O240" s="2">
        <f t="shared" si="98"/>
        <v>86340.130461821929</v>
      </c>
      <c r="P240" s="2">
        <f t="shared" si="98"/>
        <v>72565.066912357463</v>
      </c>
      <c r="Q240" s="2">
        <f t="shared" si="98"/>
        <v>51820.477162271098</v>
      </c>
      <c r="R240" s="3">
        <f t="shared" si="98"/>
        <v>26812.17726592191</v>
      </c>
      <c r="S240" s="2">
        <f t="shared" si="98"/>
        <v>7625.4816077392588</v>
      </c>
      <c r="T240" s="2">
        <f t="shared" si="98"/>
        <v>901.93868478636398</v>
      </c>
      <c r="U240" s="2">
        <f t="shared" si="98"/>
        <v>0</v>
      </c>
      <c r="V240" s="2">
        <f t="shared" si="98"/>
        <v>0</v>
      </c>
      <c r="W240" s="2">
        <f t="shared" si="98"/>
        <v>0</v>
      </c>
      <c r="X240" s="2">
        <f t="shared" si="98"/>
        <v>0</v>
      </c>
      <c r="Y240" s="54">
        <f t="shared" si="98"/>
        <v>0</v>
      </c>
      <c r="AO240" s="85" t="s">
        <v>95</v>
      </c>
      <c r="AP240" s="86">
        <v>0</v>
      </c>
      <c r="AQ240" s="86">
        <v>0</v>
      </c>
      <c r="AR240" s="86">
        <v>21624.86261</v>
      </c>
    </row>
    <row r="241" spans="1:44">
      <c r="A241" s="50" t="s">
        <v>145</v>
      </c>
      <c r="B241">
        <f>B231+B240</f>
        <v>0</v>
      </c>
      <c r="C241">
        <f t="shared" ref="C241:Y241" si="99">C231+C240</f>
        <v>0</v>
      </c>
      <c r="D241">
        <f t="shared" si="99"/>
        <v>0</v>
      </c>
      <c r="E241">
        <f t="shared" si="99"/>
        <v>0</v>
      </c>
      <c r="F241">
        <f t="shared" si="99"/>
        <v>0</v>
      </c>
      <c r="G241">
        <f t="shared" si="99"/>
        <v>3853.7380168144646</v>
      </c>
      <c r="H241" s="4">
        <f t="shared" si="99"/>
        <v>17300.823862720255</v>
      </c>
      <c r="I241">
        <f t="shared" si="99"/>
        <v>37471.452631578941</v>
      </c>
      <c r="J241">
        <f t="shared" si="99"/>
        <v>56986.125993320275</v>
      </c>
      <c r="K241">
        <f t="shared" si="99"/>
        <v>73958.972152481845</v>
      </c>
      <c r="L241">
        <f t="shared" si="99"/>
        <v>88226.00225728433</v>
      </c>
      <c r="M241">
        <f t="shared" si="99"/>
        <v>94621.567476678552</v>
      </c>
      <c r="N241">
        <f t="shared" si="99"/>
        <v>93473.645514223172</v>
      </c>
      <c r="O241">
        <f t="shared" si="99"/>
        <v>86340.130461821929</v>
      </c>
      <c r="P241">
        <f t="shared" si="99"/>
        <v>72565.066912357463</v>
      </c>
      <c r="Q241">
        <f t="shared" si="99"/>
        <v>51820.477162271098</v>
      </c>
      <c r="R241" s="5">
        <f t="shared" si="99"/>
        <v>26812.17726592191</v>
      </c>
      <c r="S241">
        <f>S231+S240</f>
        <v>7625.4816077392588</v>
      </c>
      <c r="T241">
        <f t="shared" si="99"/>
        <v>901.93868478636398</v>
      </c>
      <c r="U241">
        <f t="shared" si="99"/>
        <v>0</v>
      </c>
      <c r="V241">
        <f t="shared" si="99"/>
        <v>0</v>
      </c>
      <c r="W241">
        <f t="shared" si="99"/>
        <v>0</v>
      </c>
      <c r="X241">
        <f t="shared" si="99"/>
        <v>0</v>
      </c>
      <c r="Y241" s="51">
        <f t="shared" si="99"/>
        <v>0</v>
      </c>
      <c r="Z241" s="119" t="s">
        <v>16</v>
      </c>
      <c r="AA241" s="114"/>
      <c r="AB241" s="114"/>
      <c r="AC241" s="114"/>
      <c r="AD241" s="114"/>
      <c r="AE241" s="114"/>
      <c r="AF241" s="114"/>
      <c r="AG241" s="114"/>
      <c r="AH241" s="114"/>
      <c r="AI241" s="114"/>
      <c r="AJ241" s="114"/>
      <c r="AK241" s="114"/>
      <c r="AL241" s="114"/>
      <c r="AO241" s="85" t="s">
        <v>96</v>
      </c>
      <c r="AP241" s="86">
        <v>0</v>
      </c>
      <c r="AQ241" s="86">
        <v>0</v>
      </c>
      <c r="AR241" s="86">
        <v>19162.7804</v>
      </c>
    </row>
    <row r="242" spans="1:44">
      <c r="A242" s="52" t="s">
        <v>131</v>
      </c>
      <c r="B242" s="7">
        <f t="shared" ref="B242:Y242" si="100">B241+B230-B232</f>
        <v>-27755.891655253406</v>
      </c>
      <c r="C242" s="7">
        <f t="shared" si="100"/>
        <v>-25665.891655253406</v>
      </c>
      <c r="D242" s="7">
        <f t="shared" si="100"/>
        <v>-24805.891655253406</v>
      </c>
      <c r="E242" s="7">
        <f t="shared" si="100"/>
        <v>-24535.891655253406</v>
      </c>
      <c r="F242" s="7">
        <f t="shared" si="100"/>
        <v>-24675.891655253406</v>
      </c>
      <c r="G242" s="7">
        <f t="shared" si="100"/>
        <v>-21192.153638438944</v>
      </c>
      <c r="H242" s="6">
        <f t="shared" si="100"/>
        <v>-10405.067792533151</v>
      </c>
      <c r="I242" s="7">
        <f t="shared" si="100"/>
        <v>4565.5609763255343</v>
      </c>
      <c r="J242" s="27">
        <f t="shared" si="100"/>
        <v>17070.234338066868</v>
      </c>
      <c r="K242" s="27">
        <f t="shared" si="100"/>
        <v>29033.080497228439</v>
      </c>
      <c r="L242" s="27">
        <f t="shared" si="100"/>
        <v>40960.110602030923</v>
      </c>
      <c r="M242" s="27">
        <f t="shared" si="100"/>
        <v>45605.675821425146</v>
      </c>
      <c r="N242" s="27">
        <f t="shared" si="100"/>
        <v>44697.753858969765</v>
      </c>
      <c r="O242" s="27">
        <f t="shared" si="100"/>
        <v>36304.238806568523</v>
      </c>
      <c r="P242" s="27">
        <f t="shared" si="100"/>
        <v>22289.175257104056</v>
      </c>
      <c r="Q242" s="7">
        <f t="shared" si="100"/>
        <v>2104.5855070176913</v>
      </c>
      <c r="R242" s="8">
        <f t="shared" si="100"/>
        <v>-21633.714389331497</v>
      </c>
      <c r="S242" s="7">
        <f t="shared" si="100"/>
        <v>-37190.410047514146</v>
      </c>
      <c r="T242" s="7">
        <f t="shared" si="100"/>
        <v>-41653.952970467042</v>
      </c>
      <c r="U242" s="7">
        <f t="shared" si="100"/>
        <v>-40745.891655253406</v>
      </c>
      <c r="V242" s="7">
        <f t="shared" si="100"/>
        <v>-37755.891655253406</v>
      </c>
      <c r="W242" s="7">
        <f t="shared" si="100"/>
        <v>-34865.891655253406</v>
      </c>
      <c r="X242" s="7">
        <f t="shared" si="100"/>
        <v>-32735.891655253406</v>
      </c>
      <c r="Y242" s="57">
        <f t="shared" si="100"/>
        <v>-30245.891655253406</v>
      </c>
      <c r="Z242" s="15" t="s">
        <v>42</v>
      </c>
      <c r="AA242" s="15" t="s">
        <v>149</v>
      </c>
      <c r="AB242" s="74">
        <v>7</v>
      </c>
      <c r="AC242" s="74">
        <v>8</v>
      </c>
      <c r="AD242" s="74">
        <v>9</v>
      </c>
      <c r="AE242" s="74">
        <v>10</v>
      </c>
      <c r="AF242" s="74">
        <v>11</v>
      </c>
      <c r="AG242" s="74">
        <v>12</v>
      </c>
      <c r="AH242" s="74">
        <v>13</v>
      </c>
      <c r="AI242" s="74">
        <v>14</v>
      </c>
      <c r="AJ242" s="74">
        <v>15</v>
      </c>
      <c r="AK242" s="74">
        <v>16</v>
      </c>
      <c r="AL242" s="74">
        <v>17</v>
      </c>
      <c r="AO242" s="85" t="s">
        <v>97</v>
      </c>
      <c r="AP242" s="86">
        <v>0</v>
      </c>
      <c r="AQ242" s="86">
        <v>0</v>
      </c>
      <c r="AR242" s="86">
        <v>17349.27533</v>
      </c>
    </row>
    <row r="243" spans="1:44">
      <c r="A243" s="50"/>
      <c r="B243">
        <f>B241+B230</f>
        <v>3094.1083447465921</v>
      </c>
      <c r="C243">
        <f>C241+C230</f>
        <v>3094.1083447465921</v>
      </c>
      <c r="D243">
        <f t="shared" ref="D243:G243" si="101">D241+D230</f>
        <v>3094.1083447465921</v>
      </c>
      <c r="E243">
        <f t="shared" si="101"/>
        <v>3094.1083447465921</v>
      </c>
      <c r="F243">
        <f t="shared" si="101"/>
        <v>3094.1083447465921</v>
      </c>
      <c r="G243">
        <f t="shared" si="101"/>
        <v>6947.8463615610563</v>
      </c>
      <c r="H243" s="4">
        <f>H241+H230+AB237</f>
        <v>35549.958967466853</v>
      </c>
      <c r="I243" s="4">
        <f t="shared" ref="I243" si="102">I241+I230+AC237</f>
        <v>40817.455106225534</v>
      </c>
      <c r="J243" s="4">
        <f>J232</f>
        <v>43010</v>
      </c>
      <c r="K243" s="4">
        <f t="shared" ref="K243:P243" si="103">K232</f>
        <v>48020</v>
      </c>
      <c r="L243" s="4">
        <f t="shared" si="103"/>
        <v>50360</v>
      </c>
      <c r="M243" s="4">
        <f t="shared" si="103"/>
        <v>52110</v>
      </c>
      <c r="N243" s="4">
        <f t="shared" si="103"/>
        <v>51870</v>
      </c>
      <c r="O243" s="4">
        <f t="shared" si="103"/>
        <v>53130</v>
      </c>
      <c r="P243" s="4">
        <f t="shared" si="103"/>
        <v>53370</v>
      </c>
      <c r="Q243" s="4">
        <f>Q232</f>
        <v>52810</v>
      </c>
      <c r="R243" s="4">
        <f>R241+R230+AL237</f>
        <v>48521.045460668502</v>
      </c>
      <c r="S243" s="4">
        <f>S241+S230</f>
        <v>10719.589952485851</v>
      </c>
      <c r="T243" s="4">
        <f t="shared" ref="T243:Y243" si="104">T241+T230</f>
        <v>3996.047029532956</v>
      </c>
      <c r="U243" s="4">
        <f t="shared" si="104"/>
        <v>3094.1083447465921</v>
      </c>
      <c r="V243" s="4">
        <f t="shared" si="104"/>
        <v>3094.1083447465921</v>
      </c>
      <c r="W243" s="4">
        <f t="shared" si="104"/>
        <v>3094.1083447465921</v>
      </c>
      <c r="X243" s="4">
        <f t="shared" si="104"/>
        <v>3094.1083447465921</v>
      </c>
      <c r="Y243" s="4">
        <f t="shared" si="104"/>
        <v>3094.1083447465921</v>
      </c>
      <c r="Z243" s="83">
        <v>0.6</v>
      </c>
      <c r="AA243" s="15" t="s">
        <v>144</v>
      </c>
      <c r="AB243" s="82">
        <v>15155.026760000001</v>
      </c>
      <c r="AC243" s="82">
        <v>251.8941299</v>
      </c>
      <c r="AD243" s="82">
        <v>0</v>
      </c>
      <c r="AE243" s="82">
        <v>0</v>
      </c>
      <c r="AF243" s="82">
        <v>0</v>
      </c>
      <c r="AG243" s="82">
        <v>0</v>
      </c>
      <c r="AH243" s="82">
        <v>0</v>
      </c>
      <c r="AI243" s="82">
        <v>0</v>
      </c>
      <c r="AJ243" s="82">
        <v>0</v>
      </c>
      <c r="AK243" s="82">
        <v>0</v>
      </c>
      <c r="AL243" s="82">
        <v>18614.759849999999</v>
      </c>
      <c r="AO243" s="85" t="s">
        <v>98</v>
      </c>
      <c r="AP243" s="86">
        <v>0</v>
      </c>
      <c r="AQ243" s="86">
        <v>0</v>
      </c>
      <c r="AR243" s="86">
        <v>21079.233950000002</v>
      </c>
    </row>
    <row r="244" spans="1:44">
      <c r="A244" s="50"/>
      <c r="H244" s="4"/>
      <c r="R244" s="5"/>
      <c r="Y244" s="51"/>
      <c r="Z244" s="83">
        <v>0.4</v>
      </c>
      <c r="AA244" s="15" t="s">
        <v>144</v>
      </c>
      <c r="AB244" s="74" t="s">
        <v>146</v>
      </c>
      <c r="AC244" s="82">
        <v>12119.893309999999</v>
      </c>
      <c r="AD244" s="82">
        <v>6426.4096140000001</v>
      </c>
      <c r="AE244" s="82">
        <v>1683.0700710000001</v>
      </c>
      <c r="AF244" s="82">
        <v>0</v>
      </c>
      <c r="AG244" s="82">
        <v>0</v>
      </c>
      <c r="AH244" s="82">
        <v>0</v>
      </c>
      <c r="AI244" s="82">
        <v>0</v>
      </c>
      <c r="AJ244" s="82">
        <v>508.08075989999998</v>
      </c>
      <c r="AK244" s="82">
        <v>13616.63653</v>
      </c>
      <c r="AL244" s="74" t="s">
        <v>146</v>
      </c>
      <c r="AO244" s="85" t="s">
        <v>99</v>
      </c>
      <c r="AP244" s="86">
        <v>0</v>
      </c>
      <c r="AQ244" s="86">
        <v>508.08075989999998</v>
      </c>
      <c r="AR244" s="87" t="s">
        <v>146</v>
      </c>
    </row>
    <row r="245" spans="1:44">
      <c r="A245" s="58" t="s">
        <v>122</v>
      </c>
      <c r="B245" s="2">
        <f t="shared" ref="B245:Y245" si="105">B31</f>
        <v>0</v>
      </c>
      <c r="C245" s="2">
        <f t="shared" si="105"/>
        <v>0</v>
      </c>
      <c r="D245" s="2">
        <f t="shared" si="105"/>
        <v>0</v>
      </c>
      <c r="E245" s="2">
        <f t="shared" si="105"/>
        <v>0</v>
      </c>
      <c r="F245" s="2">
        <f t="shared" si="105"/>
        <v>0</v>
      </c>
      <c r="G245" s="2">
        <f t="shared" si="105"/>
        <v>3211.4483473453879</v>
      </c>
      <c r="H245" s="1">
        <f t="shared" si="105"/>
        <v>14417.353218933551</v>
      </c>
      <c r="I245" s="2">
        <f t="shared" si="105"/>
        <v>31226.21052631579</v>
      </c>
      <c r="J245" s="2">
        <f t="shared" si="105"/>
        <v>47488.438327766904</v>
      </c>
      <c r="K245" s="2">
        <f t="shared" si="105"/>
        <v>61632.476793734888</v>
      </c>
      <c r="L245" s="2">
        <f t="shared" si="105"/>
        <v>73521.668547736961</v>
      </c>
      <c r="M245" s="2">
        <f t="shared" si="105"/>
        <v>78851.306230565475</v>
      </c>
      <c r="N245" s="2">
        <f t="shared" si="105"/>
        <v>77894.704595186005</v>
      </c>
      <c r="O245" s="2">
        <f t="shared" si="105"/>
        <v>71950.108718184973</v>
      </c>
      <c r="P245" s="2">
        <f t="shared" si="105"/>
        <v>60470.889093631238</v>
      </c>
      <c r="Q245" s="2">
        <f t="shared" si="105"/>
        <v>43183.730968559263</v>
      </c>
      <c r="R245" s="3">
        <f t="shared" si="105"/>
        <v>22343.481054934935</v>
      </c>
      <c r="S245" s="2">
        <f t="shared" si="105"/>
        <v>6354.5680064493845</v>
      </c>
      <c r="T245" s="2">
        <f t="shared" si="105"/>
        <v>751.61557065530349</v>
      </c>
      <c r="U245" s="2">
        <f t="shared" si="105"/>
        <v>0</v>
      </c>
      <c r="V245" s="2">
        <f t="shared" si="105"/>
        <v>0</v>
      </c>
      <c r="W245" s="2">
        <f t="shared" si="105"/>
        <v>0</v>
      </c>
      <c r="X245" s="2">
        <f t="shared" si="105"/>
        <v>0</v>
      </c>
      <c r="Y245" s="54">
        <f t="shared" si="105"/>
        <v>0</v>
      </c>
      <c r="Z245" s="83">
        <v>0.2</v>
      </c>
      <c r="AA245" s="15" t="s">
        <v>144</v>
      </c>
      <c r="AB245" s="74" t="s">
        <v>146</v>
      </c>
      <c r="AC245" s="74" t="s">
        <v>146</v>
      </c>
      <c r="AD245" s="82">
        <v>24371.15063</v>
      </c>
      <c r="AE245" s="82">
        <v>24399.48086</v>
      </c>
      <c r="AF245" s="82">
        <v>21624.86261</v>
      </c>
      <c r="AG245" s="82">
        <v>19162.7804</v>
      </c>
      <c r="AH245" s="82">
        <v>17349.27533</v>
      </c>
      <c r="AI245" s="82">
        <v>21079.233950000002</v>
      </c>
      <c r="AJ245" s="74" t="s">
        <v>146</v>
      </c>
      <c r="AK245" s="74" t="s">
        <v>146</v>
      </c>
      <c r="AL245" s="74" t="s">
        <v>146</v>
      </c>
      <c r="AO245" s="85" t="s">
        <v>100</v>
      </c>
      <c r="AP245" s="86">
        <v>0</v>
      </c>
      <c r="AQ245" s="86">
        <v>13616.63653</v>
      </c>
      <c r="AR245" s="87" t="s">
        <v>146</v>
      </c>
    </row>
    <row r="246" spans="1:44">
      <c r="A246" s="50" t="s">
        <v>145</v>
      </c>
      <c r="B246">
        <f t="shared" ref="B246:Y246" si="106">B231+B245</f>
        <v>0</v>
      </c>
      <c r="C246">
        <f t="shared" si="106"/>
        <v>0</v>
      </c>
      <c r="D246">
        <f t="shared" si="106"/>
        <v>0</v>
      </c>
      <c r="E246">
        <f t="shared" si="106"/>
        <v>0</v>
      </c>
      <c r="F246">
        <f t="shared" si="106"/>
        <v>0</v>
      </c>
      <c r="G246">
        <f t="shared" si="106"/>
        <v>3211.4483473453879</v>
      </c>
      <c r="H246" s="4">
        <f t="shared" si="106"/>
        <v>14417.353218933551</v>
      </c>
      <c r="I246">
        <f t="shared" si="106"/>
        <v>31226.21052631579</v>
      </c>
      <c r="J246">
        <f t="shared" si="106"/>
        <v>47488.438327766904</v>
      </c>
      <c r="K246">
        <f t="shared" si="106"/>
        <v>61632.476793734888</v>
      </c>
      <c r="L246">
        <f t="shared" si="106"/>
        <v>73521.668547736961</v>
      </c>
      <c r="M246">
        <f t="shared" si="106"/>
        <v>78851.306230565475</v>
      </c>
      <c r="N246">
        <f t="shared" si="106"/>
        <v>77894.704595186005</v>
      </c>
      <c r="O246">
        <f t="shared" si="106"/>
        <v>71950.108718184973</v>
      </c>
      <c r="P246">
        <f t="shared" si="106"/>
        <v>60470.889093631238</v>
      </c>
      <c r="Q246">
        <f t="shared" si="106"/>
        <v>43183.730968559263</v>
      </c>
      <c r="R246" s="5">
        <f t="shared" si="106"/>
        <v>22343.481054934935</v>
      </c>
      <c r="S246">
        <f t="shared" si="106"/>
        <v>6354.5680064493845</v>
      </c>
      <c r="T246">
        <f t="shared" si="106"/>
        <v>751.61557065530349</v>
      </c>
      <c r="U246">
        <f t="shared" si="106"/>
        <v>0</v>
      </c>
      <c r="V246">
        <f t="shared" si="106"/>
        <v>0</v>
      </c>
      <c r="W246">
        <f t="shared" si="106"/>
        <v>0</v>
      </c>
      <c r="X246">
        <f t="shared" si="106"/>
        <v>0</v>
      </c>
      <c r="Y246" s="51">
        <f t="shared" si="106"/>
        <v>0</v>
      </c>
      <c r="Z246" s="119" t="s">
        <v>17</v>
      </c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O246" s="85" t="s">
        <v>101</v>
      </c>
      <c r="AP246" s="86">
        <v>18614.759849999999</v>
      </c>
      <c r="AQ246" s="87" t="s">
        <v>146</v>
      </c>
      <c r="AR246" s="87" t="s">
        <v>146</v>
      </c>
    </row>
    <row r="247" spans="1:44">
      <c r="A247" s="52" t="s">
        <v>131</v>
      </c>
      <c r="B247" s="7">
        <f t="shared" ref="B247:Y247" si="107">B246+B230-B232</f>
        <v>-27755.891655253406</v>
      </c>
      <c r="C247" s="7">
        <f t="shared" si="107"/>
        <v>-25665.891655253406</v>
      </c>
      <c r="D247" s="7">
        <f t="shared" si="107"/>
        <v>-24805.891655253406</v>
      </c>
      <c r="E247" s="7">
        <f t="shared" si="107"/>
        <v>-24535.891655253406</v>
      </c>
      <c r="F247" s="7">
        <f t="shared" si="107"/>
        <v>-24675.891655253406</v>
      </c>
      <c r="G247" s="7">
        <f t="shared" si="107"/>
        <v>-21834.443307908019</v>
      </c>
      <c r="H247" s="6">
        <f t="shared" si="107"/>
        <v>-13288.538436319857</v>
      </c>
      <c r="I247" s="7">
        <f t="shared" si="107"/>
        <v>-1679.6811289376201</v>
      </c>
      <c r="J247" s="7">
        <f t="shared" si="107"/>
        <v>7572.5466725134975</v>
      </c>
      <c r="K247" s="7">
        <f t="shared" si="107"/>
        <v>16706.585138481481</v>
      </c>
      <c r="L247" s="27">
        <f t="shared" si="107"/>
        <v>26255.776892483555</v>
      </c>
      <c r="M247" s="27">
        <f t="shared" si="107"/>
        <v>29835.414575312068</v>
      </c>
      <c r="N247" s="27">
        <f t="shared" si="107"/>
        <v>29118.812939932599</v>
      </c>
      <c r="O247" s="27">
        <f t="shared" si="107"/>
        <v>21914.217062931566</v>
      </c>
      <c r="P247" s="7">
        <f t="shared" si="107"/>
        <v>10194.997438377832</v>
      </c>
      <c r="Q247" s="7">
        <f t="shared" si="107"/>
        <v>-6532.1606866941438</v>
      </c>
      <c r="R247" s="8">
        <f t="shared" si="107"/>
        <v>-26102.410600318472</v>
      </c>
      <c r="S247" s="7">
        <f t="shared" si="107"/>
        <v>-38461.323648804027</v>
      </c>
      <c r="T247" s="7">
        <f t="shared" si="107"/>
        <v>-41804.276084598103</v>
      </c>
      <c r="U247" s="7">
        <f t="shared" si="107"/>
        <v>-40745.891655253406</v>
      </c>
      <c r="V247" s="7">
        <f t="shared" si="107"/>
        <v>-37755.891655253406</v>
      </c>
      <c r="W247" s="7">
        <f t="shared" si="107"/>
        <v>-34865.891655253406</v>
      </c>
      <c r="X247" s="7">
        <f t="shared" si="107"/>
        <v>-32735.891655253406</v>
      </c>
      <c r="Y247" s="57">
        <f t="shared" si="107"/>
        <v>-30245.891655253406</v>
      </c>
      <c r="Z247" s="15" t="s">
        <v>42</v>
      </c>
      <c r="AA247" s="15" t="s">
        <v>149</v>
      </c>
      <c r="AB247" s="74">
        <v>7</v>
      </c>
      <c r="AC247" s="82">
        <v>8</v>
      </c>
      <c r="AD247" s="82">
        <v>9</v>
      </c>
      <c r="AE247" s="82">
        <v>10</v>
      </c>
      <c r="AF247" s="82">
        <v>11</v>
      </c>
      <c r="AG247" s="82">
        <v>12</v>
      </c>
      <c r="AH247" s="82">
        <v>13</v>
      </c>
      <c r="AI247" s="82">
        <v>14</v>
      </c>
      <c r="AJ247" s="82">
        <v>15</v>
      </c>
      <c r="AK247" s="82">
        <v>16</v>
      </c>
      <c r="AL247" s="82">
        <v>17</v>
      </c>
    </row>
    <row r="248" spans="1:44">
      <c r="A248" s="50"/>
      <c r="H248" s="4"/>
      <c r="R248" s="5"/>
      <c r="Y248" s="51"/>
      <c r="Z248" s="83">
        <v>0.6</v>
      </c>
      <c r="AA248" s="15" t="s">
        <v>144</v>
      </c>
      <c r="AB248" s="74" t="s">
        <v>146</v>
      </c>
      <c r="AC248" s="82">
        <v>0</v>
      </c>
      <c r="AD248" s="82">
        <v>0</v>
      </c>
      <c r="AE248" s="82">
        <v>0</v>
      </c>
      <c r="AF248" s="82">
        <v>0</v>
      </c>
      <c r="AG248" s="82">
        <v>0</v>
      </c>
      <c r="AH248" s="82">
        <v>0</v>
      </c>
      <c r="AI248" s="82">
        <v>0</v>
      </c>
      <c r="AJ248" s="82">
        <v>0</v>
      </c>
      <c r="AK248" s="82">
        <v>0</v>
      </c>
      <c r="AL248" s="82">
        <v>13721.5363</v>
      </c>
      <c r="AO248" s="120" t="s">
        <v>17</v>
      </c>
      <c r="AP248" s="121"/>
      <c r="AQ248" s="121"/>
      <c r="AR248" s="122"/>
    </row>
    <row r="249" spans="1:44">
      <c r="A249" s="50"/>
      <c r="H249" s="4"/>
      <c r="R249" s="5"/>
      <c r="Y249" s="51"/>
      <c r="Z249" s="83">
        <v>0.4</v>
      </c>
      <c r="AA249" s="15" t="s">
        <v>144</v>
      </c>
      <c r="AB249" s="74" t="s">
        <v>146</v>
      </c>
      <c r="AC249" s="82">
        <v>7226.669758</v>
      </c>
      <c r="AD249" s="82">
        <v>1533.186066</v>
      </c>
      <c r="AE249" s="82">
        <v>0</v>
      </c>
      <c r="AF249" s="82">
        <v>0</v>
      </c>
      <c r="AG249" s="82">
        <v>0</v>
      </c>
      <c r="AH249" s="82">
        <v>0</v>
      </c>
      <c r="AI249" s="82">
        <v>0</v>
      </c>
      <c r="AJ249" s="82">
        <v>0</v>
      </c>
      <c r="AK249" s="82">
        <v>8723.4129780000003</v>
      </c>
      <c r="AL249" s="74" t="s">
        <v>146</v>
      </c>
      <c r="AO249" s="115" t="s">
        <v>142</v>
      </c>
      <c r="AP249" s="88">
        <v>0.6</v>
      </c>
      <c r="AQ249" s="88">
        <v>0.4</v>
      </c>
      <c r="AR249" s="88">
        <v>0.2</v>
      </c>
    </row>
    <row r="250" spans="1:44">
      <c r="A250" s="58" t="s">
        <v>123</v>
      </c>
      <c r="B250" s="2">
        <f t="shared" ref="B250:Y250" si="108">B34</f>
        <v>0</v>
      </c>
      <c r="C250" s="2">
        <f t="shared" si="108"/>
        <v>0</v>
      </c>
      <c r="D250" s="2">
        <f t="shared" si="108"/>
        <v>0</v>
      </c>
      <c r="E250" s="2">
        <f t="shared" si="108"/>
        <v>0</v>
      </c>
      <c r="F250" s="2">
        <f t="shared" si="108"/>
        <v>0</v>
      </c>
      <c r="G250" s="2">
        <f t="shared" si="108"/>
        <v>2569.1586778763103</v>
      </c>
      <c r="H250" s="1">
        <f t="shared" si="108"/>
        <v>11533.882575146841</v>
      </c>
      <c r="I250" s="2">
        <f t="shared" si="108"/>
        <v>24980.968421052632</v>
      </c>
      <c r="J250" s="2">
        <f t="shared" si="108"/>
        <v>37990.750662213526</v>
      </c>
      <c r="K250" s="2">
        <f t="shared" si="108"/>
        <v>49305.981434987909</v>
      </c>
      <c r="L250" s="2">
        <f t="shared" si="108"/>
        <v>58817.33483818957</v>
      </c>
      <c r="M250" s="2">
        <f t="shared" si="108"/>
        <v>63081.044984452383</v>
      </c>
      <c r="N250" s="2">
        <f t="shared" si="108"/>
        <v>62315.763676148803</v>
      </c>
      <c r="O250" s="2">
        <f t="shared" si="108"/>
        <v>57560.086974547965</v>
      </c>
      <c r="P250" s="2">
        <f t="shared" si="108"/>
        <v>48376.711274904992</v>
      </c>
      <c r="Q250" s="2">
        <f t="shared" si="108"/>
        <v>34546.984774847413</v>
      </c>
      <c r="R250" s="3">
        <f t="shared" si="108"/>
        <v>17874.784843947946</v>
      </c>
      <c r="S250" s="2">
        <f t="shared" si="108"/>
        <v>5083.6544051595074</v>
      </c>
      <c r="T250" s="2">
        <f t="shared" si="108"/>
        <v>601.29245652424277</v>
      </c>
      <c r="U250" s="2">
        <f t="shared" si="108"/>
        <v>0</v>
      </c>
      <c r="V250" s="2">
        <f t="shared" si="108"/>
        <v>0</v>
      </c>
      <c r="W250" s="2">
        <f t="shared" si="108"/>
        <v>0</v>
      </c>
      <c r="X250" s="2">
        <f t="shared" si="108"/>
        <v>0</v>
      </c>
      <c r="Y250" s="54">
        <f t="shared" si="108"/>
        <v>0</v>
      </c>
      <c r="Z250" s="83">
        <v>0.2</v>
      </c>
      <c r="AA250" s="15" t="s">
        <v>144</v>
      </c>
      <c r="AB250" s="74" t="s">
        <v>146</v>
      </c>
      <c r="AC250" s="74" t="s">
        <v>146</v>
      </c>
      <c r="AD250" s="74" t="s">
        <v>146</v>
      </c>
      <c r="AE250" s="82">
        <v>19506.257320000001</v>
      </c>
      <c r="AF250" s="82">
        <v>16731.639070000001</v>
      </c>
      <c r="AG250" s="82">
        <v>14269.556850000001</v>
      </c>
      <c r="AH250" s="82">
        <v>12456.05178</v>
      </c>
      <c r="AI250" s="82">
        <v>16186.010399999999</v>
      </c>
      <c r="AJ250" s="74" t="s">
        <v>146</v>
      </c>
      <c r="AK250" s="74" t="s">
        <v>146</v>
      </c>
      <c r="AL250" s="74" t="s">
        <v>146</v>
      </c>
      <c r="AO250" s="115"/>
      <c r="AP250" s="87" t="s">
        <v>144</v>
      </c>
      <c r="AQ250" s="87" t="s">
        <v>144</v>
      </c>
      <c r="AR250" s="87" t="s">
        <v>144</v>
      </c>
    </row>
    <row r="251" spans="1:44">
      <c r="A251" s="50" t="s">
        <v>145</v>
      </c>
      <c r="B251">
        <f t="shared" ref="B251:Y251" si="109">B231+B250</f>
        <v>0</v>
      </c>
      <c r="C251">
        <f t="shared" si="109"/>
        <v>0</v>
      </c>
      <c r="D251">
        <f t="shared" si="109"/>
        <v>0</v>
      </c>
      <c r="E251">
        <f t="shared" si="109"/>
        <v>0</v>
      </c>
      <c r="F251">
        <f t="shared" si="109"/>
        <v>0</v>
      </c>
      <c r="G251">
        <f t="shared" si="109"/>
        <v>2569.1586778763103</v>
      </c>
      <c r="H251" s="4">
        <f t="shared" si="109"/>
        <v>11533.882575146841</v>
      </c>
      <c r="I251">
        <f t="shared" si="109"/>
        <v>24980.968421052632</v>
      </c>
      <c r="J251">
        <f t="shared" si="109"/>
        <v>37990.750662213526</v>
      </c>
      <c r="K251">
        <f t="shared" si="109"/>
        <v>49305.981434987909</v>
      </c>
      <c r="L251">
        <f t="shared" si="109"/>
        <v>58817.33483818957</v>
      </c>
      <c r="M251">
        <f t="shared" si="109"/>
        <v>63081.044984452383</v>
      </c>
      <c r="N251">
        <f t="shared" si="109"/>
        <v>62315.763676148803</v>
      </c>
      <c r="O251">
        <f t="shared" si="109"/>
        <v>57560.086974547965</v>
      </c>
      <c r="P251">
        <f t="shared" si="109"/>
        <v>48376.711274904992</v>
      </c>
      <c r="Q251">
        <f t="shared" si="109"/>
        <v>34546.984774847413</v>
      </c>
      <c r="R251" s="5">
        <f t="shared" si="109"/>
        <v>17874.784843947946</v>
      </c>
      <c r="S251">
        <f t="shared" si="109"/>
        <v>5083.6544051595074</v>
      </c>
      <c r="T251">
        <f t="shared" si="109"/>
        <v>601.29245652424277</v>
      </c>
      <c r="U251">
        <f t="shared" si="109"/>
        <v>0</v>
      </c>
      <c r="V251">
        <f t="shared" si="109"/>
        <v>0</v>
      </c>
      <c r="W251">
        <f t="shared" si="109"/>
        <v>0</v>
      </c>
      <c r="X251">
        <f t="shared" si="109"/>
        <v>0</v>
      </c>
      <c r="Y251" s="51">
        <f t="shared" si="109"/>
        <v>0</v>
      </c>
      <c r="AO251" s="85" t="s">
        <v>91</v>
      </c>
      <c r="AP251" s="87" t="s">
        <v>146</v>
      </c>
      <c r="AQ251" s="87" t="s">
        <v>146</v>
      </c>
      <c r="AR251" s="87" t="s">
        <v>146</v>
      </c>
    </row>
    <row r="252" spans="1:44">
      <c r="A252" s="52" t="s">
        <v>131</v>
      </c>
      <c r="B252" s="7">
        <f t="shared" ref="B252:Y252" si="110">B251+B230-B232</f>
        <v>-27755.891655253406</v>
      </c>
      <c r="C252" s="7">
        <f t="shared" si="110"/>
        <v>-25665.891655253406</v>
      </c>
      <c r="D252" s="7">
        <f t="shared" si="110"/>
        <v>-24805.891655253406</v>
      </c>
      <c r="E252" s="7">
        <f t="shared" si="110"/>
        <v>-24535.891655253406</v>
      </c>
      <c r="F252" s="7">
        <f t="shared" si="110"/>
        <v>-24675.891655253406</v>
      </c>
      <c r="G252" s="7">
        <f t="shared" si="110"/>
        <v>-22476.732977377098</v>
      </c>
      <c r="H252" s="6">
        <f t="shared" si="110"/>
        <v>-16172.009080106567</v>
      </c>
      <c r="I252" s="7">
        <f t="shared" si="110"/>
        <v>-7924.9232342007745</v>
      </c>
      <c r="J252" s="7">
        <f t="shared" si="110"/>
        <v>-1925.1409930398804</v>
      </c>
      <c r="K252" s="7">
        <f t="shared" si="110"/>
        <v>4380.0897797345024</v>
      </c>
      <c r="L252" s="7">
        <f t="shared" si="110"/>
        <v>11551.443182936164</v>
      </c>
      <c r="M252" s="7">
        <f t="shared" si="110"/>
        <v>14065.153329198976</v>
      </c>
      <c r="N252" s="27">
        <f t="shared" si="110"/>
        <v>13539.872020895396</v>
      </c>
      <c r="O252" s="7">
        <f t="shared" si="110"/>
        <v>7524.1953192945584</v>
      </c>
      <c r="P252" s="7">
        <f t="shared" si="110"/>
        <v>-1899.1803803484145</v>
      </c>
      <c r="Q252" s="7">
        <f t="shared" si="110"/>
        <v>-15168.906880405993</v>
      </c>
      <c r="R252" s="8">
        <f t="shared" si="110"/>
        <v>-30571.106811305461</v>
      </c>
      <c r="S252">
        <f t="shared" si="110"/>
        <v>-39732.237250093902</v>
      </c>
      <c r="T252">
        <f t="shared" si="110"/>
        <v>-41954.599198729164</v>
      </c>
      <c r="U252">
        <f t="shared" si="110"/>
        <v>-40745.891655253406</v>
      </c>
      <c r="V252">
        <f t="shared" si="110"/>
        <v>-37755.891655253406</v>
      </c>
      <c r="W252">
        <f t="shared" si="110"/>
        <v>-34865.891655253406</v>
      </c>
      <c r="X252">
        <f t="shared" si="110"/>
        <v>-32735.891655253406</v>
      </c>
      <c r="Y252" s="51">
        <f t="shared" si="110"/>
        <v>-30245.891655253406</v>
      </c>
      <c r="AO252" s="85" t="s">
        <v>92</v>
      </c>
      <c r="AP252" s="86">
        <v>0</v>
      </c>
      <c r="AQ252" s="86">
        <v>7226.669758</v>
      </c>
      <c r="AR252" s="87" t="s">
        <v>146</v>
      </c>
    </row>
    <row r="253" spans="1:44">
      <c r="A253" s="50" t="s">
        <v>150</v>
      </c>
      <c r="B253">
        <f t="shared" ref="B253:H253" si="111">B251+B230</f>
        <v>3094.1083447465921</v>
      </c>
      <c r="C253">
        <f t="shared" si="111"/>
        <v>3094.1083447465921</v>
      </c>
      <c r="D253">
        <f t="shared" si="111"/>
        <v>3094.1083447465921</v>
      </c>
      <c r="E253">
        <f t="shared" si="111"/>
        <v>3094.1083447465921</v>
      </c>
      <c r="F253">
        <f t="shared" si="111"/>
        <v>3094.1083447465921</v>
      </c>
      <c r="G253">
        <f t="shared" si="111"/>
        <v>5663.267022622902</v>
      </c>
      <c r="H253">
        <f t="shared" si="111"/>
        <v>14627.990919893433</v>
      </c>
      <c r="I253">
        <f>I251+AC238+I230</f>
        <v>40194.970075799225</v>
      </c>
      <c r="J253">
        <f>J251+AD238+J230</f>
        <v>47511.268620960123</v>
      </c>
      <c r="K253">
        <f>K251+AE238+K230</f>
        <v>54083.159850734504</v>
      </c>
      <c r="L253">
        <f>L232</f>
        <v>50360</v>
      </c>
      <c r="M253">
        <f>M232</f>
        <v>52110</v>
      </c>
      <c r="N253">
        <f>N232</f>
        <v>51870</v>
      </c>
      <c r="O253">
        <f>O232</f>
        <v>53130</v>
      </c>
      <c r="P253">
        <f>P251+AJ238+P230</f>
        <v>51978.900379551589</v>
      </c>
      <c r="Q253">
        <f>Q251+AK238+Q230</f>
        <v>51257.72964959401</v>
      </c>
      <c r="R253">
        <f t="shared" ref="R253:Y253" si="112">R251+R230</f>
        <v>20968.893188694539</v>
      </c>
      <c r="S253">
        <f t="shared" si="112"/>
        <v>8177.7627499061</v>
      </c>
      <c r="T253">
        <f t="shared" si="112"/>
        <v>3695.400801270835</v>
      </c>
      <c r="U253">
        <f t="shared" si="112"/>
        <v>3094.1083447465921</v>
      </c>
      <c r="V253">
        <f t="shared" si="112"/>
        <v>3094.1083447465921</v>
      </c>
      <c r="W253">
        <f t="shared" si="112"/>
        <v>3094.1083447465921</v>
      </c>
      <c r="X253">
        <f t="shared" si="112"/>
        <v>3094.1083447465921</v>
      </c>
      <c r="Y253">
        <f t="shared" si="112"/>
        <v>3094.1083447465921</v>
      </c>
      <c r="AO253" s="85" t="s">
        <v>93</v>
      </c>
      <c r="AP253" s="86">
        <v>0</v>
      </c>
      <c r="AQ253" s="86">
        <v>1533.186066</v>
      </c>
      <c r="AR253" s="87" t="s">
        <v>146</v>
      </c>
    </row>
    <row r="254" spans="1:44">
      <c r="A254" s="50"/>
      <c r="H254" s="4"/>
      <c r="R254" s="5"/>
      <c r="Y254" s="51"/>
      <c r="AO254" s="85" t="s">
        <v>94</v>
      </c>
      <c r="AP254" s="86">
        <v>0</v>
      </c>
      <c r="AQ254" s="86">
        <v>0</v>
      </c>
      <c r="AR254" s="86">
        <v>19506.257320000001</v>
      </c>
    </row>
    <row r="255" spans="1:44">
      <c r="A255" s="58" t="s">
        <v>127</v>
      </c>
      <c r="B255" s="2">
        <f t="shared" ref="B255:Y255" si="113">B37</f>
        <v>0</v>
      </c>
      <c r="C255" s="2">
        <f t="shared" si="113"/>
        <v>0</v>
      </c>
      <c r="D255" s="2">
        <f t="shared" si="113"/>
        <v>0</v>
      </c>
      <c r="E255" s="2">
        <f t="shared" si="113"/>
        <v>0</v>
      </c>
      <c r="F255" s="2">
        <f t="shared" si="113"/>
        <v>0</v>
      </c>
      <c r="G255" s="2">
        <f t="shared" si="113"/>
        <v>1926.8690084072323</v>
      </c>
      <c r="H255" s="1">
        <f t="shared" si="113"/>
        <v>8650.4119313601277</v>
      </c>
      <c r="I255" s="2">
        <f t="shared" si="113"/>
        <v>18735.72631578947</v>
      </c>
      <c r="J255" s="2">
        <f t="shared" si="113"/>
        <v>28493.062996660137</v>
      </c>
      <c r="K255" s="2">
        <f t="shared" si="113"/>
        <v>36979.486076240923</v>
      </c>
      <c r="L255" s="2">
        <f t="shared" si="113"/>
        <v>44113.001128642165</v>
      </c>
      <c r="M255" s="2">
        <f t="shared" si="113"/>
        <v>47310.783738339276</v>
      </c>
      <c r="N255" s="2">
        <f t="shared" si="113"/>
        <v>46736.822757111586</v>
      </c>
      <c r="O255" s="2">
        <f t="shared" si="113"/>
        <v>43170.065230910965</v>
      </c>
      <c r="P255" s="2">
        <f t="shared" si="113"/>
        <v>36282.533456178731</v>
      </c>
      <c r="Q255" s="2">
        <f t="shared" si="113"/>
        <v>25910.238581135549</v>
      </c>
      <c r="R255" s="3">
        <f t="shared" si="113"/>
        <v>13406.088632960955</v>
      </c>
      <c r="S255" s="2">
        <f t="shared" si="113"/>
        <v>3812.7408038696294</v>
      </c>
      <c r="T255" s="2">
        <f t="shared" si="113"/>
        <v>450.96934239318199</v>
      </c>
      <c r="U255" s="2">
        <f t="shared" si="113"/>
        <v>0</v>
      </c>
      <c r="V255" s="2">
        <f t="shared" si="113"/>
        <v>0</v>
      </c>
      <c r="W255" s="2">
        <f t="shared" si="113"/>
        <v>0</v>
      </c>
      <c r="X255" s="2">
        <f t="shared" si="113"/>
        <v>0</v>
      </c>
      <c r="Y255" s="54">
        <f t="shared" si="113"/>
        <v>0</v>
      </c>
      <c r="AO255" s="85" t="s">
        <v>95</v>
      </c>
      <c r="AP255" s="86">
        <v>0</v>
      </c>
      <c r="AQ255" s="86">
        <v>0</v>
      </c>
      <c r="AR255" s="86">
        <v>16731.639070000001</v>
      </c>
    </row>
    <row r="256" spans="1:44">
      <c r="A256" s="50" t="s">
        <v>145</v>
      </c>
      <c r="B256">
        <f t="shared" ref="B256:Y256" si="114">B231+B255</f>
        <v>0</v>
      </c>
      <c r="C256">
        <f t="shared" si="114"/>
        <v>0</v>
      </c>
      <c r="D256">
        <f t="shared" si="114"/>
        <v>0</v>
      </c>
      <c r="E256">
        <f t="shared" si="114"/>
        <v>0</v>
      </c>
      <c r="F256">
        <f t="shared" si="114"/>
        <v>0</v>
      </c>
      <c r="G256">
        <f t="shared" si="114"/>
        <v>1926.8690084072323</v>
      </c>
      <c r="H256" s="4">
        <f t="shared" si="114"/>
        <v>8650.4119313601277</v>
      </c>
      <c r="I256">
        <f t="shared" si="114"/>
        <v>18735.72631578947</v>
      </c>
      <c r="J256">
        <f t="shared" si="114"/>
        <v>28493.062996660137</v>
      </c>
      <c r="K256">
        <f t="shared" si="114"/>
        <v>36979.486076240923</v>
      </c>
      <c r="L256">
        <f t="shared" si="114"/>
        <v>44113.001128642165</v>
      </c>
      <c r="M256">
        <f t="shared" si="114"/>
        <v>47310.783738339276</v>
      </c>
      <c r="N256">
        <f t="shared" si="114"/>
        <v>46736.822757111586</v>
      </c>
      <c r="O256">
        <f t="shared" si="114"/>
        <v>43170.065230910965</v>
      </c>
      <c r="P256">
        <f t="shared" si="114"/>
        <v>36282.533456178731</v>
      </c>
      <c r="Q256">
        <f t="shared" si="114"/>
        <v>25910.238581135549</v>
      </c>
      <c r="R256" s="5">
        <f t="shared" si="114"/>
        <v>13406.088632960955</v>
      </c>
      <c r="S256">
        <f t="shared" si="114"/>
        <v>3812.7408038696294</v>
      </c>
      <c r="T256">
        <f t="shared" si="114"/>
        <v>450.96934239318199</v>
      </c>
      <c r="U256">
        <f t="shared" si="114"/>
        <v>0</v>
      </c>
      <c r="V256">
        <f t="shared" si="114"/>
        <v>0</v>
      </c>
      <c r="W256">
        <f t="shared" si="114"/>
        <v>0</v>
      </c>
      <c r="X256">
        <f t="shared" si="114"/>
        <v>0</v>
      </c>
      <c r="Y256" s="51">
        <f t="shared" si="114"/>
        <v>0</v>
      </c>
      <c r="AO256" s="85" t="s">
        <v>96</v>
      </c>
      <c r="AP256" s="86">
        <v>0</v>
      </c>
      <c r="AQ256" s="86">
        <v>0</v>
      </c>
      <c r="AR256" s="86">
        <v>14269.556850000001</v>
      </c>
    </row>
    <row r="257" spans="1:44">
      <c r="A257" s="52" t="s">
        <v>131</v>
      </c>
      <c r="B257" s="7">
        <f t="shared" ref="B257:Y257" si="115">B256+B230-B232</f>
        <v>-27755.891655253406</v>
      </c>
      <c r="C257" s="7">
        <f t="shared" si="115"/>
        <v>-25665.891655253406</v>
      </c>
      <c r="D257" s="7">
        <f t="shared" si="115"/>
        <v>-24805.891655253406</v>
      </c>
      <c r="E257" s="7">
        <f t="shared" si="115"/>
        <v>-24535.891655253406</v>
      </c>
      <c r="F257" s="7">
        <f t="shared" si="115"/>
        <v>-24675.891655253406</v>
      </c>
      <c r="G257" s="7">
        <f t="shared" si="115"/>
        <v>-23119.022646846177</v>
      </c>
      <c r="H257" s="6">
        <f t="shared" si="115"/>
        <v>-19055.479723893281</v>
      </c>
      <c r="I257" s="7">
        <f t="shared" si="115"/>
        <v>-14170.165339463936</v>
      </c>
      <c r="J257" s="7">
        <f t="shared" si="115"/>
        <v>-11422.828658593269</v>
      </c>
      <c r="K257" s="7">
        <f t="shared" si="115"/>
        <v>-7946.4055790124839</v>
      </c>
      <c r="L257" s="7">
        <f t="shared" si="115"/>
        <v>-3152.8905266112415</v>
      </c>
      <c r="M257" s="7">
        <f t="shared" si="115"/>
        <v>-1705.1079169141303</v>
      </c>
      <c r="N257" s="7">
        <f t="shared" si="115"/>
        <v>-2039.0688981418207</v>
      </c>
      <c r="O257" s="7">
        <f t="shared" si="115"/>
        <v>-6865.8264243424419</v>
      </c>
      <c r="P257" s="7">
        <f t="shared" si="115"/>
        <v>-13993.358199074675</v>
      </c>
      <c r="Q257" s="7">
        <f t="shared" si="115"/>
        <v>-23805.653074117858</v>
      </c>
      <c r="R257" s="8">
        <f t="shared" si="115"/>
        <v>-35039.803022292457</v>
      </c>
      <c r="S257" s="7">
        <f t="shared" si="115"/>
        <v>-41003.150851383776</v>
      </c>
      <c r="T257" s="7">
        <f t="shared" si="115"/>
        <v>-42104.922312860224</v>
      </c>
      <c r="U257" s="7">
        <f t="shared" si="115"/>
        <v>-40745.891655253406</v>
      </c>
      <c r="V257" s="7">
        <f t="shared" si="115"/>
        <v>-37755.891655253406</v>
      </c>
      <c r="W257" s="7">
        <f t="shared" si="115"/>
        <v>-34865.891655253406</v>
      </c>
      <c r="X257" s="7">
        <f t="shared" si="115"/>
        <v>-32735.891655253406</v>
      </c>
      <c r="Y257" s="57">
        <f t="shared" si="115"/>
        <v>-30245.891655253406</v>
      </c>
      <c r="AO257" s="85" t="s">
        <v>97</v>
      </c>
      <c r="AP257" s="86">
        <v>0</v>
      </c>
      <c r="AQ257" s="86">
        <v>0</v>
      </c>
      <c r="AR257" s="86">
        <v>12456.05178</v>
      </c>
    </row>
    <row r="258" spans="1:44">
      <c r="A258" s="50"/>
      <c r="R258" s="5"/>
      <c r="S258" s="5"/>
      <c r="T258" s="5"/>
      <c r="U258" s="5"/>
      <c r="V258" s="5"/>
      <c r="W258" s="5"/>
      <c r="X258" s="5"/>
      <c r="Y258" s="5"/>
      <c r="AO258" s="85" t="s">
        <v>98</v>
      </c>
      <c r="AP258" s="86">
        <v>0</v>
      </c>
      <c r="AQ258" s="86">
        <v>0</v>
      </c>
      <c r="AR258" s="86">
        <v>16186.010399999999</v>
      </c>
    </row>
    <row r="259" spans="1:44">
      <c r="A259" s="50"/>
      <c r="H259" s="4"/>
      <c r="R259" s="5"/>
      <c r="Y259" s="51"/>
      <c r="AO259" s="85" t="s">
        <v>99</v>
      </c>
      <c r="AP259" s="86">
        <v>0</v>
      </c>
      <c r="AQ259" s="86">
        <v>0</v>
      </c>
      <c r="AR259" s="87" t="s">
        <v>146</v>
      </c>
    </row>
    <row r="260" spans="1:44">
      <c r="A260" s="58" t="s">
        <v>128</v>
      </c>
      <c r="B260" s="2">
        <f t="shared" ref="B260:Y260" si="116">B40</f>
        <v>0</v>
      </c>
      <c r="C260" s="2">
        <f t="shared" si="116"/>
        <v>0</v>
      </c>
      <c r="D260" s="2">
        <f t="shared" si="116"/>
        <v>0</v>
      </c>
      <c r="E260" s="2">
        <f t="shared" si="116"/>
        <v>0</v>
      </c>
      <c r="F260" s="2">
        <f t="shared" si="116"/>
        <v>0</v>
      </c>
      <c r="G260" s="2">
        <f t="shared" si="116"/>
        <v>1284.5793389381552</v>
      </c>
      <c r="H260" s="1">
        <f t="shared" si="116"/>
        <v>5766.9412875734206</v>
      </c>
      <c r="I260" s="2">
        <f t="shared" si="116"/>
        <v>12490.484210526316</v>
      </c>
      <c r="J260" s="2">
        <f t="shared" si="116"/>
        <v>18995.375331106763</v>
      </c>
      <c r="K260" s="2">
        <f t="shared" si="116"/>
        <v>24652.990717493954</v>
      </c>
      <c r="L260" s="2">
        <f t="shared" si="116"/>
        <v>29408.667419094785</v>
      </c>
      <c r="M260" s="2">
        <f t="shared" si="116"/>
        <v>31540.522492226191</v>
      </c>
      <c r="N260" s="2">
        <f t="shared" si="116"/>
        <v>31157.881838074401</v>
      </c>
      <c r="O260" s="2">
        <f t="shared" si="116"/>
        <v>28780.043487273982</v>
      </c>
      <c r="P260" s="2">
        <f t="shared" si="116"/>
        <v>24188.355637452496</v>
      </c>
      <c r="Q260" s="2">
        <f t="shared" si="116"/>
        <v>17273.492387423707</v>
      </c>
      <c r="R260" s="3">
        <f t="shared" si="116"/>
        <v>8937.3924219739729</v>
      </c>
      <c r="S260" s="2">
        <f t="shared" si="116"/>
        <v>2541.8272025797537</v>
      </c>
      <c r="T260" s="2">
        <f t="shared" si="116"/>
        <v>300.64622826212138</v>
      </c>
      <c r="U260" s="2">
        <f t="shared" si="116"/>
        <v>0</v>
      </c>
      <c r="V260" s="2">
        <f t="shared" si="116"/>
        <v>0</v>
      </c>
      <c r="W260" s="2">
        <f t="shared" si="116"/>
        <v>0</v>
      </c>
      <c r="X260" s="2">
        <f t="shared" si="116"/>
        <v>0</v>
      </c>
      <c r="Y260" s="54">
        <f t="shared" si="116"/>
        <v>0</v>
      </c>
      <c r="AO260" s="85" t="s">
        <v>100</v>
      </c>
      <c r="AP260" s="86">
        <v>0</v>
      </c>
      <c r="AQ260" s="86">
        <v>8723.4129780000003</v>
      </c>
      <c r="AR260" s="87" t="s">
        <v>146</v>
      </c>
    </row>
    <row r="261" spans="1:44">
      <c r="A261" s="50" t="s">
        <v>145</v>
      </c>
      <c r="B261">
        <f t="shared" ref="B261:Y261" si="117">B231+B260</f>
        <v>0</v>
      </c>
      <c r="C261">
        <f t="shared" si="117"/>
        <v>0</v>
      </c>
      <c r="D261">
        <f t="shared" si="117"/>
        <v>0</v>
      </c>
      <c r="E261">
        <f t="shared" si="117"/>
        <v>0</v>
      </c>
      <c r="F261">
        <f t="shared" si="117"/>
        <v>0</v>
      </c>
      <c r="G261">
        <f t="shared" si="117"/>
        <v>1284.5793389381552</v>
      </c>
      <c r="H261" s="4">
        <f t="shared" si="117"/>
        <v>5766.9412875734206</v>
      </c>
      <c r="I261">
        <f t="shared" si="117"/>
        <v>12490.484210526316</v>
      </c>
      <c r="J261">
        <f t="shared" si="117"/>
        <v>18995.375331106763</v>
      </c>
      <c r="K261">
        <f t="shared" si="117"/>
        <v>24652.990717493954</v>
      </c>
      <c r="L261">
        <f t="shared" si="117"/>
        <v>29408.667419094785</v>
      </c>
      <c r="M261">
        <f t="shared" si="117"/>
        <v>31540.522492226191</v>
      </c>
      <c r="N261">
        <f t="shared" si="117"/>
        <v>31157.881838074401</v>
      </c>
      <c r="O261">
        <f t="shared" si="117"/>
        <v>28780.043487273982</v>
      </c>
      <c r="P261">
        <f t="shared" si="117"/>
        <v>24188.355637452496</v>
      </c>
      <c r="Q261">
        <f t="shared" si="117"/>
        <v>17273.492387423707</v>
      </c>
      <c r="R261" s="5">
        <f t="shared" si="117"/>
        <v>8937.3924219739729</v>
      </c>
      <c r="S261">
        <f t="shared" si="117"/>
        <v>2541.8272025797537</v>
      </c>
      <c r="T261">
        <f t="shared" si="117"/>
        <v>300.64622826212138</v>
      </c>
      <c r="U261">
        <f t="shared" si="117"/>
        <v>0</v>
      </c>
      <c r="V261">
        <f t="shared" si="117"/>
        <v>0</v>
      </c>
      <c r="W261">
        <f t="shared" si="117"/>
        <v>0</v>
      </c>
      <c r="X261">
        <f t="shared" si="117"/>
        <v>0</v>
      </c>
      <c r="Y261" s="51">
        <f t="shared" si="117"/>
        <v>0</v>
      </c>
      <c r="AO261" s="85" t="s">
        <v>101</v>
      </c>
      <c r="AP261" s="86">
        <v>13721.5363</v>
      </c>
      <c r="AQ261" s="87" t="s">
        <v>146</v>
      </c>
      <c r="AR261" s="87" t="s">
        <v>146</v>
      </c>
    </row>
    <row r="262" spans="1:44">
      <c r="A262" s="52" t="s">
        <v>131</v>
      </c>
      <c r="B262" s="7">
        <f t="shared" ref="B262:Y262" si="118">B261+B230-B232</f>
        <v>-27755.891655253406</v>
      </c>
      <c r="C262" s="7">
        <f t="shared" si="118"/>
        <v>-25665.891655253406</v>
      </c>
      <c r="D262" s="7">
        <f t="shared" si="118"/>
        <v>-24805.891655253406</v>
      </c>
      <c r="E262" s="7">
        <f t="shared" si="118"/>
        <v>-24535.891655253406</v>
      </c>
      <c r="F262" s="7">
        <f t="shared" si="118"/>
        <v>-24675.891655253406</v>
      </c>
      <c r="G262" s="7">
        <f t="shared" si="118"/>
        <v>-23761.312316315252</v>
      </c>
      <c r="H262" s="6">
        <f t="shared" si="118"/>
        <v>-21938.950367679987</v>
      </c>
      <c r="I262" s="7">
        <f t="shared" si="118"/>
        <v>-20415.40744472709</v>
      </c>
      <c r="J262" s="7">
        <f t="shared" si="118"/>
        <v>-20920.516324146643</v>
      </c>
      <c r="K262" s="7">
        <f t="shared" si="118"/>
        <v>-20272.900937759452</v>
      </c>
      <c r="L262" s="7">
        <f t="shared" si="118"/>
        <v>-17857.224236158621</v>
      </c>
      <c r="M262" s="7">
        <f t="shared" si="118"/>
        <v>-17475.369163027215</v>
      </c>
      <c r="N262" s="7">
        <f t="shared" si="118"/>
        <v>-17618.009817179009</v>
      </c>
      <c r="O262" s="7">
        <f t="shared" si="118"/>
        <v>-21255.848167979424</v>
      </c>
      <c r="P262" s="7">
        <f t="shared" si="118"/>
        <v>-26087.53601780091</v>
      </c>
      <c r="Q262" s="7">
        <f t="shared" si="118"/>
        <v>-32442.3992678297</v>
      </c>
      <c r="R262" s="8">
        <f t="shared" si="118"/>
        <v>-39508.499233279435</v>
      </c>
      <c r="S262" s="7">
        <f t="shared" si="118"/>
        <v>-42274.064452673658</v>
      </c>
      <c r="T262" s="7">
        <f t="shared" si="118"/>
        <v>-42255.245426991285</v>
      </c>
      <c r="U262" s="7">
        <f t="shared" si="118"/>
        <v>-40745.891655253406</v>
      </c>
      <c r="V262" s="7">
        <f t="shared" si="118"/>
        <v>-37755.891655253406</v>
      </c>
      <c r="W262" s="7">
        <f t="shared" si="118"/>
        <v>-34865.891655253406</v>
      </c>
      <c r="X262" s="7">
        <f t="shared" si="118"/>
        <v>-32735.891655253406</v>
      </c>
      <c r="Y262" s="57">
        <f t="shared" si="118"/>
        <v>-30245.891655253406</v>
      </c>
    </row>
    <row r="263" spans="1:44">
      <c r="A263" s="50"/>
      <c r="B263">
        <f t="shared" ref="B263:I263" si="119">B261+B230</f>
        <v>3094.1083447465921</v>
      </c>
      <c r="C263">
        <f t="shared" si="119"/>
        <v>3094.1083447465921</v>
      </c>
      <c r="D263">
        <f t="shared" si="119"/>
        <v>3094.1083447465921</v>
      </c>
      <c r="E263">
        <f t="shared" si="119"/>
        <v>3094.1083447465921</v>
      </c>
      <c r="F263">
        <f t="shared" si="119"/>
        <v>3094.1083447465921</v>
      </c>
      <c r="G263">
        <f t="shared" si="119"/>
        <v>4378.6876836847478</v>
      </c>
      <c r="H263" s="4">
        <f t="shared" si="119"/>
        <v>8861.0496323200132</v>
      </c>
      <c r="I263" s="4">
        <f t="shared" si="119"/>
        <v>15584.592555272908</v>
      </c>
      <c r="J263">
        <f t="shared" ref="J263:O263" si="120">J261+J230+AD239</f>
        <v>46460.634305853353</v>
      </c>
      <c r="K263">
        <f t="shared" si="120"/>
        <v>52146.579922240548</v>
      </c>
      <c r="L263">
        <f t="shared" si="120"/>
        <v>54127.638373841379</v>
      </c>
      <c r="M263">
        <f t="shared" si="120"/>
        <v>53797.411236972781</v>
      </c>
      <c r="N263">
        <f t="shared" si="120"/>
        <v>51601.265512820988</v>
      </c>
      <c r="O263">
        <f t="shared" si="120"/>
        <v>52953.385782020574</v>
      </c>
      <c r="P263">
        <f t="shared" ref="P263:Y263" si="121">P261+P230</f>
        <v>27282.46398219909</v>
      </c>
      <c r="Q263">
        <f t="shared" si="121"/>
        <v>20367.6007321703</v>
      </c>
      <c r="R263">
        <f t="shared" si="121"/>
        <v>12031.500766720565</v>
      </c>
      <c r="S263">
        <f t="shared" si="121"/>
        <v>5635.9355473263458</v>
      </c>
      <c r="T263">
        <f t="shared" si="121"/>
        <v>3394.7545730087136</v>
      </c>
      <c r="U263">
        <f t="shared" si="121"/>
        <v>3094.1083447465921</v>
      </c>
      <c r="V263">
        <f t="shared" si="121"/>
        <v>3094.1083447465921</v>
      </c>
      <c r="W263">
        <f t="shared" si="121"/>
        <v>3094.1083447465921</v>
      </c>
      <c r="X263">
        <f t="shared" si="121"/>
        <v>3094.1083447465921</v>
      </c>
      <c r="Y263">
        <f t="shared" si="121"/>
        <v>3094.1083447465921</v>
      </c>
    </row>
    <row r="264" spans="1:44">
      <c r="A264" s="50"/>
      <c r="H264" s="4"/>
      <c r="R264" s="5"/>
      <c r="Y264" s="51"/>
    </row>
    <row r="265" spans="1:44">
      <c r="A265" s="58" t="s">
        <v>129</v>
      </c>
      <c r="B265" s="2">
        <f t="shared" ref="B265:Y265" si="122">B43</f>
        <v>0</v>
      </c>
      <c r="C265" s="2">
        <f t="shared" si="122"/>
        <v>0</v>
      </c>
      <c r="D265" s="2">
        <f t="shared" si="122"/>
        <v>0</v>
      </c>
      <c r="E265" s="2">
        <f t="shared" si="122"/>
        <v>0</v>
      </c>
      <c r="F265" s="2">
        <f t="shared" si="122"/>
        <v>0</v>
      </c>
      <c r="G265" s="2">
        <f t="shared" si="122"/>
        <v>642.28966946907758</v>
      </c>
      <c r="H265" s="1">
        <f t="shared" si="122"/>
        <v>2883.4706437867103</v>
      </c>
      <c r="I265" s="2">
        <f t="shared" si="122"/>
        <v>6245.242105263158</v>
      </c>
      <c r="J265" s="2">
        <f t="shared" si="122"/>
        <v>9497.6876655533815</v>
      </c>
      <c r="K265" s="2">
        <f t="shared" si="122"/>
        <v>12326.495358746977</v>
      </c>
      <c r="L265" s="2">
        <f t="shared" si="122"/>
        <v>14704.333709547393</v>
      </c>
      <c r="M265" s="2">
        <f t="shared" si="122"/>
        <v>15770.261246113096</v>
      </c>
      <c r="N265" s="2">
        <f t="shared" si="122"/>
        <v>15578.940919037201</v>
      </c>
      <c r="O265" s="2">
        <f t="shared" si="122"/>
        <v>14390.021743636991</v>
      </c>
      <c r="P265" s="2">
        <f t="shared" si="122"/>
        <v>12094.177818726248</v>
      </c>
      <c r="Q265" s="2">
        <f t="shared" si="122"/>
        <v>8636.7461937118533</v>
      </c>
      <c r="R265" s="3">
        <f t="shared" si="122"/>
        <v>4468.6962109869864</v>
      </c>
      <c r="S265" s="2">
        <f t="shared" si="122"/>
        <v>1270.9136012898769</v>
      </c>
      <c r="T265" s="2">
        <f t="shared" si="122"/>
        <v>150.32311413106069</v>
      </c>
      <c r="U265" s="2">
        <f t="shared" si="122"/>
        <v>0</v>
      </c>
      <c r="V265" s="2">
        <f t="shared" si="122"/>
        <v>0</v>
      </c>
      <c r="W265" s="2">
        <f t="shared" si="122"/>
        <v>0</v>
      </c>
      <c r="X265" s="2">
        <f t="shared" si="122"/>
        <v>0</v>
      </c>
      <c r="Y265" s="54">
        <f t="shared" si="122"/>
        <v>0</v>
      </c>
    </row>
    <row r="266" spans="1:44">
      <c r="A266" s="50" t="s">
        <v>145</v>
      </c>
      <c r="B266">
        <f t="shared" ref="B266:Y266" si="123">B231+B265</f>
        <v>0</v>
      </c>
      <c r="C266">
        <f t="shared" si="123"/>
        <v>0</v>
      </c>
      <c r="D266">
        <f t="shared" si="123"/>
        <v>0</v>
      </c>
      <c r="E266">
        <f t="shared" si="123"/>
        <v>0</v>
      </c>
      <c r="F266">
        <f t="shared" si="123"/>
        <v>0</v>
      </c>
      <c r="G266">
        <f t="shared" si="123"/>
        <v>642.28966946907758</v>
      </c>
      <c r="H266" s="4">
        <f t="shared" si="123"/>
        <v>2883.4706437867103</v>
      </c>
      <c r="I266">
        <f t="shared" si="123"/>
        <v>6245.242105263158</v>
      </c>
      <c r="J266">
        <f t="shared" si="123"/>
        <v>9497.6876655533815</v>
      </c>
      <c r="K266">
        <f t="shared" si="123"/>
        <v>12326.495358746977</v>
      </c>
      <c r="L266">
        <f t="shared" si="123"/>
        <v>14704.333709547393</v>
      </c>
      <c r="M266">
        <f t="shared" si="123"/>
        <v>15770.261246113096</v>
      </c>
      <c r="N266">
        <f t="shared" si="123"/>
        <v>15578.940919037201</v>
      </c>
      <c r="O266">
        <f t="shared" si="123"/>
        <v>14390.021743636991</v>
      </c>
      <c r="P266">
        <f t="shared" si="123"/>
        <v>12094.177818726248</v>
      </c>
      <c r="Q266">
        <f t="shared" si="123"/>
        <v>8636.7461937118533</v>
      </c>
      <c r="R266" s="5">
        <f t="shared" si="123"/>
        <v>4468.6962109869864</v>
      </c>
      <c r="S266">
        <f t="shared" si="123"/>
        <v>1270.9136012898769</v>
      </c>
      <c r="T266">
        <f t="shared" si="123"/>
        <v>150.32311413106069</v>
      </c>
      <c r="U266">
        <f t="shared" si="123"/>
        <v>0</v>
      </c>
      <c r="V266">
        <f t="shared" si="123"/>
        <v>0</v>
      </c>
      <c r="W266">
        <f t="shared" si="123"/>
        <v>0</v>
      </c>
      <c r="X266">
        <f t="shared" si="123"/>
        <v>0</v>
      </c>
      <c r="Y266" s="51">
        <f t="shared" si="123"/>
        <v>0</v>
      </c>
    </row>
    <row r="267" spans="1:44" ht="14.25" thickBot="1">
      <c r="A267" s="59" t="s">
        <v>131</v>
      </c>
      <c r="B267" s="60">
        <f t="shared" ref="B267:Y267" si="124">B266+B230-B232</f>
        <v>-27755.891655253406</v>
      </c>
      <c r="C267" s="60">
        <f t="shared" si="124"/>
        <v>-25665.891655253406</v>
      </c>
      <c r="D267" s="60">
        <f t="shared" si="124"/>
        <v>-24805.891655253406</v>
      </c>
      <c r="E267" s="60">
        <f t="shared" si="124"/>
        <v>-24535.891655253406</v>
      </c>
      <c r="F267" s="60">
        <f t="shared" si="124"/>
        <v>-24675.891655253406</v>
      </c>
      <c r="G267" s="60">
        <f t="shared" si="124"/>
        <v>-24403.601985784331</v>
      </c>
      <c r="H267" s="6">
        <f t="shared" si="124"/>
        <v>-24822.421011466697</v>
      </c>
      <c r="I267" s="7">
        <f t="shared" si="124"/>
        <v>-26660.649549990252</v>
      </c>
      <c r="J267" s="7">
        <f t="shared" si="124"/>
        <v>-30418.203989700029</v>
      </c>
      <c r="K267" s="7">
        <f t="shared" si="124"/>
        <v>-32599.396296506431</v>
      </c>
      <c r="L267" s="7">
        <f t="shared" si="124"/>
        <v>-32561.557945706016</v>
      </c>
      <c r="M267" s="7">
        <f t="shared" si="124"/>
        <v>-33245.630409140314</v>
      </c>
      <c r="N267" s="7">
        <f t="shared" si="124"/>
        <v>-33196.950736216211</v>
      </c>
      <c r="O267" s="7">
        <f t="shared" si="124"/>
        <v>-35645.869911616421</v>
      </c>
      <c r="P267" s="7">
        <f t="shared" si="124"/>
        <v>-38181.71383652716</v>
      </c>
      <c r="Q267" s="7">
        <f t="shared" si="124"/>
        <v>-41079.145461541557</v>
      </c>
      <c r="R267" s="8">
        <f t="shared" si="124"/>
        <v>-43977.195444266421</v>
      </c>
      <c r="S267" s="60">
        <f t="shared" si="124"/>
        <v>-43544.978053963532</v>
      </c>
      <c r="T267" s="60">
        <f t="shared" si="124"/>
        <v>-42405.568541122346</v>
      </c>
      <c r="U267" s="60">
        <f t="shared" si="124"/>
        <v>-40745.891655253406</v>
      </c>
      <c r="V267" s="60">
        <f t="shared" si="124"/>
        <v>-37755.891655253406</v>
      </c>
      <c r="W267" s="60">
        <f t="shared" si="124"/>
        <v>-34865.891655253406</v>
      </c>
      <c r="X267" s="60">
        <f t="shared" si="124"/>
        <v>-32735.891655253406</v>
      </c>
      <c r="Y267" s="61">
        <f t="shared" si="124"/>
        <v>-30245.891655253406</v>
      </c>
    </row>
    <row r="270" spans="1:44" ht="14.25" thickBot="1"/>
    <row r="271" spans="1:44">
      <c r="A271" s="44" t="s">
        <v>17</v>
      </c>
      <c r="B271" s="45"/>
      <c r="C271" s="45" t="s">
        <v>70</v>
      </c>
      <c r="D271" s="45" t="s">
        <v>71</v>
      </c>
      <c r="E271" s="46" t="s">
        <v>72</v>
      </c>
      <c r="F271" s="46" t="s">
        <v>73</v>
      </c>
      <c r="G271" s="47" t="s">
        <v>74</v>
      </c>
      <c r="H271" s="47" t="s">
        <v>75</v>
      </c>
      <c r="I271" s="48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9"/>
    </row>
    <row r="272" spans="1:44">
      <c r="A272" s="50" t="s">
        <v>76</v>
      </c>
      <c r="B272" t="s">
        <v>77</v>
      </c>
      <c r="C272">
        <v>0</v>
      </c>
      <c r="D272">
        <v>55975221.900000006</v>
      </c>
      <c r="E272">
        <v>6953633</v>
      </c>
      <c r="F272">
        <v>273368</v>
      </c>
      <c r="G272">
        <v>1746945</v>
      </c>
      <c r="H272">
        <v>8586</v>
      </c>
      <c r="I272" s="5" t="s">
        <v>58</v>
      </c>
      <c r="Y272" s="51"/>
    </row>
    <row r="273" spans="1:38">
      <c r="A273" s="50" t="s">
        <v>78</v>
      </c>
      <c r="B273" t="s">
        <v>79</v>
      </c>
      <c r="C273">
        <v>0.6</v>
      </c>
      <c r="D273">
        <v>0.8</v>
      </c>
      <c r="E273">
        <v>0.6</v>
      </c>
      <c r="F273">
        <v>0.25</v>
      </c>
      <c r="G273">
        <v>0.12</v>
      </c>
      <c r="H273">
        <v>0.8</v>
      </c>
      <c r="I273" s="5"/>
      <c r="Y273" s="51"/>
    </row>
    <row r="274" spans="1:38">
      <c r="A274" s="52"/>
      <c r="B274" s="7" t="s">
        <v>81</v>
      </c>
      <c r="C274" s="7">
        <f t="shared" ref="C274:H274" si="125">C272/(365*24*C273)</f>
        <v>0</v>
      </c>
      <c r="D274" s="7">
        <f t="shared" si="125"/>
        <v>7987.3318921232885</v>
      </c>
      <c r="E274" s="7">
        <f t="shared" si="125"/>
        <v>1322.9895357686453</v>
      </c>
      <c r="F274" s="7">
        <f t="shared" si="125"/>
        <v>124.8255707762557</v>
      </c>
      <c r="G274" s="7">
        <f t="shared" si="125"/>
        <v>1661.8578767123288</v>
      </c>
      <c r="H274" s="7">
        <f t="shared" si="125"/>
        <v>1.2251712328767124</v>
      </c>
      <c r="I274" s="8" t="s">
        <v>82</v>
      </c>
      <c r="J274" t="s">
        <v>83</v>
      </c>
      <c r="Y274" s="51"/>
    </row>
    <row r="275" spans="1:38">
      <c r="A275" s="50"/>
      <c r="Y275" s="51"/>
    </row>
    <row r="276" spans="1:38">
      <c r="A276" s="53" t="s">
        <v>70</v>
      </c>
      <c r="B276" s="2">
        <f>$C$274</f>
        <v>0</v>
      </c>
      <c r="C276" s="2">
        <f t="shared" ref="C276:Y276" si="126">$C$274</f>
        <v>0</v>
      </c>
      <c r="D276" s="2">
        <f t="shared" si="126"/>
        <v>0</v>
      </c>
      <c r="E276" s="2">
        <f t="shared" si="126"/>
        <v>0</v>
      </c>
      <c r="F276" s="2">
        <f t="shared" si="126"/>
        <v>0</v>
      </c>
      <c r="G276" s="2">
        <f t="shared" si="126"/>
        <v>0</v>
      </c>
      <c r="H276" s="2">
        <f t="shared" si="126"/>
        <v>0</v>
      </c>
      <c r="I276" s="2">
        <f t="shared" si="126"/>
        <v>0</v>
      </c>
      <c r="J276" s="2">
        <f t="shared" si="126"/>
        <v>0</v>
      </c>
      <c r="K276" s="2">
        <f t="shared" si="126"/>
        <v>0</v>
      </c>
      <c r="L276" s="2">
        <f t="shared" si="126"/>
        <v>0</v>
      </c>
      <c r="M276" s="2">
        <f t="shared" si="126"/>
        <v>0</v>
      </c>
      <c r="N276" s="2">
        <f t="shared" si="126"/>
        <v>0</v>
      </c>
      <c r="O276" s="2">
        <f t="shared" si="126"/>
        <v>0</v>
      </c>
      <c r="P276" s="2">
        <f t="shared" si="126"/>
        <v>0</v>
      </c>
      <c r="Q276" s="2">
        <f t="shared" si="126"/>
        <v>0</v>
      </c>
      <c r="R276" s="2">
        <f t="shared" si="126"/>
        <v>0</v>
      </c>
      <c r="S276" s="2">
        <f t="shared" si="126"/>
        <v>0</v>
      </c>
      <c r="T276" s="2">
        <f t="shared" si="126"/>
        <v>0</v>
      </c>
      <c r="U276" s="2">
        <f t="shared" si="126"/>
        <v>0</v>
      </c>
      <c r="V276" s="2">
        <f t="shared" si="126"/>
        <v>0</v>
      </c>
      <c r="W276" s="2">
        <f t="shared" si="126"/>
        <v>0</v>
      </c>
      <c r="X276" s="2">
        <f t="shared" si="126"/>
        <v>0</v>
      </c>
      <c r="Y276" s="54">
        <f t="shared" si="126"/>
        <v>0</v>
      </c>
      <c r="AA276" t="s">
        <v>17</v>
      </c>
      <c r="AB276" s="114" t="s">
        <v>143</v>
      </c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</row>
    <row r="277" spans="1:38">
      <c r="A277" s="55" t="s">
        <v>71</v>
      </c>
      <c r="B277">
        <f>$D$274</f>
        <v>7987.3318921232885</v>
      </c>
      <c r="C277">
        <f t="shared" ref="C277:Y277" si="127">$D$274</f>
        <v>7987.3318921232885</v>
      </c>
      <c r="D277">
        <f t="shared" si="127"/>
        <v>7987.3318921232885</v>
      </c>
      <c r="E277">
        <f t="shared" si="127"/>
        <v>7987.3318921232885</v>
      </c>
      <c r="F277">
        <f t="shared" si="127"/>
        <v>7987.3318921232885</v>
      </c>
      <c r="G277">
        <f t="shared" si="127"/>
        <v>7987.3318921232885</v>
      </c>
      <c r="H277">
        <f t="shared" si="127"/>
        <v>7987.3318921232885</v>
      </c>
      <c r="I277">
        <f t="shared" si="127"/>
        <v>7987.3318921232885</v>
      </c>
      <c r="J277">
        <f t="shared" si="127"/>
        <v>7987.3318921232885</v>
      </c>
      <c r="K277">
        <f t="shared" si="127"/>
        <v>7987.3318921232885</v>
      </c>
      <c r="L277">
        <f t="shared" si="127"/>
        <v>7987.3318921232885</v>
      </c>
      <c r="M277">
        <f t="shared" si="127"/>
        <v>7987.3318921232885</v>
      </c>
      <c r="N277">
        <f t="shared" si="127"/>
        <v>7987.3318921232885</v>
      </c>
      <c r="O277">
        <f t="shared" si="127"/>
        <v>7987.3318921232885</v>
      </c>
      <c r="P277">
        <f t="shared" si="127"/>
        <v>7987.3318921232885</v>
      </c>
      <c r="Q277">
        <f t="shared" si="127"/>
        <v>7987.3318921232885</v>
      </c>
      <c r="R277">
        <f t="shared" si="127"/>
        <v>7987.3318921232885</v>
      </c>
      <c r="S277">
        <f t="shared" si="127"/>
        <v>7987.3318921232885</v>
      </c>
      <c r="T277">
        <f t="shared" si="127"/>
        <v>7987.3318921232885</v>
      </c>
      <c r="U277">
        <f t="shared" si="127"/>
        <v>7987.3318921232885</v>
      </c>
      <c r="V277">
        <f t="shared" si="127"/>
        <v>7987.3318921232885</v>
      </c>
      <c r="W277">
        <f t="shared" si="127"/>
        <v>7987.3318921232885</v>
      </c>
      <c r="X277">
        <f t="shared" si="127"/>
        <v>7987.3318921232885</v>
      </c>
      <c r="Y277" s="51">
        <f t="shared" si="127"/>
        <v>7987.3318921232885</v>
      </c>
      <c r="AB277">
        <v>7</v>
      </c>
      <c r="AC277">
        <v>8</v>
      </c>
      <c r="AD277">
        <v>9</v>
      </c>
      <c r="AE277">
        <v>10</v>
      </c>
      <c r="AF277">
        <v>11</v>
      </c>
      <c r="AG277">
        <v>12</v>
      </c>
      <c r="AH277">
        <v>13</v>
      </c>
      <c r="AI277">
        <v>14</v>
      </c>
      <c r="AJ277">
        <v>15</v>
      </c>
      <c r="AK277">
        <v>16</v>
      </c>
      <c r="AL277">
        <v>17</v>
      </c>
    </row>
    <row r="278" spans="1:38">
      <c r="A278" s="56" t="s">
        <v>64</v>
      </c>
      <c r="B278" s="7">
        <f t="shared" ref="B278:Y278" si="128">B96</f>
        <v>30850</v>
      </c>
      <c r="C278" s="7">
        <f t="shared" si="128"/>
        <v>28760</v>
      </c>
      <c r="D278" s="7">
        <f t="shared" si="128"/>
        <v>27900</v>
      </c>
      <c r="E278" s="7">
        <f t="shared" si="128"/>
        <v>27630</v>
      </c>
      <c r="F278" s="7">
        <f t="shared" si="128"/>
        <v>27770</v>
      </c>
      <c r="G278" s="7">
        <f t="shared" si="128"/>
        <v>28140</v>
      </c>
      <c r="H278" s="7">
        <f t="shared" si="128"/>
        <v>30800</v>
      </c>
      <c r="I278" s="7">
        <f t="shared" si="128"/>
        <v>36000</v>
      </c>
      <c r="J278" s="7">
        <f t="shared" si="128"/>
        <v>43010</v>
      </c>
      <c r="K278" s="7">
        <f t="shared" si="128"/>
        <v>48020</v>
      </c>
      <c r="L278" s="7">
        <f t="shared" si="128"/>
        <v>50360</v>
      </c>
      <c r="M278" s="7">
        <f t="shared" si="128"/>
        <v>52110</v>
      </c>
      <c r="N278" s="7">
        <f t="shared" si="128"/>
        <v>51870</v>
      </c>
      <c r="O278" s="7">
        <f t="shared" si="128"/>
        <v>53130</v>
      </c>
      <c r="P278" s="7">
        <f t="shared" si="128"/>
        <v>53370</v>
      </c>
      <c r="Q278" s="7">
        <f t="shared" si="128"/>
        <v>52810</v>
      </c>
      <c r="R278" s="7">
        <f t="shared" si="128"/>
        <v>51540</v>
      </c>
      <c r="S278" s="7">
        <f t="shared" si="128"/>
        <v>47910</v>
      </c>
      <c r="T278" s="7">
        <f t="shared" si="128"/>
        <v>45650</v>
      </c>
      <c r="U278" s="7">
        <f t="shared" si="128"/>
        <v>43840</v>
      </c>
      <c r="V278" s="7">
        <f t="shared" si="128"/>
        <v>40850</v>
      </c>
      <c r="W278" s="7">
        <f t="shared" si="128"/>
        <v>37960</v>
      </c>
      <c r="X278" s="7">
        <f t="shared" si="128"/>
        <v>35830</v>
      </c>
      <c r="Y278" s="57">
        <f t="shared" si="128"/>
        <v>33340</v>
      </c>
      <c r="Z278" s="14">
        <v>0.6</v>
      </c>
      <c r="AA278" t="s">
        <v>148</v>
      </c>
      <c r="AB278" t="s">
        <v>146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13721.5363</v>
      </c>
    </row>
    <row r="279" spans="1:38">
      <c r="A279" s="50"/>
      <c r="Y279" s="51"/>
      <c r="Z279" s="14"/>
    </row>
    <row r="280" spans="1:38">
      <c r="A280" s="50" t="s">
        <v>84</v>
      </c>
      <c r="B280" t="s">
        <v>85</v>
      </c>
      <c r="C280" t="s">
        <v>86</v>
      </c>
      <c r="D280" t="s">
        <v>87</v>
      </c>
      <c r="E280" t="s">
        <v>88</v>
      </c>
      <c r="F280" t="s">
        <v>89</v>
      </c>
      <c r="G280" t="s">
        <v>90</v>
      </c>
      <c r="H280" t="s">
        <v>91</v>
      </c>
      <c r="I280" t="s">
        <v>92</v>
      </c>
      <c r="J280" t="s">
        <v>93</v>
      </c>
      <c r="K280" t="s">
        <v>94</v>
      </c>
      <c r="L280" t="s">
        <v>95</v>
      </c>
      <c r="M280" t="s">
        <v>96</v>
      </c>
      <c r="N280" t="s">
        <v>97</v>
      </c>
      <c r="O280" t="s">
        <v>98</v>
      </c>
      <c r="P280" t="s">
        <v>99</v>
      </c>
      <c r="Q280" t="s">
        <v>100</v>
      </c>
      <c r="R280" t="s">
        <v>101</v>
      </c>
      <c r="S280" t="s">
        <v>102</v>
      </c>
      <c r="T280" t="s">
        <v>103</v>
      </c>
      <c r="U280" t="s">
        <v>104</v>
      </c>
      <c r="V280" t="s">
        <v>105</v>
      </c>
      <c r="W280" t="s">
        <v>106</v>
      </c>
      <c r="X280" t="s">
        <v>107</v>
      </c>
      <c r="Y280" s="51" t="s">
        <v>108</v>
      </c>
      <c r="Z280" s="14">
        <v>0.4</v>
      </c>
      <c r="AA280" t="s">
        <v>148</v>
      </c>
      <c r="AB280" t="s">
        <v>146</v>
      </c>
      <c r="AC280">
        <v>7226.669758</v>
      </c>
      <c r="AD280">
        <v>1533.186066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8723.4129780000003</v>
      </c>
      <c r="AL280" t="s">
        <v>146</v>
      </c>
    </row>
    <row r="281" spans="1:38">
      <c r="A281" s="58" t="s">
        <v>109</v>
      </c>
      <c r="B281" s="2">
        <f t="shared" ref="B281:Y281" si="129">B25</f>
        <v>0</v>
      </c>
      <c r="C281" s="2">
        <f t="shared" si="129"/>
        <v>0</v>
      </c>
      <c r="D281" s="2">
        <f t="shared" si="129"/>
        <v>0</v>
      </c>
      <c r="E281" s="2">
        <f t="shared" si="129"/>
        <v>0</v>
      </c>
      <c r="F281" s="2">
        <f t="shared" si="129"/>
        <v>0</v>
      </c>
      <c r="G281" s="2">
        <f t="shared" si="129"/>
        <v>6422.8966946907758</v>
      </c>
      <c r="H281" s="1">
        <f t="shared" si="129"/>
        <v>28834.706437867102</v>
      </c>
      <c r="I281" s="2">
        <f t="shared" si="129"/>
        <v>62452.42105263158</v>
      </c>
      <c r="J281" s="2">
        <f t="shared" si="129"/>
        <v>94976.876655533808</v>
      </c>
      <c r="K281" s="2">
        <f t="shared" si="129"/>
        <v>123264.95358746978</v>
      </c>
      <c r="L281" s="2">
        <f t="shared" si="129"/>
        <v>147043.33709547392</v>
      </c>
      <c r="M281" s="2">
        <f t="shared" si="129"/>
        <v>157702.61246113095</v>
      </c>
      <c r="N281" s="2">
        <f t="shared" si="129"/>
        <v>155789.40919037201</v>
      </c>
      <c r="O281" s="2">
        <f t="shared" si="129"/>
        <v>143900.21743636995</v>
      </c>
      <c r="P281" s="2">
        <f t="shared" si="129"/>
        <v>120941.77818726248</v>
      </c>
      <c r="Q281" s="2">
        <f t="shared" si="129"/>
        <v>86367.461937118525</v>
      </c>
      <c r="R281" s="3">
        <f t="shared" si="129"/>
        <v>44686.96210986987</v>
      </c>
      <c r="S281" s="2">
        <f t="shared" si="129"/>
        <v>12709.136012898769</v>
      </c>
      <c r="T281" s="2">
        <f t="shared" si="129"/>
        <v>1503.231141310607</v>
      </c>
      <c r="U281" s="2">
        <f t="shared" si="129"/>
        <v>0</v>
      </c>
      <c r="V281" s="2">
        <f t="shared" si="129"/>
        <v>0</v>
      </c>
      <c r="W281" s="2">
        <f t="shared" si="129"/>
        <v>0</v>
      </c>
      <c r="X281" s="2">
        <f t="shared" si="129"/>
        <v>0</v>
      </c>
      <c r="Y281" s="54">
        <f t="shared" si="129"/>
        <v>0</v>
      </c>
      <c r="Z281" s="14">
        <v>0.2</v>
      </c>
      <c r="AA281" t="s">
        <v>148</v>
      </c>
      <c r="AB281" t="s">
        <v>146</v>
      </c>
      <c r="AC281" t="s">
        <v>146</v>
      </c>
      <c r="AD281" t="s">
        <v>146</v>
      </c>
      <c r="AE281">
        <v>19506.257320000001</v>
      </c>
      <c r="AF281">
        <v>16731.639070000001</v>
      </c>
      <c r="AG281">
        <v>14269.556850000001</v>
      </c>
      <c r="AH281">
        <v>12456.05178</v>
      </c>
      <c r="AI281">
        <v>16186.010399999999</v>
      </c>
      <c r="AJ281" t="s">
        <v>146</v>
      </c>
      <c r="AK281" t="s">
        <v>146</v>
      </c>
      <c r="AL281" t="s">
        <v>146</v>
      </c>
    </row>
    <row r="282" spans="1:38">
      <c r="A282" s="50" t="s">
        <v>110</v>
      </c>
      <c r="B282">
        <f>$B$277+B281</f>
        <v>7987.3318921232885</v>
      </c>
      <c r="C282">
        <f t="shared" ref="C282:Y282" si="130">$B$277+C281</f>
        <v>7987.3318921232885</v>
      </c>
      <c r="D282">
        <f t="shared" si="130"/>
        <v>7987.3318921232885</v>
      </c>
      <c r="E282">
        <f t="shared" si="130"/>
        <v>7987.3318921232885</v>
      </c>
      <c r="F282">
        <f t="shared" si="130"/>
        <v>7987.3318921232885</v>
      </c>
      <c r="G282">
        <f t="shared" si="130"/>
        <v>14410.228586814064</v>
      </c>
      <c r="H282" s="4">
        <f t="shared" si="130"/>
        <v>36822.038329990392</v>
      </c>
      <c r="I282">
        <f t="shared" si="130"/>
        <v>70439.752944754873</v>
      </c>
      <c r="J282">
        <f t="shared" si="130"/>
        <v>102964.20854765709</v>
      </c>
      <c r="K282">
        <f t="shared" si="130"/>
        <v>131252.28547959306</v>
      </c>
      <c r="L282">
        <f t="shared" si="130"/>
        <v>155030.66898759722</v>
      </c>
      <c r="M282">
        <f t="shared" si="130"/>
        <v>165689.94435325425</v>
      </c>
      <c r="N282">
        <f t="shared" si="130"/>
        <v>163776.74108249531</v>
      </c>
      <c r="O282">
        <f t="shared" si="130"/>
        <v>151887.54932849325</v>
      </c>
      <c r="P282">
        <f t="shared" si="130"/>
        <v>128929.11007938576</v>
      </c>
      <c r="Q282">
        <f t="shared" si="130"/>
        <v>94354.793829241811</v>
      </c>
      <c r="R282" s="5">
        <f t="shared" si="130"/>
        <v>52674.294001993156</v>
      </c>
      <c r="S282">
        <f t="shared" si="130"/>
        <v>20696.467905022058</v>
      </c>
      <c r="T282">
        <f t="shared" si="130"/>
        <v>9490.5630334338948</v>
      </c>
      <c r="U282">
        <f t="shared" si="130"/>
        <v>7987.3318921232885</v>
      </c>
      <c r="V282">
        <f t="shared" si="130"/>
        <v>7987.3318921232885</v>
      </c>
      <c r="W282">
        <f t="shared" si="130"/>
        <v>7987.3318921232885</v>
      </c>
      <c r="X282">
        <f t="shared" si="130"/>
        <v>7987.3318921232885</v>
      </c>
      <c r="Y282" s="51">
        <f t="shared" si="130"/>
        <v>7987.3318921232885</v>
      </c>
    </row>
    <row r="283" spans="1:38">
      <c r="A283" s="52" t="s">
        <v>131</v>
      </c>
      <c r="B283" s="7">
        <f t="shared" ref="B283:Y283" si="131">B282+B276-B96</f>
        <v>-22862.668107876711</v>
      </c>
      <c r="C283" s="7">
        <f t="shared" si="131"/>
        <v>-20772.668107876711</v>
      </c>
      <c r="D283" s="7">
        <f t="shared" si="131"/>
        <v>-19912.668107876711</v>
      </c>
      <c r="E283" s="7">
        <f t="shared" si="131"/>
        <v>-19642.668107876711</v>
      </c>
      <c r="F283" s="7">
        <f t="shared" si="131"/>
        <v>-19782.668107876711</v>
      </c>
      <c r="G283" s="7">
        <f t="shared" si="131"/>
        <v>-13729.771413185936</v>
      </c>
      <c r="H283" s="6">
        <f t="shared" si="131"/>
        <v>6022.0383299903915</v>
      </c>
      <c r="I283" s="27">
        <f t="shared" si="131"/>
        <v>34439.752944754873</v>
      </c>
      <c r="J283" s="27">
        <f t="shared" si="131"/>
        <v>59954.208547657094</v>
      </c>
      <c r="K283" s="27">
        <f t="shared" si="131"/>
        <v>83232.285479593062</v>
      </c>
      <c r="L283" s="27">
        <f t="shared" si="131"/>
        <v>104670.66898759722</v>
      </c>
      <c r="M283" s="27">
        <f t="shared" si="131"/>
        <v>113579.94435325425</v>
      </c>
      <c r="N283" s="27">
        <f t="shared" si="131"/>
        <v>111906.74108249531</v>
      </c>
      <c r="O283" s="27">
        <f t="shared" si="131"/>
        <v>98757.549328493245</v>
      </c>
      <c r="P283" s="27">
        <f t="shared" si="131"/>
        <v>75559.110079385762</v>
      </c>
      <c r="Q283" s="27">
        <f t="shared" si="131"/>
        <v>41544.793829241811</v>
      </c>
      <c r="R283" s="8">
        <f t="shared" si="131"/>
        <v>1134.2940019931557</v>
      </c>
      <c r="S283" s="7">
        <f t="shared" si="131"/>
        <v>-27213.532094977942</v>
      </c>
      <c r="T283" s="7">
        <f t="shared" si="131"/>
        <v>-36159.436966566107</v>
      </c>
      <c r="U283" s="7">
        <f t="shared" si="131"/>
        <v>-35852.668107876714</v>
      </c>
      <c r="V283" s="7">
        <f t="shared" si="131"/>
        <v>-32862.668107876714</v>
      </c>
      <c r="W283" s="7">
        <f t="shared" si="131"/>
        <v>-29972.668107876711</v>
      </c>
      <c r="X283" s="7">
        <f t="shared" si="131"/>
        <v>-27842.668107876711</v>
      </c>
      <c r="Y283" s="57">
        <f t="shared" si="131"/>
        <v>-25352.668107876711</v>
      </c>
    </row>
    <row r="284" spans="1:38">
      <c r="A284" s="50"/>
      <c r="H284" s="4"/>
      <c r="R284" s="5"/>
      <c r="Y284" s="51"/>
    </row>
    <row r="285" spans="1:38">
      <c r="A285" s="50"/>
      <c r="H285" s="4"/>
      <c r="R285" s="5"/>
      <c r="Y285" s="51"/>
    </row>
    <row r="286" spans="1:38">
      <c r="A286" s="58" t="s">
        <v>111</v>
      </c>
      <c r="B286" s="2">
        <f t="shared" ref="B286:Y286" si="132">B28</f>
        <v>0</v>
      </c>
      <c r="C286" s="2">
        <f t="shared" si="132"/>
        <v>0</v>
      </c>
      <c r="D286" s="2">
        <f t="shared" si="132"/>
        <v>0</v>
      </c>
      <c r="E286" s="2">
        <f t="shared" si="132"/>
        <v>0</v>
      </c>
      <c r="F286" s="2">
        <f t="shared" si="132"/>
        <v>0</v>
      </c>
      <c r="G286" s="2">
        <f t="shared" si="132"/>
        <v>3853.7380168144646</v>
      </c>
      <c r="H286" s="1">
        <f t="shared" si="132"/>
        <v>17300.823862720255</v>
      </c>
      <c r="I286" s="2">
        <f t="shared" si="132"/>
        <v>37471.452631578941</v>
      </c>
      <c r="J286" s="2">
        <f t="shared" si="132"/>
        <v>56986.125993320275</v>
      </c>
      <c r="K286" s="2">
        <f t="shared" si="132"/>
        <v>73958.972152481845</v>
      </c>
      <c r="L286" s="2">
        <f t="shared" si="132"/>
        <v>88226.00225728433</v>
      </c>
      <c r="M286" s="2">
        <f t="shared" si="132"/>
        <v>94621.567476678552</v>
      </c>
      <c r="N286" s="2">
        <f t="shared" si="132"/>
        <v>93473.645514223172</v>
      </c>
      <c r="O286" s="2">
        <f t="shared" si="132"/>
        <v>86340.130461821929</v>
      </c>
      <c r="P286" s="2">
        <f t="shared" si="132"/>
        <v>72565.066912357463</v>
      </c>
      <c r="Q286" s="2">
        <f t="shared" si="132"/>
        <v>51820.477162271098</v>
      </c>
      <c r="R286" s="3">
        <f t="shared" si="132"/>
        <v>26812.17726592191</v>
      </c>
      <c r="S286" s="2">
        <f t="shared" si="132"/>
        <v>7625.4816077392588</v>
      </c>
      <c r="T286" s="2">
        <f t="shared" si="132"/>
        <v>901.93868478636398</v>
      </c>
      <c r="U286" s="2">
        <f t="shared" si="132"/>
        <v>0</v>
      </c>
      <c r="V286" s="2">
        <f t="shared" si="132"/>
        <v>0</v>
      </c>
      <c r="W286" s="2">
        <f t="shared" si="132"/>
        <v>0</v>
      </c>
      <c r="X286" s="2">
        <f t="shared" si="132"/>
        <v>0</v>
      </c>
      <c r="Y286" s="54">
        <f t="shared" si="132"/>
        <v>0</v>
      </c>
    </row>
    <row r="287" spans="1:38">
      <c r="A287" s="50" t="s">
        <v>110</v>
      </c>
      <c r="B287">
        <f>$B$277+B286</f>
        <v>7987.3318921232885</v>
      </c>
      <c r="C287">
        <f t="shared" ref="C287:Y287" si="133">$B$277+C286</f>
        <v>7987.3318921232885</v>
      </c>
      <c r="D287">
        <f t="shared" si="133"/>
        <v>7987.3318921232885</v>
      </c>
      <c r="E287">
        <f t="shared" si="133"/>
        <v>7987.3318921232885</v>
      </c>
      <c r="F287">
        <f t="shared" si="133"/>
        <v>7987.3318921232885</v>
      </c>
      <c r="G287">
        <f t="shared" si="133"/>
        <v>11841.069908937752</v>
      </c>
      <c r="H287" s="4">
        <f t="shared" si="133"/>
        <v>25288.155754843545</v>
      </c>
      <c r="I287">
        <f t="shared" si="133"/>
        <v>45458.784523702227</v>
      </c>
      <c r="J287">
        <f t="shared" si="133"/>
        <v>64973.45788544356</v>
      </c>
      <c r="K287">
        <f t="shared" si="133"/>
        <v>81946.304044605131</v>
      </c>
      <c r="L287">
        <f t="shared" si="133"/>
        <v>96213.334149407616</v>
      </c>
      <c r="M287">
        <f t="shared" si="133"/>
        <v>102608.89936880184</v>
      </c>
      <c r="N287">
        <f t="shared" si="133"/>
        <v>101460.97740634646</v>
      </c>
      <c r="O287">
        <f t="shared" si="133"/>
        <v>94327.462353945215</v>
      </c>
      <c r="P287">
        <f t="shared" si="133"/>
        <v>80552.398804480748</v>
      </c>
      <c r="Q287">
        <f t="shared" si="133"/>
        <v>59807.809054394384</v>
      </c>
      <c r="R287" s="5">
        <f t="shared" si="133"/>
        <v>34799.509158045199</v>
      </c>
      <c r="S287">
        <f t="shared" si="133"/>
        <v>15612.813499862546</v>
      </c>
      <c r="T287">
        <f t="shared" si="133"/>
        <v>8889.2705769096519</v>
      </c>
      <c r="U287">
        <f t="shared" si="133"/>
        <v>7987.3318921232885</v>
      </c>
      <c r="V287">
        <f t="shared" si="133"/>
        <v>7987.3318921232885</v>
      </c>
      <c r="W287">
        <f t="shared" si="133"/>
        <v>7987.3318921232885</v>
      </c>
      <c r="X287">
        <f t="shared" si="133"/>
        <v>7987.3318921232885</v>
      </c>
      <c r="Y287" s="51">
        <f t="shared" si="133"/>
        <v>7987.3318921232885</v>
      </c>
    </row>
    <row r="288" spans="1:38">
      <c r="A288" s="52" t="s">
        <v>131</v>
      </c>
      <c r="B288" s="7">
        <f>B287+B276-B278</f>
        <v>-22862.668107876711</v>
      </c>
      <c r="C288" s="7">
        <f t="shared" ref="C288:Y288" si="134">C287+C276-C278</f>
        <v>-20772.668107876711</v>
      </c>
      <c r="D288" s="7">
        <f t="shared" si="134"/>
        <v>-19912.668107876711</v>
      </c>
      <c r="E288" s="7">
        <f t="shared" si="134"/>
        <v>-19642.668107876711</v>
      </c>
      <c r="F288" s="7">
        <f t="shared" si="134"/>
        <v>-19782.668107876711</v>
      </c>
      <c r="G288" s="7">
        <f t="shared" si="134"/>
        <v>-16298.930091062248</v>
      </c>
      <c r="H288" s="6">
        <f t="shared" si="134"/>
        <v>-5511.8442451564551</v>
      </c>
      <c r="I288" s="7">
        <f t="shared" si="134"/>
        <v>9458.7845237022266</v>
      </c>
      <c r="J288" s="27">
        <f t="shared" si="134"/>
        <v>21963.45788544356</v>
      </c>
      <c r="K288" s="27">
        <f t="shared" si="134"/>
        <v>33926.304044605131</v>
      </c>
      <c r="L288" s="27">
        <f t="shared" si="134"/>
        <v>45853.334149407616</v>
      </c>
      <c r="M288" s="27">
        <f t="shared" si="134"/>
        <v>50498.899368801838</v>
      </c>
      <c r="N288" s="27">
        <f t="shared" si="134"/>
        <v>49590.977406346457</v>
      </c>
      <c r="O288" s="27">
        <f t="shared" si="134"/>
        <v>41197.462353945215</v>
      </c>
      <c r="P288" s="27">
        <f t="shared" si="134"/>
        <v>27182.398804480748</v>
      </c>
      <c r="Q288" s="7">
        <f t="shared" si="134"/>
        <v>6997.8090543943836</v>
      </c>
      <c r="R288" s="8">
        <f t="shared" si="134"/>
        <v>-16740.490841954801</v>
      </c>
      <c r="S288" s="7">
        <f t="shared" si="134"/>
        <v>-32297.186500137454</v>
      </c>
      <c r="T288" s="7">
        <f t="shared" si="134"/>
        <v>-36760.72942309035</v>
      </c>
      <c r="U288" s="7">
        <f t="shared" si="134"/>
        <v>-35852.668107876714</v>
      </c>
      <c r="V288" s="7">
        <f t="shared" si="134"/>
        <v>-32862.668107876714</v>
      </c>
      <c r="W288" s="7">
        <f t="shared" si="134"/>
        <v>-29972.668107876711</v>
      </c>
      <c r="X288" s="7">
        <f t="shared" si="134"/>
        <v>-27842.668107876711</v>
      </c>
      <c r="Y288" s="57">
        <f t="shared" si="134"/>
        <v>-25352.668107876711</v>
      </c>
    </row>
    <row r="289" spans="1:25">
      <c r="A289" s="50"/>
      <c r="B289">
        <f>B287+B276</f>
        <v>7987.3318921232885</v>
      </c>
      <c r="C289">
        <f t="shared" ref="C289:Y289" si="135">C287+C276</f>
        <v>7987.3318921232885</v>
      </c>
      <c r="D289">
        <f t="shared" si="135"/>
        <v>7987.3318921232885</v>
      </c>
      <c r="E289">
        <f t="shared" si="135"/>
        <v>7987.3318921232885</v>
      </c>
      <c r="F289">
        <f>F287+F276</f>
        <v>7987.3318921232885</v>
      </c>
      <c r="G289">
        <f t="shared" si="135"/>
        <v>11841.069908937752</v>
      </c>
      <c r="H289">
        <f>H287+H276</f>
        <v>25288.155754843545</v>
      </c>
      <c r="I289">
        <f>I278</f>
        <v>36000</v>
      </c>
      <c r="J289">
        <f t="shared" ref="J289:P289" si="136">J278</f>
        <v>43010</v>
      </c>
      <c r="K289">
        <f t="shared" si="136"/>
        <v>48020</v>
      </c>
      <c r="L289">
        <f t="shared" si="136"/>
        <v>50360</v>
      </c>
      <c r="M289">
        <f t="shared" si="136"/>
        <v>52110</v>
      </c>
      <c r="N289">
        <f t="shared" si="136"/>
        <v>51870</v>
      </c>
      <c r="O289">
        <f t="shared" si="136"/>
        <v>53130</v>
      </c>
      <c r="P289">
        <f t="shared" si="136"/>
        <v>53370</v>
      </c>
      <c r="Q289">
        <f>Q278</f>
        <v>52810</v>
      </c>
      <c r="R289">
        <f>R287+R276+AL278</f>
        <v>48521.045458045199</v>
      </c>
      <c r="S289">
        <f t="shared" si="135"/>
        <v>15612.813499862546</v>
      </c>
      <c r="T289">
        <f t="shared" si="135"/>
        <v>8889.2705769096519</v>
      </c>
      <c r="U289">
        <f t="shared" si="135"/>
        <v>7987.3318921232885</v>
      </c>
      <c r="V289">
        <f t="shared" si="135"/>
        <v>7987.3318921232885</v>
      </c>
      <c r="W289">
        <f t="shared" si="135"/>
        <v>7987.3318921232885</v>
      </c>
      <c r="X289">
        <f t="shared" si="135"/>
        <v>7987.3318921232885</v>
      </c>
      <c r="Y289">
        <f t="shared" si="135"/>
        <v>7987.3318921232885</v>
      </c>
    </row>
    <row r="290" spans="1:25">
      <c r="A290" s="50"/>
      <c r="H290" s="4"/>
      <c r="R290" s="5"/>
      <c r="Y290" s="51"/>
    </row>
    <row r="291" spans="1:25">
      <c r="A291" s="58" t="s">
        <v>122</v>
      </c>
      <c r="B291" s="2">
        <f t="shared" ref="B291:Y291" si="137">B31</f>
        <v>0</v>
      </c>
      <c r="C291" s="2">
        <f t="shared" si="137"/>
        <v>0</v>
      </c>
      <c r="D291" s="2">
        <f t="shared" si="137"/>
        <v>0</v>
      </c>
      <c r="E291" s="2">
        <f t="shared" si="137"/>
        <v>0</v>
      </c>
      <c r="F291" s="2">
        <f t="shared" si="137"/>
        <v>0</v>
      </c>
      <c r="G291" s="2">
        <f t="shared" si="137"/>
        <v>3211.4483473453879</v>
      </c>
      <c r="H291" s="1">
        <f t="shared" si="137"/>
        <v>14417.353218933551</v>
      </c>
      <c r="I291" s="2">
        <f t="shared" si="137"/>
        <v>31226.21052631579</v>
      </c>
      <c r="J291" s="2">
        <f t="shared" si="137"/>
        <v>47488.438327766904</v>
      </c>
      <c r="K291" s="2">
        <f t="shared" si="137"/>
        <v>61632.476793734888</v>
      </c>
      <c r="L291" s="2">
        <f t="shared" si="137"/>
        <v>73521.668547736961</v>
      </c>
      <c r="M291" s="2">
        <f t="shared" si="137"/>
        <v>78851.306230565475</v>
      </c>
      <c r="N291" s="2">
        <f t="shared" si="137"/>
        <v>77894.704595186005</v>
      </c>
      <c r="O291" s="2">
        <f t="shared" si="137"/>
        <v>71950.108718184973</v>
      </c>
      <c r="P291" s="2">
        <f t="shared" si="137"/>
        <v>60470.889093631238</v>
      </c>
      <c r="Q291" s="2">
        <f t="shared" si="137"/>
        <v>43183.730968559263</v>
      </c>
      <c r="R291" s="3">
        <f t="shared" si="137"/>
        <v>22343.481054934935</v>
      </c>
      <c r="S291" s="2">
        <f t="shared" si="137"/>
        <v>6354.5680064493845</v>
      </c>
      <c r="T291" s="2">
        <f t="shared" si="137"/>
        <v>751.61557065530349</v>
      </c>
      <c r="U291" s="2">
        <f t="shared" si="137"/>
        <v>0</v>
      </c>
      <c r="V291" s="2">
        <f t="shared" si="137"/>
        <v>0</v>
      </c>
      <c r="W291" s="2">
        <f t="shared" si="137"/>
        <v>0</v>
      </c>
      <c r="X291" s="2">
        <f t="shared" si="137"/>
        <v>0</v>
      </c>
      <c r="Y291" s="54">
        <f t="shared" si="137"/>
        <v>0</v>
      </c>
    </row>
    <row r="292" spans="1:25">
      <c r="A292" s="50" t="s">
        <v>110</v>
      </c>
      <c r="B292">
        <f>$B$277+B291</f>
        <v>7987.3318921232885</v>
      </c>
      <c r="C292">
        <f t="shared" ref="C292:Y292" si="138">$B$277+C291</f>
        <v>7987.3318921232885</v>
      </c>
      <c r="D292">
        <f t="shared" si="138"/>
        <v>7987.3318921232885</v>
      </c>
      <c r="E292">
        <f t="shared" si="138"/>
        <v>7987.3318921232885</v>
      </c>
      <c r="F292">
        <f t="shared" si="138"/>
        <v>7987.3318921232885</v>
      </c>
      <c r="G292">
        <f t="shared" si="138"/>
        <v>11198.780239468677</v>
      </c>
      <c r="H292" s="4">
        <f t="shared" si="138"/>
        <v>22404.685111056839</v>
      </c>
      <c r="I292">
        <f t="shared" si="138"/>
        <v>39213.542418439079</v>
      </c>
      <c r="J292">
        <f t="shared" si="138"/>
        <v>55475.77021989019</v>
      </c>
      <c r="K292">
        <f t="shared" si="138"/>
        <v>69619.808685858181</v>
      </c>
      <c r="L292">
        <f t="shared" si="138"/>
        <v>81509.000439860247</v>
      </c>
      <c r="M292">
        <f t="shared" si="138"/>
        <v>86838.638122688761</v>
      </c>
      <c r="N292">
        <f t="shared" si="138"/>
        <v>85882.036487309291</v>
      </c>
      <c r="O292">
        <f t="shared" si="138"/>
        <v>79937.440610308258</v>
      </c>
      <c r="P292">
        <f t="shared" si="138"/>
        <v>68458.220985754524</v>
      </c>
      <c r="Q292">
        <f t="shared" si="138"/>
        <v>51171.062860682548</v>
      </c>
      <c r="R292" s="5">
        <f t="shared" si="138"/>
        <v>30330.812947058224</v>
      </c>
      <c r="S292">
        <f t="shared" si="138"/>
        <v>14341.899898572672</v>
      </c>
      <c r="T292">
        <f t="shared" si="138"/>
        <v>8738.9474627785912</v>
      </c>
      <c r="U292">
        <f t="shared" si="138"/>
        <v>7987.3318921232885</v>
      </c>
      <c r="V292">
        <f t="shared" si="138"/>
        <v>7987.3318921232885</v>
      </c>
      <c r="W292">
        <f t="shared" si="138"/>
        <v>7987.3318921232885</v>
      </c>
      <c r="X292">
        <f t="shared" si="138"/>
        <v>7987.3318921232885</v>
      </c>
      <c r="Y292" s="51">
        <f t="shared" si="138"/>
        <v>7987.3318921232885</v>
      </c>
    </row>
    <row r="293" spans="1:25">
      <c r="A293" s="52" t="s">
        <v>131</v>
      </c>
      <c r="B293" s="7">
        <f>B292+B276-B278</f>
        <v>-22862.668107876711</v>
      </c>
      <c r="C293" s="7">
        <f t="shared" ref="C293:Y293" si="139">C292+C276-C278</f>
        <v>-20772.668107876711</v>
      </c>
      <c r="D293" s="7">
        <f t="shared" si="139"/>
        <v>-19912.668107876711</v>
      </c>
      <c r="E293" s="7">
        <f t="shared" si="139"/>
        <v>-19642.668107876711</v>
      </c>
      <c r="F293" s="7">
        <f t="shared" si="139"/>
        <v>-19782.668107876711</v>
      </c>
      <c r="G293" s="7">
        <f t="shared" si="139"/>
        <v>-16941.219760531323</v>
      </c>
      <c r="H293" s="6">
        <f t="shared" si="139"/>
        <v>-8395.3148889431613</v>
      </c>
      <c r="I293" s="7">
        <f t="shared" si="139"/>
        <v>3213.5424184390795</v>
      </c>
      <c r="J293" s="7">
        <f t="shared" si="139"/>
        <v>12465.77021989019</v>
      </c>
      <c r="K293" s="27">
        <f t="shared" si="139"/>
        <v>21599.808685858181</v>
      </c>
      <c r="L293" s="27">
        <f t="shared" si="139"/>
        <v>31149.000439860247</v>
      </c>
      <c r="M293" s="27">
        <f t="shared" si="139"/>
        <v>34728.638122688761</v>
      </c>
      <c r="N293" s="27">
        <f t="shared" si="139"/>
        <v>34012.036487309291</v>
      </c>
      <c r="O293" s="27">
        <f t="shared" si="139"/>
        <v>26807.440610308258</v>
      </c>
      <c r="P293" s="27">
        <f t="shared" si="139"/>
        <v>15088.220985754524</v>
      </c>
      <c r="Q293" s="7">
        <f t="shared" si="139"/>
        <v>-1638.9371393174515</v>
      </c>
      <c r="R293" s="8">
        <f t="shared" si="139"/>
        <v>-21209.187052941776</v>
      </c>
      <c r="S293" s="7">
        <f t="shared" si="139"/>
        <v>-33568.100101427328</v>
      </c>
      <c r="T293" s="7">
        <f t="shared" si="139"/>
        <v>-36911.052537221411</v>
      </c>
      <c r="U293" s="7">
        <f t="shared" si="139"/>
        <v>-35852.668107876714</v>
      </c>
      <c r="V293" s="7">
        <f t="shared" si="139"/>
        <v>-32862.668107876714</v>
      </c>
      <c r="W293" s="7">
        <f t="shared" si="139"/>
        <v>-29972.668107876711</v>
      </c>
      <c r="X293" s="7">
        <f t="shared" si="139"/>
        <v>-27842.668107876711</v>
      </c>
      <c r="Y293" s="57">
        <f t="shared" si="139"/>
        <v>-25352.668107876711</v>
      </c>
    </row>
    <row r="294" spans="1:25">
      <c r="A294" s="50"/>
      <c r="H294" s="4"/>
      <c r="R294" s="5"/>
      <c r="Y294" s="51"/>
    </row>
    <row r="295" spans="1:25">
      <c r="A295" s="50"/>
      <c r="H295" s="4"/>
      <c r="R295" s="5"/>
      <c r="Y295" s="51"/>
    </row>
    <row r="296" spans="1:25">
      <c r="A296" s="58" t="s">
        <v>123</v>
      </c>
      <c r="B296" s="2">
        <f t="shared" ref="B296:Y296" si="140">B34</f>
        <v>0</v>
      </c>
      <c r="C296" s="2">
        <f t="shared" si="140"/>
        <v>0</v>
      </c>
      <c r="D296" s="2">
        <f t="shared" si="140"/>
        <v>0</v>
      </c>
      <c r="E296" s="2">
        <f t="shared" si="140"/>
        <v>0</v>
      </c>
      <c r="F296" s="2">
        <f t="shared" si="140"/>
        <v>0</v>
      </c>
      <c r="G296" s="2">
        <f t="shared" si="140"/>
        <v>2569.1586778763103</v>
      </c>
      <c r="H296" s="1">
        <f t="shared" si="140"/>
        <v>11533.882575146841</v>
      </c>
      <c r="I296" s="2">
        <f t="shared" si="140"/>
        <v>24980.968421052632</v>
      </c>
      <c r="J296" s="2">
        <f t="shared" si="140"/>
        <v>37990.750662213526</v>
      </c>
      <c r="K296" s="2">
        <f t="shared" si="140"/>
        <v>49305.981434987909</v>
      </c>
      <c r="L296" s="2">
        <f t="shared" si="140"/>
        <v>58817.33483818957</v>
      </c>
      <c r="M296" s="2">
        <f t="shared" si="140"/>
        <v>63081.044984452383</v>
      </c>
      <c r="N296" s="2">
        <f t="shared" si="140"/>
        <v>62315.763676148803</v>
      </c>
      <c r="O296" s="2">
        <f t="shared" si="140"/>
        <v>57560.086974547965</v>
      </c>
      <c r="P296" s="2">
        <f t="shared" si="140"/>
        <v>48376.711274904992</v>
      </c>
      <c r="Q296" s="2">
        <f t="shared" si="140"/>
        <v>34546.984774847413</v>
      </c>
      <c r="R296" s="3">
        <f t="shared" si="140"/>
        <v>17874.784843947946</v>
      </c>
      <c r="S296" s="2">
        <f t="shared" si="140"/>
        <v>5083.6544051595074</v>
      </c>
      <c r="T296" s="2">
        <f t="shared" si="140"/>
        <v>601.29245652424277</v>
      </c>
      <c r="U296" s="2">
        <f t="shared" si="140"/>
        <v>0</v>
      </c>
      <c r="V296" s="2">
        <f t="shared" si="140"/>
        <v>0</v>
      </c>
      <c r="W296" s="2">
        <f t="shared" si="140"/>
        <v>0</v>
      </c>
      <c r="X296" s="2">
        <f t="shared" si="140"/>
        <v>0</v>
      </c>
      <c r="Y296" s="54">
        <f t="shared" si="140"/>
        <v>0</v>
      </c>
    </row>
    <row r="297" spans="1:25">
      <c r="A297" s="50" t="s">
        <v>110</v>
      </c>
      <c r="B297">
        <f>$B$277+B296</f>
        <v>7987.3318921232885</v>
      </c>
      <c r="C297">
        <f t="shared" ref="C297:Y297" si="141">$B$277+C296</f>
        <v>7987.3318921232885</v>
      </c>
      <c r="D297">
        <f t="shared" si="141"/>
        <v>7987.3318921232885</v>
      </c>
      <c r="E297">
        <f t="shared" si="141"/>
        <v>7987.3318921232885</v>
      </c>
      <c r="F297">
        <f t="shared" si="141"/>
        <v>7987.3318921232885</v>
      </c>
      <c r="G297">
        <f t="shared" si="141"/>
        <v>10556.490569999598</v>
      </c>
      <c r="H297" s="4">
        <f t="shared" si="141"/>
        <v>19521.214467270129</v>
      </c>
      <c r="I297">
        <f t="shared" si="141"/>
        <v>32968.300313175918</v>
      </c>
      <c r="J297">
        <f t="shared" si="141"/>
        <v>45978.082554336812</v>
      </c>
      <c r="K297">
        <f t="shared" si="141"/>
        <v>57293.313327111195</v>
      </c>
      <c r="L297">
        <f t="shared" si="141"/>
        <v>66804.666730312863</v>
      </c>
      <c r="M297">
        <f t="shared" si="141"/>
        <v>71068.376876575669</v>
      </c>
      <c r="N297">
        <f t="shared" si="141"/>
        <v>70303.095568272096</v>
      </c>
      <c r="O297">
        <f t="shared" si="141"/>
        <v>65547.418866671258</v>
      </c>
      <c r="P297">
        <f t="shared" si="141"/>
        <v>56364.043167028278</v>
      </c>
      <c r="Q297">
        <f t="shared" si="141"/>
        <v>42534.316666970699</v>
      </c>
      <c r="R297" s="5">
        <f t="shared" si="141"/>
        <v>25862.116736071235</v>
      </c>
      <c r="S297">
        <f t="shared" si="141"/>
        <v>13070.986297282796</v>
      </c>
      <c r="T297">
        <f t="shared" si="141"/>
        <v>8588.6243486475305</v>
      </c>
      <c r="U297">
        <f t="shared" si="141"/>
        <v>7987.3318921232885</v>
      </c>
      <c r="V297">
        <f t="shared" si="141"/>
        <v>7987.3318921232885</v>
      </c>
      <c r="W297">
        <f t="shared" si="141"/>
        <v>7987.3318921232885</v>
      </c>
      <c r="X297">
        <f t="shared" si="141"/>
        <v>7987.3318921232885</v>
      </c>
      <c r="Y297" s="51">
        <f t="shared" si="141"/>
        <v>7987.3318921232885</v>
      </c>
    </row>
    <row r="298" spans="1:25">
      <c r="A298" s="52" t="s">
        <v>131</v>
      </c>
      <c r="B298" s="7">
        <f>B297+B276-B278</f>
        <v>-22862.668107876711</v>
      </c>
      <c r="C298" s="7">
        <f t="shared" ref="C298:Y298" si="142">C297+C276-C278</f>
        <v>-20772.668107876711</v>
      </c>
      <c r="D298" s="7">
        <f t="shared" si="142"/>
        <v>-19912.668107876711</v>
      </c>
      <c r="E298" s="7">
        <f t="shared" si="142"/>
        <v>-19642.668107876711</v>
      </c>
      <c r="F298" s="7">
        <f t="shared" si="142"/>
        <v>-19782.668107876711</v>
      </c>
      <c r="G298" s="7">
        <f t="shared" si="142"/>
        <v>-17583.509430000402</v>
      </c>
      <c r="H298" s="6">
        <f t="shared" si="142"/>
        <v>-11278.785532729871</v>
      </c>
      <c r="I298" s="7">
        <f t="shared" si="142"/>
        <v>-3031.6996868240822</v>
      </c>
      <c r="J298" s="7">
        <f t="shared" si="142"/>
        <v>2968.0825543368119</v>
      </c>
      <c r="K298" s="7">
        <f t="shared" si="142"/>
        <v>9273.3133271111947</v>
      </c>
      <c r="L298" s="7">
        <f t="shared" si="142"/>
        <v>16444.666730312863</v>
      </c>
      <c r="M298" s="27">
        <f t="shared" si="142"/>
        <v>18958.376876575669</v>
      </c>
      <c r="N298" s="27">
        <f t="shared" si="142"/>
        <v>18433.095568272096</v>
      </c>
      <c r="O298" s="27">
        <f t="shared" si="142"/>
        <v>12417.418866671258</v>
      </c>
      <c r="P298" s="7">
        <f t="shared" si="142"/>
        <v>2994.0431670282778</v>
      </c>
      <c r="Q298" s="7">
        <f t="shared" si="142"/>
        <v>-10275.683333029301</v>
      </c>
      <c r="R298" s="8">
        <f t="shared" si="142"/>
        <v>-25677.883263928765</v>
      </c>
      <c r="S298" s="7">
        <f t="shared" si="142"/>
        <v>-34839.013702717202</v>
      </c>
      <c r="T298" s="7">
        <f t="shared" si="142"/>
        <v>-37061.375651352471</v>
      </c>
      <c r="U298" s="7">
        <f t="shared" si="142"/>
        <v>-35852.668107876714</v>
      </c>
      <c r="V298" s="7">
        <f t="shared" si="142"/>
        <v>-32862.668107876714</v>
      </c>
      <c r="W298" s="7">
        <f t="shared" si="142"/>
        <v>-29972.668107876711</v>
      </c>
      <c r="X298" s="7">
        <f t="shared" si="142"/>
        <v>-27842.668107876711</v>
      </c>
      <c r="Y298" s="57">
        <f t="shared" si="142"/>
        <v>-25352.668107876711</v>
      </c>
    </row>
    <row r="299" spans="1:25">
      <c r="A299" s="50"/>
      <c r="B299">
        <f>B297+B276</f>
        <v>7987.3318921232885</v>
      </c>
      <c r="C299">
        <f t="shared" ref="C299:G299" si="143">C297+C276</f>
        <v>7987.3318921232885</v>
      </c>
      <c r="D299">
        <f t="shared" si="143"/>
        <v>7987.3318921232885</v>
      </c>
      <c r="E299">
        <f t="shared" si="143"/>
        <v>7987.3318921232885</v>
      </c>
      <c r="F299">
        <f t="shared" si="143"/>
        <v>7987.3318921232885</v>
      </c>
      <c r="G299">
        <f t="shared" si="143"/>
        <v>10556.490569999598</v>
      </c>
      <c r="H299" s="4">
        <f>H297+H276</f>
        <v>19521.214467270129</v>
      </c>
      <c r="I299">
        <f>I297+I276+AC280</f>
        <v>40194.970071175921</v>
      </c>
      <c r="J299">
        <f>J297+J276+AD280</f>
        <v>47511.268620336814</v>
      </c>
      <c r="K299">
        <f>K278</f>
        <v>48020</v>
      </c>
      <c r="L299">
        <f t="shared" ref="L299:P299" si="144">L278</f>
        <v>50360</v>
      </c>
      <c r="M299">
        <f t="shared" si="144"/>
        <v>52110</v>
      </c>
      <c r="N299">
        <f t="shared" si="144"/>
        <v>51870</v>
      </c>
      <c r="O299">
        <f t="shared" si="144"/>
        <v>53130</v>
      </c>
      <c r="P299">
        <f t="shared" si="144"/>
        <v>53370</v>
      </c>
      <c r="Q299">
        <f>Q297+Q276+AK280</f>
        <v>51257.729644970699</v>
      </c>
      <c r="R299" s="5">
        <f>R297+R276</f>
        <v>25862.116736071235</v>
      </c>
      <c r="S299">
        <f>S297+S276</f>
        <v>13070.986297282796</v>
      </c>
      <c r="T299">
        <f t="shared" ref="T299:Y299" si="145">T297+T276</f>
        <v>8588.6243486475305</v>
      </c>
      <c r="U299">
        <f t="shared" si="145"/>
        <v>7987.3318921232885</v>
      </c>
      <c r="V299">
        <f t="shared" si="145"/>
        <v>7987.3318921232885</v>
      </c>
      <c r="W299">
        <f t="shared" si="145"/>
        <v>7987.3318921232885</v>
      </c>
      <c r="X299">
        <f t="shared" si="145"/>
        <v>7987.3318921232885</v>
      </c>
      <c r="Y299">
        <f t="shared" si="145"/>
        <v>7987.3318921232885</v>
      </c>
    </row>
    <row r="300" spans="1:25">
      <c r="A300" s="50"/>
      <c r="H300" s="4"/>
      <c r="R300" s="5"/>
      <c r="Y300" s="51"/>
    </row>
    <row r="301" spans="1:25">
      <c r="A301" s="58" t="s">
        <v>127</v>
      </c>
      <c r="B301" s="2">
        <f t="shared" ref="B301:Y301" si="146">B37</f>
        <v>0</v>
      </c>
      <c r="C301" s="2">
        <f t="shared" si="146"/>
        <v>0</v>
      </c>
      <c r="D301" s="2">
        <f t="shared" si="146"/>
        <v>0</v>
      </c>
      <c r="E301" s="2">
        <f t="shared" si="146"/>
        <v>0</v>
      </c>
      <c r="F301" s="2">
        <f t="shared" si="146"/>
        <v>0</v>
      </c>
      <c r="G301" s="2">
        <f t="shared" si="146"/>
        <v>1926.8690084072323</v>
      </c>
      <c r="H301" s="1">
        <f t="shared" si="146"/>
        <v>8650.4119313601277</v>
      </c>
      <c r="I301" s="2">
        <f t="shared" si="146"/>
        <v>18735.72631578947</v>
      </c>
      <c r="J301" s="2">
        <f t="shared" si="146"/>
        <v>28493.062996660137</v>
      </c>
      <c r="K301" s="2">
        <f t="shared" si="146"/>
        <v>36979.486076240923</v>
      </c>
      <c r="L301" s="2">
        <f t="shared" si="146"/>
        <v>44113.001128642165</v>
      </c>
      <c r="M301" s="2">
        <f t="shared" si="146"/>
        <v>47310.783738339276</v>
      </c>
      <c r="N301" s="2">
        <f t="shared" si="146"/>
        <v>46736.822757111586</v>
      </c>
      <c r="O301" s="2">
        <f t="shared" si="146"/>
        <v>43170.065230910965</v>
      </c>
      <c r="P301" s="2">
        <f t="shared" si="146"/>
        <v>36282.533456178731</v>
      </c>
      <c r="Q301" s="2">
        <f t="shared" si="146"/>
        <v>25910.238581135549</v>
      </c>
      <c r="R301" s="3">
        <f t="shared" si="146"/>
        <v>13406.088632960955</v>
      </c>
      <c r="S301" s="2">
        <f t="shared" si="146"/>
        <v>3812.7408038696294</v>
      </c>
      <c r="T301" s="2">
        <f t="shared" si="146"/>
        <v>450.96934239318199</v>
      </c>
      <c r="U301" s="2">
        <f t="shared" si="146"/>
        <v>0</v>
      </c>
      <c r="V301" s="2">
        <f t="shared" si="146"/>
        <v>0</v>
      </c>
      <c r="W301" s="2">
        <f t="shared" si="146"/>
        <v>0</v>
      </c>
      <c r="X301" s="2">
        <f t="shared" si="146"/>
        <v>0</v>
      </c>
      <c r="Y301" s="54">
        <f t="shared" si="146"/>
        <v>0</v>
      </c>
    </row>
    <row r="302" spans="1:25">
      <c r="A302" s="50" t="s">
        <v>110</v>
      </c>
      <c r="B302">
        <f>$B$277+B301</f>
        <v>7987.3318921232885</v>
      </c>
      <c r="C302">
        <f t="shared" ref="C302:Y302" si="147">$B$277+C301</f>
        <v>7987.3318921232885</v>
      </c>
      <c r="D302">
        <f t="shared" si="147"/>
        <v>7987.3318921232885</v>
      </c>
      <c r="E302">
        <f t="shared" si="147"/>
        <v>7987.3318921232885</v>
      </c>
      <c r="F302">
        <f t="shared" si="147"/>
        <v>7987.3318921232885</v>
      </c>
      <c r="G302">
        <f t="shared" si="147"/>
        <v>9914.2009005305208</v>
      </c>
      <c r="H302" s="4">
        <f t="shared" si="147"/>
        <v>16637.743823483415</v>
      </c>
      <c r="I302">
        <f t="shared" si="147"/>
        <v>26723.05820791276</v>
      </c>
      <c r="J302">
        <f t="shared" si="147"/>
        <v>36480.394888783427</v>
      </c>
      <c r="K302">
        <f t="shared" si="147"/>
        <v>44966.817968364208</v>
      </c>
      <c r="L302">
        <f t="shared" si="147"/>
        <v>52100.333020765451</v>
      </c>
      <c r="M302">
        <f t="shared" si="147"/>
        <v>55298.115630462562</v>
      </c>
      <c r="N302">
        <f t="shared" si="147"/>
        <v>54724.154649234872</v>
      </c>
      <c r="O302">
        <f t="shared" si="147"/>
        <v>51157.39712303425</v>
      </c>
      <c r="P302">
        <f t="shared" si="147"/>
        <v>44269.865348302017</v>
      </c>
      <c r="Q302">
        <f t="shared" si="147"/>
        <v>33897.570473258835</v>
      </c>
      <c r="R302" s="5">
        <f t="shared" si="147"/>
        <v>21393.420525084242</v>
      </c>
      <c r="S302">
        <f t="shared" si="147"/>
        <v>11800.072695992918</v>
      </c>
      <c r="T302">
        <f t="shared" si="147"/>
        <v>8438.3012345164698</v>
      </c>
      <c r="U302">
        <f t="shared" si="147"/>
        <v>7987.3318921232885</v>
      </c>
      <c r="V302">
        <f t="shared" si="147"/>
        <v>7987.3318921232885</v>
      </c>
      <c r="W302">
        <f t="shared" si="147"/>
        <v>7987.3318921232885</v>
      </c>
      <c r="X302">
        <f t="shared" si="147"/>
        <v>7987.3318921232885</v>
      </c>
      <c r="Y302" s="51">
        <f t="shared" si="147"/>
        <v>7987.3318921232885</v>
      </c>
    </row>
    <row r="303" spans="1:25">
      <c r="A303" s="52" t="s">
        <v>131</v>
      </c>
      <c r="B303" s="7">
        <f>B302+B276-B278</f>
        <v>-22862.668107876711</v>
      </c>
      <c r="C303" s="7">
        <f t="shared" ref="C303:Y303" si="148">C302+C276-C278</f>
        <v>-20772.668107876711</v>
      </c>
      <c r="D303" s="7">
        <f t="shared" si="148"/>
        <v>-19912.668107876711</v>
      </c>
      <c r="E303" s="7">
        <f t="shared" si="148"/>
        <v>-19642.668107876711</v>
      </c>
      <c r="F303" s="7">
        <f t="shared" si="148"/>
        <v>-19782.668107876711</v>
      </c>
      <c r="G303" s="7">
        <f t="shared" si="148"/>
        <v>-18225.799099469477</v>
      </c>
      <c r="H303" s="6">
        <f t="shared" si="148"/>
        <v>-14162.256176516585</v>
      </c>
      <c r="I303" s="7">
        <f t="shared" si="148"/>
        <v>-9276.9417920872402</v>
      </c>
      <c r="J303" s="7">
        <f t="shared" si="148"/>
        <v>-6529.6051112165733</v>
      </c>
      <c r="K303" s="7">
        <f t="shared" si="148"/>
        <v>-3053.1820316357916</v>
      </c>
      <c r="L303" s="7">
        <f t="shared" si="148"/>
        <v>1740.3330207654508</v>
      </c>
      <c r="M303" s="7">
        <f t="shared" si="148"/>
        <v>3188.115630462562</v>
      </c>
      <c r="N303" s="7">
        <f t="shared" si="148"/>
        <v>2854.1546492348716</v>
      </c>
      <c r="O303" s="7">
        <f t="shared" si="148"/>
        <v>-1972.6028769657496</v>
      </c>
      <c r="P303" s="7">
        <f t="shared" si="148"/>
        <v>-9100.1346516979829</v>
      </c>
      <c r="Q303" s="7">
        <f t="shared" si="148"/>
        <v>-18912.429526741165</v>
      </c>
      <c r="R303" s="8">
        <f t="shared" si="148"/>
        <v>-30146.579474915758</v>
      </c>
      <c r="S303" s="7">
        <f t="shared" si="148"/>
        <v>-36109.927304007084</v>
      </c>
      <c r="T303" s="7">
        <f t="shared" si="148"/>
        <v>-37211.698765483532</v>
      </c>
      <c r="U303" s="7">
        <f t="shared" si="148"/>
        <v>-35852.668107876714</v>
      </c>
      <c r="V303" s="7">
        <f t="shared" si="148"/>
        <v>-32862.668107876714</v>
      </c>
      <c r="W303" s="7">
        <f t="shared" si="148"/>
        <v>-29972.668107876711</v>
      </c>
      <c r="X303" s="7">
        <f t="shared" si="148"/>
        <v>-27842.668107876711</v>
      </c>
      <c r="Y303" s="57">
        <f t="shared" si="148"/>
        <v>-25352.668107876711</v>
      </c>
    </row>
    <row r="304" spans="1:25">
      <c r="A304" s="50"/>
      <c r="H304" s="4"/>
      <c r="R304" s="5"/>
      <c r="Y304" s="51"/>
    </row>
    <row r="305" spans="1:25">
      <c r="A305" s="50"/>
      <c r="H305" s="4"/>
      <c r="R305" s="5"/>
      <c r="Y305" s="51"/>
    </row>
    <row r="306" spans="1:25">
      <c r="A306" s="58" t="s">
        <v>128</v>
      </c>
      <c r="B306" s="2">
        <f t="shared" ref="B306:Y306" si="149">B40</f>
        <v>0</v>
      </c>
      <c r="C306" s="2">
        <f t="shared" si="149"/>
        <v>0</v>
      </c>
      <c r="D306" s="2">
        <f t="shared" si="149"/>
        <v>0</v>
      </c>
      <c r="E306" s="2">
        <f t="shared" si="149"/>
        <v>0</v>
      </c>
      <c r="F306" s="2">
        <f t="shared" si="149"/>
        <v>0</v>
      </c>
      <c r="G306" s="2">
        <f t="shared" si="149"/>
        <v>1284.5793389381552</v>
      </c>
      <c r="H306" s="1">
        <f t="shared" si="149"/>
        <v>5766.9412875734206</v>
      </c>
      <c r="I306" s="2">
        <f t="shared" si="149"/>
        <v>12490.484210526316</v>
      </c>
      <c r="J306" s="2">
        <f t="shared" si="149"/>
        <v>18995.375331106763</v>
      </c>
      <c r="K306" s="2">
        <f t="shared" si="149"/>
        <v>24652.990717493954</v>
      </c>
      <c r="L306" s="2">
        <f t="shared" si="149"/>
        <v>29408.667419094785</v>
      </c>
      <c r="M306" s="2">
        <f t="shared" si="149"/>
        <v>31540.522492226191</v>
      </c>
      <c r="N306" s="2">
        <f t="shared" si="149"/>
        <v>31157.881838074401</v>
      </c>
      <c r="O306" s="2">
        <f t="shared" si="149"/>
        <v>28780.043487273982</v>
      </c>
      <c r="P306" s="2">
        <f t="shared" si="149"/>
        <v>24188.355637452496</v>
      </c>
      <c r="Q306" s="2">
        <f t="shared" si="149"/>
        <v>17273.492387423707</v>
      </c>
      <c r="R306" s="3">
        <f t="shared" si="149"/>
        <v>8937.3924219739729</v>
      </c>
      <c r="S306" s="2">
        <f t="shared" si="149"/>
        <v>2541.8272025797537</v>
      </c>
      <c r="T306" s="2">
        <f t="shared" si="149"/>
        <v>300.64622826212138</v>
      </c>
      <c r="U306" s="2">
        <f t="shared" si="149"/>
        <v>0</v>
      </c>
      <c r="V306" s="2">
        <f t="shared" si="149"/>
        <v>0</v>
      </c>
      <c r="W306" s="2">
        <f t="shared" si="149"/>
        <v>0</v>
      </c>
      <c r="X306" s="2">
        <f t="shared" si="149"/>
        <v>0</v>
      </c>
      <c r="Y306" s="54">
        <f t="shared" si="149"/>
        <v>0</v>
      </c>
    </row>
    <row r="307" spans="1:25">
      <c r="A307" s="50" t="s">
        <v>110</v>
      </c>
      <c r="B307">
        <f>$B$277+B306</f>
        <v>7987.3318921232885</v>
      </c>
      <c r="C307">
        <f t="shared" ref="C307:Y307" si="150">$B$277+C306</f>
        <v>7987.3318921232885</v>
      </c>
      <c r="D307">
        <f t="shared" si="150"/>
        <v>7987.3318921232885</v>
      </c>
      <c r="E307">
        <f t="shared" si="150"/>
        <v>7987.3318921232885</v>
      </c>
      <c r="F307">
        <f t="shared" si="150"/>
        <v>7987.3318921232885</v>
      </c>
      <c r="G307">
        <f t="shared" si="150"/>
        <v>9271.9112310614437</v>
      </c>
      <c r="H307" s="4">
        <f t="shared" si="150"/>
        <v>13754.273179696709</v>
      </c>
      <c r="I307">
        <f t="shared" si="150"/>
        <v>20477.816102649605</v>
      </c>
      <c r="J307">
        <f t="shared" si="150"/>
        <v>26982.707223230052</v>
      </c>
      <c r="K307">
        <f t="shared" si="150"/>
        <v>32640.322609617244</v>
      </c>
      <c r="L307">
        <f t="shared" si="150"/>
        <v>37395.999311218075</v>
      </c>
      <c r="M307">
        <f t="shared" si="150"/>
        <v>39527.854384349477</v>
      </c>
      <c r="N307">
        <f t="shared" si="150"/>
        <v>39145.213730197691</v>
      </c>
      <c r="O307">
        <f t="shared" si="150"/>
        <v>36767.375379397272</v>
      </c>
      <c r="P307">
        <f t="shared" si="150"/>
        <v>32175.687529575785</v>
      </c>
      <c r="Q307">
        <f t="shared" si="150"/>
        <v>25260.824279546996</v>
      </c>
      <c r="R307" s="5">
        <f t="shared" si="150"/>
        <v>16924.724314097261</v>
      </c>
      <c r="S307">
        <f t="shared" si="150"/>
        <v>10529.159094703042</v>
      </c>
      <c r="T307">
        <f t="shared" si="150"/>
        <v>8287.9781203854091</v>
      </c>
      <c r="U307">
        <f t="shared" si="150"/>
        <v>7987.3318921232885</v>
      </c>
      <c r="V307">
        <f t="shared" si="150"/>
        <v>7987.3318921232885</v>
      </c>
      <c r="W307">
        <f t="shared" si="150"/>
        <v>7987.3318921232885</v>
      </c>
      <c r="X307">
        <f t="shared" si="150"/>
        <v>7987.3318921232885</v>
      </c>
      <c r="Y307" s="51">
        <f t="shared" si="150"/>
        <v>7987.3318921232885</v>
      </c>
    </row>
    <row r="308" spans="1:25">
      <c r="A308" s="52" t="s">
        <v>131</v>
      </c>
      <c r="B308" s="7">
        <f>B307+B276-B278</f>
        <v>-22862.668107876711</v>
      </c>
      <c r="C308" s="7">
        <f t="shared" ref="C308:Y308" si="151">C307+C276-C278</f>
        <v>-20772.668107876711</v>
      </c>
      <c r="D308" s="7">
        <f t="shared" si="151"/>
        <v>-19912.668107876711</v>
      </c>
      <c r="E308" s="7">
        <f t="shared" si="151"/>
        <v>-19642.668107876711</v>
      </c>
      <c r="F308" s="7">
        <f t="shared" si="151"/>
        <v>-19782.668107876711</v>
      </c>
      <c r="G308" s="7">
        <f t="shared" si="151"/>
        <v>-18868.088768938556</v>
      </c>
      <c r="H308" s="6">
        <f t="shared" si="151"/>
        <v>-17045.726820303291</v>
      </c>
      <c r="I308" s="7">
        <f t="shared" si="151"/>
        <v>-15522.183897350395</v>
      </c>
      <c r="J308" s="7">
        <f t="shared" si="151"/>
        <v>-16027.292776769948</v>
      </c>
      <c r="K308" s="7">
        <f t="shared" si="151"/>
        <v>-15379.677390382756</v>
      </c>
      <c r="L308" s="7">
        <f t="shared" si="151"/>
        <v>-12964.000688781925</v>
      </c>
      <c r="M308" s="7">
        <f t="shared" si="151"/>
        <v>-12582.145615650523</v>
      </c>
      <c r="N308" s="7">
        <f t="shared" si="151"/>
        <v>-12724.786269802309</v>
      </c>
      <c r="O308" s="7">
        <f t="shared" si="151"/>
        <v>-16362.624620602728</v>
      </c>
      <c r="P308" s="7">
        <f t="shared" si="151"/>
        <v>-21194.312470424215</v>
      </c>
      <c r="Q308" s="7">
        <f t="shared" si="151"/>
        <v>-27549.175720453004</v>
      </c>
      <c r="R308" s="8">
        <f t="shared" si="151"/>
        <v>-34615.275685902743</v>
      </c>
      <c r="S308" s="7">
        <f t="shared" si="151"/>
        <v>-37380.840905296958</v>
      </c>
      <c r="T308" s="7">
        <f t="shared" si="151"/>
        <v>-37362.021879614593</v>
      </c>
      <c r="U308" s="7">
        <f t="shared" si="151"/>
        <v>-35852.668107876714</v>
      </c>
      <c r="V308" s="7">
        <f t="shared" si="151"/>
        <v>-32862.668107876714</v>
      </c>
      <c r="W308" s="7">
        <f t="shared" si="151"/>
        <v>-29972.668107876711</v>
      </c>
      <c r="X308" s="7">
        <f t="shared" si="151"/>
        <v>-27842.668107876711</v>
      </c>
      <c r="Y308" s="57">
        <f t="shared" si="151"/>
        <v>-25352.668107876711</v>
      </c>
    </row>
    <row r="309" spans="1:25">
      <c r="A309" s="50"/>
      <c r="B309">
        <f>B307+B276</f>
        <v>7987.3318921232885</v>
      </c>
      <c r="C309">
        <f t="shared" ref="C309:J309" si="152">C307+C276</f>
        <v>7987.3318921232885</v>
      </c>
      <c r="D309">
        <f t="shared" si="152"/>
        <v>7987.3318921232885</v>
      </c>
      <c r="E309">
        <f t="shared" si="152"/>
        <v>7987.3318921232885</v>
      </c>
      <c r="F309">
        <f t="shared" si="152"/>
        <v>7987.3318921232885</v>
      </c>
      <c r="G309">
        <f t="shared" si="152"/>
        <v>9271.9112310614437</v>
      </c>
      <c r="H309">
        <f t="shared" si="152"/>
        <v>13754.273179696709</v>
      </c>
      <c r="I309">
        <f t="shared" si="152"/>
        <v>20477.816102649605</v>
      </c>
      <c r="J309">
        <f t="shared" si="152"/>
        <v>26982.707223230052</v>
      </c>
      <c r="K309">
        <f>K307+K276+AE281</f>
        <v>52146.579929617248</v>
      </c>
      <c r="L309">
        <f t="shared" ref="L309:O309" si="153">L307+L276+AF281</f>
        <v>54127.638381218072</v>
      </c>
      <c r="M309">
        <f t="shared" si="153"/>
        <v>53797.411234349478</v>
      </c>
      <c r="N309">
        <f t="shared" si="153"/>
        <v>51601.265510197692</v>
      </c>
      <c r="O309">
        <f t="shared" si="153"/>
        <v>52953.385779397271</v>
      </c>
      <c r="P309">
        <f>P307+P276</f>
        <v>32175.687529575785</v>
      </c>
      <c r="Q309">
        <f t="shared" ref="Q309:Y309" si="154">Q307+Q276</f>
        <v>25260.824279546996</v>
      </c>
      <c r="R309">
        <f t="shared" si="154"/>
        <v>16924.724314097261</v>
      </c>
      <c r="S309">
        <f t="shared" si="154"/>
        <v>10529.159094703042</v>
      </c>
      <c r="T309">
        <f t="shared" si="154"/>
        <v>8287.9781203854091</v>
      </c>
      <c r="U309">
        <f t="shared" si="154"/>
        <v>7987.3318921232885</v>
      </c>
      <c r="V309">
        <f t="shared" si="154"/>
        <v>7987.3318921232885</v>
      </c>
      <c r="W309">
        <f t="shared" si="154"/>
        <v>7987.3318921232885</v>
      </c>
      <c r="X309">
        <f t="shared" si="154"/>
        <v>7987.3318921232885</v>
      </c>
      <c r="Y309">
        <f t="shared" si="154"/>
        <v>7987.3318921232885</v>
      </c>
    </row>
    <row r="310" spans="1:25">
      <c r="A310" s="50"/>
      <c r="H310" s="4"/>
      <c r="R310" s="5"/>
      <c r="Y310" s="51"/>
    </row>
    <row r="311" spans="1:25">
      <c r="A311" s="58" t="s">
        <v>129</v>
      </c>
      <c r="B311" s="2">
        <f t="shared" ref="B311:Y311" si="155">B43</f>
        <v>0</v>
      </c>
      <c r="C311" s="2">
        <f t="shared" si="155"/>
        <v>0</v>
      </c>
      <c r="D311" s="2">
        <f t="shared" si="155"/>
        <v>0</v>
      </c>
      <c r="E311" s="2">
        <f t="shared" si="155"/>
        <v>0</v>
      </c>
      <c r="F311" s="2">
        <f t="shared" si="155"/>
        <v>0</v>
      </c>
      <c r="G311" s="2">
        <f t="shared" si="155"/>
        <v>642.28966946907758</v>
      </c>
      <c r="H311" s="1">
        <f t="shared" si="155"/>
        <v>2883.4706437867103</v>
      </c>
      <c r="I311" s="2">
        <f t="shared" si="155"/>
        <v>6245.242105263158</v>
      </c>
      <c r="J311" s="2">
        <f t="shared" si="155"/>
        <v>9497.6876655533815</v>
      </c>
      <c r="K311" s="2">
        <f t="shared" si="155"/>
        <v>12326.495358746977</v>
      </c>
      <c r="L311" s="2">
        <f t="shared" si="155"/>
        <v>14704.333709547393</v>
      </c>
      <c r="M311" s="2">
        <f t="shared" si="155"/>
        <v>15770.261246113096</v>
      </c>
      <c r="N311" s="2">
        <f t="shared" si="155"/>
        <v>15578.940919037201</v>
      </c>
      <c r="O311" s="2">
        <f t="shared" si="155"/>
        <v>14390.021743636991</v>
      </c>
      <c r="P311" s="2">
        <f t="shared" si="155"/>
        <v>12094.177818726248</v>
      </c>
      <c r="Q311" s="2">
        <f t="shared" si="155"/>
        <v>8636.7461937118533</v>
      </c>
      <c r="R311" s="3">
        <f t="shared" si="155"/>
        <v>4468.6962109869864</v>
      </c>
      <c r="S311" s="2">
        <f t="shared" si="155"/>
        <v>1270.9136012898769</v>
      </c>
      <c r="T311" s="2">
        <f t="shared" si="155"/>
        <v>150.32311413106069</v>
      </c>
      <c r="U311" s="2">
        <f t="shared" si="155"/>
        <v>0</v>
      </c>
      <c r="V311" s="2">
        <f t="shared" si="155"/>
        <v>0</v>
      </c>
      <c r="W311" s="2">
        <f t="shared" si="155"/>
        <v>0</v>
      </c>
      <c r="X311" s="2">
        <f t="shared" si="155"/>
        <v>0</v>
      </c>
      <c r="Y311" s="54">
        <f t="shared" si="155"/>
        <v>0</v>
      </c>
    </row>
    <row r="312" spans="1:25">
      <c r="A312" s="50" t="s">
        <v>110</v>
      </c>
      <c r="B312">
        <f>$B$277+B311</f>
        <v>7987.3318921232885</v>
      </c>
      <c r="C312">
        <f t="shared" ref="C312:Y312" si="156">$B$277+C311</f>
        <v>7987.3318921232885</v>
      </c>
      <c r="D312">
        <f t="shared" si="156"/>
        <v>7987.3318921232885</v>
      </c>
      <c r="E312">
        <f t="shared" si="156"/>
        <v>7987.3318921232885</v>
      </c>
      <c r="F312">
        <f t="shared" si="156"/>
        <v>7987.3318921232885</v>
      </c>
      <c r="G312">
        <f t="shared" si="156"/>
        <v>8629.6215615923666</v>
      </c>
      <c r="H312" s="4">
        <f t="shared" si="156"/>
        <v>10870.802535909999</v>
      </c>
      <c r="I312">
        <f t="shared" si="156"/>
        <v>14232.573997386447</v>
      </c>
      <c r="J312">
        <f t="shared" si="156"/>
        <v>17485.019557676671</v>
      </c>
      <c r="K312">
        <f t="shared" si="156"/>
        <v>20313.827250870265</v>
      </c>
      <c r="L312">
        <f t="shared" si="156"/>
        <v>22691.66560167068</v>
      </c>
      <c r="M312">
        <f t="shared" si="156"/>
        <v>23757.593138236385</v>
      </c>
      <c r="N312">
        <f t="shared" si="156"/>
        <v>23566.272811160488</v>
      </c>
      <c r="O312">
        <f t="shared" si="156"/>
        <v>22377.353635760279</v>
      </c>
      <c r="P312">
        <f t="shared" si="156"/>
        <v>20081.509710849536</v>
      </c>
      <c r="Q312">
        <f t="shared" si="156"/>
        <v>16624.078085835143</v>
      </c>
      <c r="R312" s="5">
        <f t="shared" si="156"/>
        <v>12456.028103110275</v>
      </c>
      <c r="S312">
        <f t="shared" si="156"/>
        <v>9258.2454934131656</v>
      </c>
      <c r="T312">
        <f t="shared" si="156"/>
        <v>8137.6550062543492</v>
      </c>
      <c r="U312">
        <f t="shared" si="156"/>
        <v>7987.3318921232885</v>
      </c>
      <c r="V312">
        <f t="shared" si="156"/>
        <v>7987.3318921232885</v>
      </c>
      <c r="W312">
        <f t="shared" si="156"/>
        <v>7987.3318921232885</v>
      </c>
      <c r="X312">
        <f t="shared" si="156"/>
        <v>7987.3318921232885</v>
      </c>
      <c r="Y312" s="51">
        <f t="shared" si="156"/>
        <v>7987.3318921232885</v>
      </c>
    </row>
    <row r="313" spans="1:25" ht="14.25" thickBot="1">
      <c r="A313" s="59" t="s">
        <v>131</v>
      </c>
      <c r="B313" s="60">
        <f>B312+B276-B278</f>
        <v>-22862.668107876711</v>
      </c>
      <c r="C313" s="60">
        <f t="shared" ref="C313:Y313" si="157">C312+C276-C278</f>
        <v>-20772.668107876711</v>
      </c>
      <c r="D313" s="60">
        <f t="shared" si="157"/>
        <v>-19912.668107876711</v>
      </c>
      <c r="E313" s="60">
        <f t="shared" si="157"/>
        <v>-19642.668107876711</v>
      </c>
      <c r="F313" s="60">
        <f t="shared" si="157"/>
        <v>-19782.668107876711</v>
      </c>
      <c r="G313" s="60">
        <f t="shared" si="157"/>
        <v>-19510.378438407635</v>
      </c>
      <c r="H313" s="6">
        <f t="shared" si="157"/>
        <v>-19929.197464090001</v>
      </c>
      <c r="I313" s="7">
        <f t="shared" si="157"/>
        <v>-21767.426002613553</v>
      </c>
      <c r="J313" s="7">
        <f t="shared" si="157"/>
        <v>-25524.980442323329</v>
      </c>
      <c r="K313" s="7">
        <f t="shared" si="157"/>
        <v>-27706.172749129735</v>
      </c>
      <c r="L313" s="7">
        <f t="shared" si="157"/>
        <v>-27668.33439832932</v>
      </c>
      <c r="M313" s="7">
        <f t="shared" si="157"/>
        <v>-28352.406861763615</v>
      </c>
      <c r="N313" s="7">
        <f t="shared" si="157"/>
        <v>-28303.727188839512</v>
      </c>
      <c r="O313" s="7">
        <f t="shared" si="157"/>
        <v>-30752.646364239721</v>
      </c>
      <c r="P313" s="7">
        <f t="shared" si="157"/>
        <v>-33288.490289150461</v>
      </c>
      <c r="Q313" s="7">
        <f t="shared" si="157"/>
        <v>-36185.921914164857</v>
      </c>
      <c r="R313" s="8">
        <f t="shared" si="157"/>
        <v>-39083.971896889721</v>
      </c>
      <c r="S313" s="60">
        <f t="shared" si="157"/>
        <v>-38651.754506586833</v>
      </c>
      <c r="T313" s="60">
        <f t="shared" si="157"/>
        <v>-37512.344993745653</v>
      </c>
      <c r="U313" s="60">
        <f t="shared" si="157"/>
        <v>-35852.668107876714</v>
      </c>
      <c r="V313" s="60">
        <f t="shared" si="157"/>
        <v>-32862.668107876714</v>
      </c>
      <c r="W313" s="60">
        <f t="shared" si="157"/>
        <v>-29972.668107876711</v>
      </c>
      <c r="X313" s="60">
        <f t="shared" si="157"/>
        <v>-27842.668107876711</v>
      </c>
      <c r="Y313" s="61">
        <f t="shared" si="157"/>
        <v>-25352.668107876711</v>
      </c>
    </row>
    <row r="340" spans="1:25">
      <c r="A340" t="s">
        <v>84</v>
      </c>
      <c r="B340">
        <v>1</v>
      </c>
      <c r="C340">
        <v>2</v>
      </c>
      <c r="D340">
        <v>3</v>
      </c>
      <c r="E340">
        <v>4</v>
      </c>
      <c r="F340">
        <v>5</v>
      </c>
      <c r="G340">
        <v>6</v>
      </c>
      <c r="H340">
        <v>7</v>
      </c>
      <c r="I340">
        <v>8</v>
      </c>
      <c r="J340">
        <v>9</v>
      </c>
      <c r="K340">
        <v>10</v>
      </c>
      <c r="L340">
        <v>11</v>
      </c>
      <c r="M340">
        <v>12</v>
      </c>
      <c r="N340">
        <v>13</v>
      </c>
      <c r="O340">
        <v>14</v>
      </c>
      <c r="P340">
        <v>15</v>
      </c>
      <c r="Q340">
        <v>16</v>
      </c>
      <c r="R340">
        <v>17</v>
      </c>
      <c r="S340">
        <v>18</v>
      </c>
      <c r="T340">
        <v>19</v>
      </c>
      <c r="U340">
        <v>20</v>
      </c>
      <c r="V340">
        <v>21</v>
      </c>
      <c r="W340">
        <v>22</v>
      </c>
      <c r="X340">
        <v>23</v>
      </c>
      <c r="Y340">
        <v>24</v>
      </c>
    </row>
    <row r="341" spans="1:25">
      <c r="A341" t="s">
        <v>140</v>
      </c>
      <c r="B341">
        <v>7987.3318921232885</v>
      </c>
      <c r="C341">
        <v>7987.3318921232885</v>
      </c>
      <c r="D341">
        <v>7987.3318921232885</v>
      </c>
      <c r="E341">
        <v>7987.3318921232885</v>
      </c>
      <c r="F341">
        <v>7987.3318921232885</v>
      </c>
      <c r="G341">
        <v>9149.6617082428966</v>
      </c>
      <c r="H341">
        <v>15817.764337560646</v>
      </c>
      <c r="I341">
        <v>25789.330654797282</v>
      </c>
      <c r="J341">
        <v>34904.443423314209</v>
      </c>
      <c r="K341">
        <v>42061.948080471782</v>
      </c>
      <c r="L341">
        <v>48668.87545630955</v>
      </c>
      <c r="M341">
        <v>54296.998776467655</v>
      </c>
      <c r="N341">
        <v>56132.256380867038</v>
      </c>
      <c r="O341">
        <v>53012.318453388092</v>
      </c>
      <c r="P341">
        <v>46160.690063630405</v>
      </c>
      <c r="Q341">
        <v>36066.773239433809</v>
      </c>
      <c r="R341">
        <v>23892.897796917921</v>
      </c>
      <c r="S341">
        <v>13554.27995880141</v>
      </c>
      <c r="T341">
        <v>8293.2081595231848</v>
      </c>
      <c r="U341">
        <v>7987.3318921232885</v>
      </c>
      <c r="V341">
        <v>7987.3318921232885</v>
      </c>
      <c r="W341">
        <v>7987.3318921232885</v>
      </c>
      <c r="X341">
        <v>7987.3318921232885</v>
      </c>
      <c r="Y341" s="51">
        <v>7987.3318921232885</v>
      </c>
    </row>
    <row r="342" spans="1:25">
      <c r="A342" t="s">
        <v>64</v>
      </c>
      <c r="B342">
        <v>34610</v>
      </c>
      <c r="C342">
        <v>32310</v>
      </c>
      <c r="D342">
        <v>31120</v>
      </c>
      <c r="E342">
        <v>30640</v>
      </c>
      <c r="F342">
        <v>30340</v>
      </c>
      <c r="G342">
        <v>30850</v>
      </c>
      <c r="H342">
        <v>33910</v>
      </c>
      <c r="I342">
        <v>38950</v>
      </c>
      <c r="J342">
        <v>45410</v>
      </c>
      <c r="K342">
        <v>50210</v>
      </c>
      <c r="L342">
        <v>51840</v>
      </c>
      <c r="M342">
        <v>53130</v>
      </c>
      <c r="N342">
        <v>52540</v>
      </c>
      <c r="O342">
        <v>54190</v>
      </c>
      <c r="P342">
        <v>54500</v>
      </c>
      <c r="Q342">
        <v>54150</v>
      </c>
      <c r="R342">
        <v>53520</v>
      </c>
      <c r="S342">
        <v>51080</v>
      </c>
      <c r="T342">
        <v>49080</v>
      </c>
      <c r="U342">
        <v>47820</v>
      </c>
      <c r="V342">
        <v>45270</v>
      </c>
      <c r="W342">
        <v>42550</v>
      </c>
      <c r="X342">
        <v>40600</v>
      </c>
      <c r="Y342">
        <v>37840</v>
      </c>
    </row>
    <row r="343" spans="1:25">
      <c r="A343" t="s">
        <v>64</v>
      </c>
      <c r="B343">
        <v>34610</v>
      </c>
      <c r="C343">
        <v>32310</v>
      </c>
      <c r="D343">
        <v>31120</v>
      </c>
      <c r="E343">
        <v>30640</v>
      </c>
      <c r="F343">
        <v>30340</v>
      </c>
      <c r="G343">
        <v>30850</v>
      </c>
      <c r="H343">
        <v>33910</v>
      </c>
      <c r="I343">
        <v>38950</v>
      </c>
      <c r="J343">
        <v>45410</v>
      </c>
      <c r="K343">
        <v>50210</v>
      </c>
      <c r="L343">
        <v>51840</v>
      </c>
      <c r="M343">
        <v>53130</v>
      </c>
      <c r="N343">
        <v>52540</v>
      </c>
      <c r="O343">
        <v>54190</v>
      </c>
      <c r="P343">
        <v>54500</v>
      </c>
      <c r="Q343">
        <v>54150</v>
      </c>
      <c r="R343">
        <v>53520</v>
      </c>
      <c r="S343">
        <v>51080</v>
      </c>
      <c r="T343">
        <v>49080</v>
      </c>
      <c r="U343">
        <v>47820</v>
      </c>
      <c r="V343">
        <v>45270</v>
      </c>
      <c r="W343">
        <v>42550</v>
      </c>
      <c r="X343">
        <v>40600</v>
      </c>
      <c r="Y343">
        <v>37840</v>
      </c>
    </row>
    <row r="344" spans="1:25">
      <c r="A344" t="s">
        <v>131</v>
      </c>
      <c r="B344">
        <f t="shared" ref="B344:Y344" si="158">B341-B343</f>
        <v>-26622.668107876711</v>
      </c>
      <c r="C344">
        <f t="shared" si="158"/>
        <v>-24322.668107876711</v>
      </c>
      <c r="D344">
        <f t="shared" si="158"/>
        <v>-23132.668107876711</v>
      </c>
      <c r="E344">
        <f t="shared" si="158"/>
        <v>-22652.668107876711</v>
      </c>
      <c r="F344">
        <f t="shared" si="158"/>
        <v>-22352.668107876711</v>
      </c>
      <c r="G344">
        <f t="shared" si="158"/>
        <v>-21700.338291757103</v>
      </c>
      <c r="H344">
        <f t="shared" si="158"/>
        <v>-18092.235662439354</v>
      </c>
      <c r="I344">
        <f t="shared" si="158"/>
        <v>-13160.669345202718</v>
      </c>
      <c r="J344">
        <f t="shared" si="158"/>
        <v>-10505.556576685791</v>
      </c>
      <c r="K344">
        <f t="shared" si="158"/>
        <v>-8148.0519195282177</v>
      </c>
      <c r="L344">
        <f t="shared" si="158"/>
        <v>-3171.1245436904501</v>
      </c>
      <c r="M344">
        <f t="shared" si="158"/>
        <v>1166.9987764676553</v>
      </c>
      <c r="N344">
        <f t="shared" si="158"/>
        <v>3592.2563808670384</v>
      </c>
      <c r="O344">
        <f t="shared" si="158"/>
        <v>-1177.6815466119078</v>
      </c>
      <c r="P344">
        <f t="shared" si="158"/>
        <v>-8339.3099363695947</v>
      </c>
      <c r="Q344">
        <f t="shared" si="158"/>
        <v>-18083.226760566191</v>
      </c>
      <c r="R344">
        <f t="shared" si="158"/>
        <v>-29627.102203082079</v>
      </c>
      <c r="S344">
        <f t="shared" si="158"/>
        <v>-37525.72004119859</v>
      </c>
      <c r="T344">
        <f t="shared" si="158"/>
        <v>-40786.791840476813</v>
      </c>
      <c r="U344">
        <f t="shared" si="158"/>
        <v>-39832.668107876714</v>
      </c>
      <c r="V344">
        <f t="shared" si="158"/>
        <v>-37282.668107876714</v>
      </c>
      <c r="W344">
        <f t="shared" si="158"/>
        <v>-34562.668107876714</v>
      </c>
      <c r="X344">
        <f t="shared" si="158"/>
        <v>-32612.668107876711</v>
      </c>
      <c r="Y344">
        <f t="shared" si="158"/>
        <v>-29852.668107876711</v>
      </c>
    </row>
  </sheetData>
  <mergeCells count="11">
    <mergeCell ref="AO232:AR232"/>
    <mergeCell ref="B1:Y1"/>
    <mergeCell ref="B89:Y89"/>
    <mergeCell ref="B141:Y141"/>
    <mergeCell ref="AB235:AL235"/>
    <mergeCell ref="AB276:AL276"/>
    <mergeCell ref="Z241:AL241"/>
    <mergeCell ref="Z246:AL246"/>
    <mergeCell ref="AO248:AR248"/>
    <mergeCell ref="AO234:AO235"/>
    <mergeCell ref="AO249:AO250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"/>
  <sheetViews>
    <sheetView topLeftCell="A199" zoomScale="85" zoomScaleNormal="85" workbookViewId="0">
      <selection activeCell="H89" sqref="H89"/>
    </sheetView>
  </sheetViews>
  <sheetFormatPr defaultRowHeight="13.5"/>
  <cols>
    <col min="1" max="1" width="15.25" customWidth="1"/>
    <col min="5" max="5" width="9.125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2</v>
      </c>
      <c r="G3">
        <v>36</v>
      </c>
      <c r="H3">
        <v>130</v>
      </c>
      <c r="I3">
        <v>321</v>
      </c>
      <c r="J3">
        <v>577</v>
      </c>
      <c r="K3">
        <v>676</v>
      </c>
      <c r="L3">
        <v>770</v>
      </c>
      <c r="M3">
        <v>786</v>
      </c>
      <c r="N3">
        <v>720</v>
      </c>
      <c r="O3">
        <v>559</v>
      </c>
      <c r="P3">
        <v>401</v>
      </c>
      <c r="Q3">
        <v>199</v>
      </c>
      <c r="R3">
        <v>188</v>
      </c>
      <c r="S3">
        <v>77</v>
      </c>
      <c r="T3">
        <v>32</v>
      </c>
      <c r="U3">
        <v>2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1</v>
      </c>
      <c r="G4">
        <v>36</v>
      </c>
      <c r="H4">
        <v>143</v>
      </c>
      <c r="I4">
        <v>273</v>
      </c>
      <c r="J4">
        <v>427</v>
      </c>
      <c r="K4">
        <v>508</v>
      </c>
      <c r="L4">
        <v>688</v>
      </c>
      <c r="M4">
        <v>939</v>
      </c>
      <c r="N4">
        <v>932</v>
      </c>
      <c r="O4">
        <v>847</v>
      </c>
      <c r="P4">
        <v>631</v>
      </c>
      <c r="Q4">
        <v>406</v>
      </c>
      <c r="R4">
        <v>263</v>
      </c>
      <c r="S4">
        <v>156</v>
      </c>
      <c r="T4">
        <v>38</v>
      </c>
      <c r="U4">
        <v>2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1</v>
      </c>
      <c r="G5">
        <v>49</v>
      </c>
      <c r="H5">
        <v>212</v>
      </c>
      <c r="I5">
        <v>432</v>
      </c>
      <c r="J5">
        <v>649</v>
      </c>
      <c r="K5">
        <v>837</v>
      </c>
      <c r="L5">
        <v>945</v>
      </c>
      <c r="M5">
        <v>977</v>
      </c>
      <c r="N5">
        <v>990</v>
      </c>
      <c r="O5">
        <v>927</v>
      </c>
      <c r="P5">
        <v>818</v>
      </c>
      <c r="Q5">
        <v>594</v>
      </c>
      <c r="R5">
        <v>380</v>
      </c>
      <c r="S5">
        <v>188</v>
      </c>
      <c r="T5">
        <v>57</v>
      </c>
      <c r="U5">
        <v>2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1</v>
      </c>
      <c r="G6">
        <v>45</v>
      </c>
      <c r="H6">
        <v>202</v>
      </c>
      <c r="I6">
        <v>418</v>
      </c>
      <c r="J6">
        <v>640</v>
      </c>
      <c r="K6">
        <v>820</v>
      </c>
      <c r="L6">
        <v>929</v>
      </c>
      <c r="M6">
        <v>963</v>
      </c>
      <c r="N6">
        <v>960</v>
      </c>
      <c r="O6">
        <v>931</v>
      </c>
      <c r="P6">
        <v>812</v>
      </c>
      <c r="Q6">
        <v>596</v>
      </c>
      <c r="R6">
        <v>383</v>
      </c>
      <c r="S6">
        <v>182</v>
      </c>
      <c r="T6">
        <v>56</v>
      </c>
      <c r="U6">
        <v>2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1</v>
      </c>
      <c r="G7">
        <v>43</v>
      </c>
      <c r="H7">
        <v>200</v>
      </c>
      <c r="I7">
        <v>414</v>
      </c>
      <c r="J7">
        <v>629</v>
      </c>
      <c r="K7">
        <v>817</v>
      </c>
      <c r="L7">
        <v>909</v>
      </c>
      <c r="M7">
        <v>981</v>
      </c>
      <c r="N7">
        <v>971</v>
      </c>
      <c r="O7">
        <v>940</v>
      </c>
      <c r="P7">
        <v>822</v>
      </c>
      <c r="Q7">
        <v>638</v>
      </c>
      <c r="R7">
        <v>413</v>
      </c>
      <c r="S7">
        <v>212</v>
      </c>
      <c r="T7">
        <v>61</v>
      </c>
      <c r="U7">
        <v>2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1</v>
      </c>
      <c r="G8">
        <v>44</v>
      </c>
      <c r="H8">
        <v>192</v>
      </c>
      <c r="I8">
        <v>407</v>
      </c>
      <c r="J8">
        <v>626</v>
      </c>
      <c r="K8">
        <v>805</v>
      </c>
      <c r="L8">
        <v>901</v>
      </c>
      <c r="M8">
        <v>965</v>
      </c>
      <c r="N8">
        <v>983</v>
      </c>
      <c r="O8">
        <v>952</v>
      </c>
      <c r="P8">
        <v>830</v>
      </c>
      <c r="Q8">
        <v>633</v>
      </c>
      <c r="R8">
        <v>395</v>
      </c>
      <c r="S8">
        <v>207</v>
      </c>
      <c r="T8">
        <v>55</v>
      </c>
      <c r="U8">
        <v>1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30</v>
      </c>
      <c r="H9">
        <v>178</v>
      </c>
      <c r="I9">
        <v>383</v>
      </c>
      <c r="J9">
        <v>570</v>
      </c>
      <c r="K9">
        <v>663</v>
      </c>
      <c r="L9">
        <v>777</v>
      </c>
      <c r="M9">
        <v>865</v>
      </c>
      <c r="N9">
        <v>890</v>
      </c>
      <c r="O9">
        <v>830</v>
      </c>
      <c r="P9">
        <v>803</v>
      </c>
      <c r="Q9">
        <v>612</v>
      </c>
      <c r="R9">
        <v>408</v>
      </c>
      <c r="S9">
        <v>212</v>
      </c>
      <c r="T9">
        <v>55</v>
      </c>
      <c r="U9">
        <v>1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120.28355999999999</v>
      </c>
      <c r="D12">
        <f t="shared" ref="D12:I12" si="0">$C12*D11</f>
        <v>72.170135999999999</v>
      </c>
      <c r="E12">
        <f t="shared" si="0"/>
        <v>60.141779999999997</v>
      </c>
      <c r="F12">
        <f t="shared" si="0"/>
        <v>48.113424000000002</v>
      </c>
      <c r="G12">
        <f t="shared" si="0"/>
        <v>36.085068</v>
      </c>
      <c r="H12">
        <f t="shared" si="0"/>
        <v>24.056712000000001</v>
      </c>
      <c r="I12">
        <f t="shared" si="0"/>
        <v>12.028356</v>
      </c>
    </row>
    <row r="13" spans="1:25">
      <c r="A13" t="s">
        <v>33</v>
      </c>
      <c r="B13" t="s">
        <v>32</v>
      </c>
      <c r="C13">
        <f t="shared" ref="C13:I13" si="1">C12/365</f>
        <v>0.329544</v>
      </c>
      <c r="D13">
        <f t="shared" si="1"/>
        <v>0.1977264</v>
      </c>
      <c r="E13">
        <f t="shared" si="1"/>
        <v>0.164772</v>
      </c>
      <c r="F13">
        <f t="shared" si="1"/>
        <v>0.13181760000000001</v>
      </c>
      <c r="G13">
        <f t="shared" si="1"/>
        <v>9.8863199999999998E-2</v>
      </c>
      <c r="H13">
        <f t="shared" si="1"/>
        <v>6.5908800000000003E-2</v>
      </c>
      <c r="I13">
        <f t="shared" si="1"/>
        <v>3.2954400000000002E-2</v>
      </c>
    </row>
    <row r="15" spans="1:25">
      <c r="A15" t="s">
        <v>34</v>
      </c>
      <c r="B15" s="9">
        <f>MAX(B8:Y8)</f>
        <v>983</v>
      </c>
      <c r="C15" t="s">
        <v>35</v>
      </c>
      <c r="D15">
        <v>1</v>
      </c>
      <c r="E15" t="s">
        <v>36</v>
      </c>
      <c r="F15" t="s">
        <v>55</v>
      </c>
    </row>
    <row r="16" spans="1:25">
      <c r="A16" t="s">
        <v>37</v>
      </c>
      <c r="B16">
        <f>B8/$B15</f>
        <v>0</v>
      </c>
      <c r="C16">
        <f>C8/$B15</f>
        <v>0</v>
      </c>
      <c r="D16">
        <f t="shared" ref="D16:Y16" si="2">D8/$B15</f>
        <v>0</v>
      </c>
      <c r="E16">
        <f t="shared" si="2"/>
        <v>0</v>
      </c>
      <c r="F16">
        <f t="shared" ref="F16:M16" si="3">F8/$B15</f>
        <v>1.017293997965412E-3</v>
      </c>
      <c r="G16">
        <f t="shared" si="3"/>
        <v>4.4760935910478125E-2</v>
      </c>
      <c r="H16">
        <f t="shared" si="3"/>
        <v>0.1953204476093591</v>
      </c>
      <c r="I16">
        <f t="shared" si="3"/>
        <v>0.41403865717192267</v>
      </c>
      <c r="J16">
        <f t="shared" si="3"/>
        <v>0.63682604272634791</v>
      </c>
      <c r="K16">
        <f t="shared" si="3"/>
        <v>0.81892166836215663</v>
      </c>
      <c r="L16">
        <f t="shared" si="3"/>
        <v>0.91658189216683617</v>
      </c>
      <c r="M16">
        <f t="shared" si="3"/>
        <v>0.98168870803662256</v>
      </c>
      <c r="N16">
        <f>N8/$B15</f>
        <v>1</v>
      </c>
      <c r="O16">
        <f>O8/$B15</f>
        <v>0.96846388606307221</v>
      </c>
      <c r="P16">
        <f t="shared" si="2"/>
        <v>0.84435401831129198</v>
      </c>
      <c r="Q16">
        <f t="shared" si="2"/>
        <v>0.64394710071210581</v>
      </c>
      <c r="R16">
        <f t="shared" si="2"/>
        <v>0.40183112919633773</v>
      </c>
      <c r="S16">
        <f t="shared" si="2"/>
        <v>0.21057985757884029</v>
      </c>
      <c r="T16">
        <f t="shared" si="2"/>
        <v>5.595116988809766E-2</v>
      </c>
      <c r="U16">
        <f t="shared" si="2"/>
        <v>1.017293997965412E-3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8.1353001017293991</v>
      </c>
      <c r="C19" t="s">
        <v>39</v>
      </c>
      <c r="D19" t="s">
        <v>40</v>
      </c>
      <c r="E19">
        <v>0.329544</v>
      </c>
      <c r="F19">
        <v>0.1977264</v>
      </c>
      <c r="G19">
        <v>0.164772</v>
      </c>
      <c r="H19">
        <v>0.13181760000000001</v>
      </c>
      <c r="I19">
        <v>9.8863199999999998E-2</v>
      </c>
      <c r="J19">
        <v>6.5908800000000003E-2</v>
      </c>
      <c r="K19">
        <v>3.2954400000000002E-2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 t="shared" ref="E20:K20" si="4">E19/$B19</f>
        <v>4.2376958909942516E-2</v>
      </c>
      <c r="F20">
        <f t="shared" si="4"/>
        <v>2.5426175345965508E-2</v>
      </c>
      <c r="G20">
        <f t="shared" si="4"/>
        <v>2.1188479454971258E-2</v>
      </c>
      <c r="H20">
        <f t="shared" si="4"/>
        <v>1.6950783563977008E-2</v>
      </c>
      <c r="I20">
        <f t="shared" si="4"/>
        <v>1.2713087672982754E-2</v>
      </c>
      <c r="J20">
        <f t="shared" si="4"/>
        <v>8.475391781988504E-3</v>
      </c>
      <c r="K20">
        <f t="shared" si="4"/>
        <v>4.237695890994252E-3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5">$E20*C16</f>
        <v>0</v>
      </c>
      <c r="D24">
        <f t="shared" si="5"/>
        <v>0</v>
      </c>
      <c r="E24">
        <f t="shared" si="5"/>
        <v>0</v>
      </c>
      <c r="F24">
        <f>$E20*F16</f>
        <v>4.3109825951111409E-5</v>
      </c>
      <c r="G24">
        <f t="shared" si="5"/>
        <v>1.896832341848902E-3</v>
      </c>
      <c r="H24">
        <f>$E20*H16</f>
        <v>8.277086582613391E-3</v>
      </c>
      <c r="I24">
        <f t="shared" si="5"/>
        <v>1.7545699162102343E-2</v>
      </c>
      <c r="J24">
        <f t="shared" si="5"/>
        <v>2.6986751045395743E-2</v>
      </c>
      <c r="K24">
        <f t="shared" si="5"/>
        <v>3.4703409890644681E-2</v>
      </c>
      <c r="L24">
        <f>$E20*L16</f>
        <v>3.8841953181951376E-2</v>
      </c>
      <c r="M24">
        <f t="shared" si="5"/>
        <v>4.1600982042822511E-2</v>
      </c>
      <c r="N24">
        <f t="shared" si="5"/>
        <v>4.2376958909942516E-2</v>
      </c>
      <c r="O24">
        <f t="shared" si="5"/>
        <v>4.1040554305458062E-2</v>
      </c>
      <c r="P24">
        <f t="shared" si="5"/>
        <v>3.5781155539422474E-2</v>
      </c>
      <c r="Q24">
        <f t="shared" si="5"/>
        <v>2.7288519827053524E-2</v>
      </c>
      <c r="R24">
        <f t="shared" si="5"/>
        <v>1.7028381250689006E-2</v>
      </c>
      <c r="S24">
        <f t="shared" si="5"/>
        <v>8.9237339718800622E-3</v>
      </c>
      <c r="T24">
        <f t="shared" si="5"/>
        <v>2.3710404273111275E-3</v>
      </c>
      <c r="U24">
        <f t="shared" si="5"/>
        <v>4.3109825951111409E-5</v>
      </c>
      <c r="V24">
        <f t="shared" si="5"/>
        <v>0</v>
      </c>
      <c r="W24">
        <f t="shared" si="5"/>
        <v>0</v>
      </c>
      <c r="X24">
        <f t="shared" si="5"/>
        <v>0</v>
      </c>
      <c r="Y24">
        <f t="shared" si="5"/>
        <v>0</v>
      </c>
    </row>
    <row r="25" spans="1:25">
      <c r="A25" s="34">
        <f>SUM(B24:Y24)</f>
        <v>0.34474927813103795</v>
      </c>
      <c r="B25">
        <f>B24*1000000</f>
        <v>0</v>
      </c>
      <c r="C25">
        <f t="shared" ref="C25:Y25" si="6">C24*1000000</f>
        <v>0</v>
      </c>
      <c r="D25">
        <f t="shared" si="6"/>
        <v>0</v>
      </c>
      <c r="E25">
        <f t="shared" si="6"/>
        <v>0</v>
      </c>
      <c r="F25">
        <f>F24*1000000</f>
        <v>43.109825951111411</v>
      </c>
      <c r="G25">
        <f t="shared" si="6"/>
        <v>1896.8323418489019</v>
      </c>
      <c r="H25">
        <f t="shared" si="6"/>
        <v>8277.0865826133904</v>
      </c>
      <c r="I25">
        <f t="shared" si="6"/>
        <v>17545.699162102344</v>
      </c>
      <c r="J25">
        <f t="shared" si="6"/>
        <v>26986.751045395744</v>
      </c>
      <c r="K25">
        <f t="shared" si="6"/>
        <v>34703.409890644682</v>
      </c>
      <c r="L25">
        <f t="shared" si="6"/>
        <v>38841.95318195138</v>
      </c>
      <c r="M25">
        <f t="shared" si="6"/>
        <v>41600.982042822514</v>
      </c>
      <c r="N25">
        <f t="shared" si="6"/>
        <v>42376.958909942514</v>
      </c>
      <c r="O25">
        <f t="shared" si="6"/>
        <v>41040.554305458063</v>
      </c>
      <c r="P25">
        <f t="shared" si="6"/>
        <v>35781.155539422471</v>
      </c>
      <c r="Q25">
        <f t="shared" si="6"/>
        <v>27288.519827053522</v>
      </c>
      <c r="R25">
        <f t="shared" si="6"/>
        <v>17028.381250689006</v>
      </c>
      <c r="S25">
        <f t="shared" si="6"/>
        <v>8923.7339718800631</v>
      </c>
      <c r="T25">
        <f t="shared" si="6"/>
        <v>2371.0404273111276</v>
      </c>
      <c r="U25">
        <f t="shared" si="6"/>
        <v>43.109825951111411</v>
      </c>
      <c r="V25">
        <f t="shared" si="6"/>
        <v>0</v>
      </c>
      <c r="W25">
        <f t="shared" si="6"/>
        <v>0</v>
      </c>
      <c r="X25">
        <f t="shared" si="6"/>
        <v>0</v>
      </c>
      <c r="Y25">
        <f t="shared" si="6"/>
        <v>0</v>
      </c>
    </row>
    <row r="27" spans="1:25">
      <c r="A27" s="14">
        <v>0.6</v>
      </c>
      <c r="B27">
        <f>$F20*B16</f>
        <v>0</v>
      </c>
      <c r="C27">
        <f t="shared" ref="C27:Y27" si="7">$F20*C16</f>
        <v>0</v>
      </c>
      <c r="D27">
        <f t="shared" si="7"/>
        <v>0</v>
      </c>
      <c r="E27">
        <f t="shared" si="7"/>
        <v>0</v>
      </c>
      <c r="F27">
        <f t="shared" si="7"/>
        <v>2.5865895570666844E-5</v>
      </c>
      <c r="G27">
        <f t="shared" si="7"/>
        <v>1.1380994051093411E-3</v>
      </c>
      <c r="H27">
        <f t="shared" si="7"/>
        <v>4.9662519495680341E-3</v>
      </c>
      <c r="I27">
        <f t="shared" si="7"/>
        <v>1.0527419497261405E-2</v>
      </c>
      <c r="J27">
        <f t="shared" si="7"/>
        <v>1.6192050627237446E-2</v>
      </c>
      <c r="K27">
        <f t="shared" si="7"/>
        <v>2.0822045934386808E-2</v>
      </c>
      <c r="L27">
        <f>$F20*L16</f>
        <v>2.3305171909170825E-2</v>
      </c>
      <c r="M27">
        <f t="shared" si="7"/>
        <v>2.4960589225693504E-2</v>
      </c>
      <c r="N27">
        <f t="shared" si="7"/>
        <v>2.5426175345965508E-2</v>
      </c>
      <c r="O27">
        <f t="shared" si="7"/>
        <v>2.4624332583274837E-2</v>
      </c>
      <c r="P27">
        <f t="shared" si="7"/>
        <v>2.1468693323653483E-2</v>
      </c>
      <c r="Q27">
        <f t="shared" si="7"/>
        <v>1.6373111896232112E-2</v>
      </c>
      <c r="R27">
        <f t="shared" si="7"/>
        <v>1.0217028750413403E-2</v>
      </c>
      <c r="S27">
        <f t="shared" si="7"/>
        <v>5.3542403831280368E-3</v>
      </c>
      <c r="T27">
        <f t="shared" si="7"/>
        <v>1.4226242563866764E-3</v>
      </c>
      <c r="U27">
        <f t="shared" si="7"/>
        <v>2.5865895570666844E-5</v>
      </c>
      <c r="V27">
        <f t="shared" si="7"/>
        <v>0</v>
      </c>
      <c r="W27">
        <f t="shared" si="7"/>
        <v>0</v>
      </c>
      <c r="X27">
        <f t="shared" si="7"/>
        <v>0</v>
      </c>
      <c r="Y27">
        <f t="shared" si="7"/>
        <v>0</v>
      </c>
    </row>
    <row r="28" spans="1:25">
      <c r="A28" s="36">
        <f>SUM(B27:Y27)</f>
        <v>0.20684956687862274</v>
      </c>
      <c r="B28">
        <f>B27*1000000</f>
        <v>0</v>
      </c>
      <c r="C28">
        <f t="shared" ref="C28:Y28" si="8">C27*1000000</f>
        <v>0</v>
      </c>
      <c r="D28">
        <f t="shared" si="8"/>
        <v>0</v>
      </c>
      <c r="E28">
        <f t="shared" si="8"/>
        <v>0</v>
      </c>
      <c r="F28">
        <f t="shared" si="8"/>
        <v>25.865895570666844</v>
      </c>
      <c r="G28">
        <f t="shared" si="8"/>
        <v>1138.0994051093412</v>
      </c>
      <c r="H28">
        <f t="shared" si="8"/>
        <v>4966.2519495680344</v>
      </c>
      <c r="I28">
        <f t="shared" si="8"/>
        <v>10527.419497261406</v>
      </c>
      <c r="J28">
        <f t="shared" si="8"/>
        <v>16192.050627237446</v>
      </c>
      <c r="K28">
        <f t="shared" si="8"/>
        <v>20822.04593438681</v>
      </c>
      <c r="L28">
        <f t="shared" si="8"/>
        <v>23305.171909170826</v>
      </c>
      <c r="M28">
        <f>M27*1000000</f>
        <v>24960.589225693504</v>
      </c>
      <c r="N28">
        <f t="shared" si="8"/>
        <v>25426.175345965508</v>
      </c>
      <c r="O28">
        <f t="shared" si="8"/>
        <v>24624.332583274838</v>
      </c>
      <c r="P28">
        <f t="shared" si="8"/>
        <v>21468.693323653482</v>
      </c>
      <c r="Q28">
        <f t="shared" si="8"/>
        <v>16373.111896232112</v>
      </c>
      <c r="R28">
        <f t="shared" si="8"/>
        <v>10217.028750413403</v>
      </c>
      <c r="S28">
        <f t="shared" si="8"/>
        <v>5354.2403831280371</v>
      </c>
      <c r="T28">
        <f t="shared" si="8"/>
        <v>1422.6242563866763</v>
      </c>
      <c r="U28">
        <f t="shared" si="8"/>
        <v>25.865895570666844</v>
      </c>
      <c r="V28">
        <f t="shared" si="8"/>
        <v>0</v>
      </c>
      <c r="W28">
        <f t="shared" si="8"/>
        <v>0</v>
      </c>
      <c r="X28">
        <f t="shared" si="8"/>
        <v>0</v>
      </c>
      <c r="Y28">
        <f t="shared" si="8"/>
        <v>0</v>
      </c>
    </row>
    <row r="30" spans="1:25">
      <c r="A30" s="14">
        <v>0.5</v>
      </c>
      <c r="B30">
        <f>$G20*B16</f>
        <v>0</v>
      </c>
      <c r="C30">
        <f t="shared" ref="C30:Y30" si="9">$G20*C16</f>
        <v>0</v>
      </c>
      <c r="D30">
        <f t="shared" si="9"/>
        <v>0</v>
      </c>
      <c r="E30">
        <f t="shared" si="9"/>
        <v>0</v>
      </c>
      <c r="F30">
        <f t="shared" si="9"/>
        <v>2.1554912975555705E-5</v>
      </c>
      <c r="G30">
        <f t="shared" si="9"/>
        <v>9.4841617092445102E-4</v>
      </c>
      <c r="H30">
        <f t="shared" si="9"/>
        <v>4.1385432913066955E-3</v>
      </c>
      <c r="I30">
        <f t="shared" si="9"/>
        <v>8.7728495810511717E-3</v>
      </c>
      <c r="J30">
        <f t="shared" si="9"/>
        <v>1.3493375522697871E-2</v>
      </c>
      <c r="K30">
        <f t="shared" si="9"/>
        <v>1.735170494532234E-2</v>
      </c>
      <c r="L30">
        <f>$G20*L16</f>
        <v>1.9420976590975688E-2</v>
      </c>
      <c r="M30">
        <f t="shared" si="9"/>
        <v>2.0800491021411256E-2</v>
      </c>
      <c r="N30">
        <f t="shared" si="9"/>
        <v>2.1188479454971258E-2</v>
      </c>
      <c r="O30">
        <f t="shared" si="9"/>
        <v>2.0520277152729031E-2</v>
      </c>
      <c r="P30">
        <f t="shared" si="9"/>
        <v>1.7890577769711237E-2</v>
      </c>
      <c r="Q30">
        <f t="shared" si="9"/>
        <v>1.3644259913526762E-2</v>
      </c>
      <c r="R30">
        <f t="shared" si="9"/>
        <v>8.5141906253445032E-3</v>
      </c>
      <c r="S30">
        <f t="shared" si="9"/>
        <v>4.4618669859400311E-3</v>
      </c>
      <c r="T30">
        <f t="shared" si="9"/>
        <v>1.1855202136555637E-3</v>
      </c>
      <c r="U30">
        <f t="shared" si="9"/>
        <v>2.1554912975555705E-5</v>
      </c>
      <c r="V30">
        <f t="shared" si="9"/>
        <v>0</v>
      </c>
      <c r="W30">
        <f t="shared" si="9"/>
        <v>0</v>
      </c>
      <c r="X30">
        <f t="shared" si="9"/>
        <v>0</v>
      </c>
      <c r="Y30">
        <f t="shared" si="9"/>
        <v>0</v>
      </c>
    </row>
    <row r="31" spans="1:25">
      <c r="A31" s="37">
        <f>SUM(B30:Y30)</f>
        <v>0.17237463906551898</v>
      </c>
      <c r="B31">
        <f>B30*1000000</f>
        <v>0</v>
      </c>
      <c r="C31">
        <f t="shared" ref="C31:Y31" si="10">C30*1000000</f>
        <v>0</v>
      </c>
      <c r="D31">
        <f t="shared" si="10"/>
        <v>0</v>
      </c>
      <c r="E31">
        <f t="shared" si="10"/>
        <v>0</v>
      </c>
      <c r="F31">
        <f t="shared" si="10"/>
        <v>21.554912975555705</v>
      </c>
      <c r="G31">
        <f t="shared" si="10"/>
        <v>948.41617092445097</v>
      </c>
      <c r="H31">
        <f t="shared" si="10"/>
        <v>4138.5432913066952</v>
      </c>
      <c r="I31">
        <f t="shared" si="10"/>
        <v>8772.8495810511722</v>
      </c>
      <c r="J31">
        <f t="shared" si="10"/>
        <v>13493.375522697872</v>
      </c>
      <c r="K31">
        <f>K30*1000000</f>
        <v>17351.704945322341</v>
      </c>
      <c r="L31">
        <f t="shared" si="10"/>
        <v>19420.97659097569</v>
      </c>
      <c r="M31">
        <f t="shared" si="10"/>
        <v>20800.491021411257</v>
      </c>
      <c r="N31">
        <f t="shared" si="10"/>
        <v>21188.479454971257</v>
      </c>
      <c r="O31">
        <f t="shared" si="10"/>
        <v>20520.277152729032</v>
      </c>
      <c r="P31">
        <f t="shared" si="10"/>
        <v>17890.577769711235</v>
      </c>
      <c r="Q31">
        <f t="shared" si="10"/>
        <v>13644.259913526761</v>
      </c>
      <c r="R31">
        <f t="shared" si="10"/>
        <v>8514.1906253445031</v>
      </c>
      <c r="S31">
        <f t="shared" si="10"/>
        <v>4461.8669859400316</v>
      </c>
      <c r="T31">
        <f t="shared" si="10"/>
        <v>1185.5202136555638</v>
      </c>
      <c r="U31">
        <f t="shared" si="10"/>
        <v>21.554912975555705</v>
      </c>
      <c r="V31">
        <f t="shared" si="10"/>
        <v>0</v>
      </c>
      <c r="W31">
        <f t="shared" si="10"/>
        <v>0</v>
      </c>
      <c r="X31">
        <f t="shared" si="10"/>
        <v>0</v>
      </c>
      <c r="Y31">
        <f t="shared" si="10"/>
        <v>0</v>
      </c>
    </row>
    <row r="33" spans="1:25">
      <c r="A33" s="14">
        <v>0.4</v>
      </c>
      <c r="B33">
        <f>$H20*B16</f>
        <v>0</v>
      </c>
      <c r="C33">
        <f t="shared" ref="C33:Y33" si="11">$H20*C16</f>
        <v>0</v>
      </c>
      <c r="D33">
        <f t="shared" si="11"/>
        <v>0</v>
      </c>
      <c r="E33">
        <f t="shared" si="11"/>
        <v>0</v>
      </c>
      <c r="F33">
        <f t="shared" si="11"/>
        <v>1.7243930380444565E-5</v>
      </c>
      <c r="G33">
        <f t="shared" si="11"/>
        <v>7.5873293673956084E-4</v>
      </c>
      <c r="H33">
        <f t="shared" si="11"/>
        <v>3.3108346330453565E-3</v>
      </c>
      <c r="I33">
        <f t="shared" si="11"/>
        <v>7.018279664840938E-3</v>
      </c>
      <c r="J33">
        <f t="shared" si="11"/>
        <v>1.0794700418158299E-2</v>
      </c>
      <c r="K33">
        <f t="shared" si="11"/>
        <v>1.3881363956257874E-2</v>
      </c>
      <c r="L33">
        <f>$H20*L16</f>
        <v>1.5536781272780553E-2</v>
      </c>
      <c r="M33">
        <f t="shared" si="11"/>
        <v>1.6640392817129004E-2</v>
      </c>
      <c r="N33">
        <f t="shared" si="11"/>
        <v>1.6950783563977008E-2</v>
      </c>
      <c r="O33">
        <f t="shared" si="11"/>
        <v>1.6416221722183225E-2</v>
      </c>
      <c r="P33">
        <f t="shared" si="11"/>
        <v>1.4312462215768989E-2</v>
      </c>
      <c r="Q33">
        <f t="shared" si="11"/>
        <v>1.091540793082141E-2</v>
      </c>
      <c r="R33">
        <f t="shared" si="11"/>
        <v>6.8113525002756036E-3</v>
      </c>
      <c r="S33">
        <f t="shared" si="11"/>
        <v>3.569493588752025E-3</v>
      </c>
      <c r="T33">
        <f t="shared" si="11"/>
        <v>9.4841617092445113E-4</v>
      </c>
      <c r="U33">
        <f t="shared" si="11"/>
        <v>1.7243930380444565E-5</v>
      </c>
      <c r="V33">
        <f t="shared" si="11"/>
        <v>0</v>
      </c>
      <c r="W33">
        <f t="shared" si="11"/>
        <v>0</v>
      </c>
      <c r="X33">
        <f t="shared" si="11"/>
        <v>0</v>
      </c>
      <c r="Y33">
        <f t="shared" si="11"/>
        <v>0</v>
      </c>
    </row>
    <row r="34" spans="1:25">
      <c r="A34" s="35">
        <f>SUM(B33:Y33)</f>
        <v>0.13789971125241518</v>
      </c>
      <c r="B34">
        <f>B33*1000000</f>
        <v>0</v>
      </c>
      <c r="C34">
        <f t="shared" ref="C34:Y34" si="12">C33*1000000</f>
        <v>0</v>
      </c>
      <c r="D34">
        <f t="shared" si="12"/>
        <v>0</v>
      </c>
      <c r="E34">
        <f t="shared" si="12"/>
        <v>0</v>
      </c>
      <c r="F34">
        <f t="shared" si="12"/>
        <v>17.243930380444564</v>
      </c>
      <c r="G34">
        <f t="shared" si="12"/>
        <v>758.73293673956084</v>
      </c>
      <c r="H34">
        <f t="shared" si="12"/>
        <v>3310.8346330453564</v>
      </c>
      <c r="I34">
        <f t="shared" si="12"/>
        <v>7018.2796648409385</v>
      </c>
      <c r="J34">
        <f t="shared" si="12"/>
        <v>10794.700418158298</v>
      </c>
      <c r="K34">
        <f t="shared" si="12"/>
        <v>13881.363956257874</v>
      </c>
      <c r="L34">
        <f t="shared" si="12"/>
        <v>15536.781272780552</v>
      </c>
      <c r="M34">
        <f t="shared" si="12"/>
        <v>16640.392817129003</v>
      </c>
      <c r="N34">
        <f t="shared" si="12"/>
        <v>16950.783563977009</v>
      </c>
      <c r="O34">
        <f t="shared" si="12"/>
        <v>16416.221722183225</v>
      </c>
      <c r="P34">
        <f t="shared" si="12"/>
        <v>14312.46221576899</v>
      </c>
      <c r="Q34">
        <f t="shared" si="12"/>
        <v>10915.40793082141</v>
      </c>
      <c r="R34">
        <f t="shared" si="12"/>
        <v>6811.3525002756032</v>
      </c>
      <c r="S34">
        <f t="shared" si="12"/>
        <v>3569.4935887520251</v>
      </c>
      <c r="T34">
        <f t="shared" si="12"/>
        <v>948.41617092445108</v>
      </c>
      <c r="U34">
        <f t="shared" si="12"/>
        <v>17.243930380444564</v>
      </c>
      <c r="V34">
        <f t="shared" si="12"/>
        <v>0</v>
      </c>
      <c r="W34">
        <f t="shared" si="12"/>
        <v>0</v>
      </c>
      <c r="X34">
        <f t="shared" si="12"/>
        <v>0</v>
      </c>
      <c r="Y34">
        <f t="shared" si="12"/>
        <v>0</v>
      </c>
    </row>
    <row r="36" spans="1:25">
      <c r="A36" s="14">
        <v>0.3</v>
      </c>
      <c r="B36">
        <f>$I20*B16</f>
        <v>0</v>
      </c>
      <c r="C36">
        <f t="shared" ref="C36:Y36" si="13">$I20*C16</f>
        <v>0</v>
      </c>
      <c r="D36">
        <f t="shared" si="13"/>
        <v>0</v>
      </c>
      <c r="E36">
        <f t="shared" si="13"/>
        <v>0</v>
      </c>
      <c r="F36">
        <f t="shared" si="13"/>
        <v>1.2932947785333422E-5</v>
      </c>
      <c r="G36">
        <f t="shared" si="13"/>
        <v>5.6904970255467055E-4</v>
      </c>
      <c r="H36">
        <f t="shared" si="13"/>
        <v>2.483125974784017E-3</v>
      </c>
      <c r="I36">
        <f t="shared" si="13"/>
        <v>5.2637097486307027E-3</v>
      </c>
      <c r="J36">
        <f t="shared" si="13"/>
        <v>8.0960253136187228E-3</v>
      </c>
      <c r="K36">
        <f t="shared" si="13"/>
        <v>1.0411022967193404E-2</v>
      </c>
      <c r="L36">
        <f t="shared" si="13"/>
        <v>1.1652585954585412E-2</v>
      </c>
      <c r="M36">
        <f t="shared" si="13"/>
        <v>1.2480294612846752E-2</v>
      </c>
      <c r="N36">
        <f>$I20*N16</f>
        <v>1.2713087672982754E-2</v>
      </c>
      <c r="O36">
        <f t="shared" si="13"/>
        <v>1.2312166291637418E-2</v>
      </c>
      <c r="P36">
        <f t="shared" si="13"/>
        <v>1.0734346661826741E-2</v>
      </c>
      <c r="Q36">
        <f t="shared" si="13"/>
        <v>8.186555948116056E-3</v>
      </c>
      <c r="R36">
        <f t="shared" si="13"/>
        <v>5.1085143752067014E-3</v>
      </c>
      <c r="S36">
        <f t="shared" si="13"/>
        <v>2.6771201915640184E-3</v>
      </c>
      <c r="T36">
        <f t="shared" si="13"/>
        <v>7.1131212819333818E-4</v>
      </c>
      <c r="U36">
        <f t="shared" si="13"/>
        <v>1.2932947785333422E-5</v>
      </c>
      <c r="V36">
        <f t="shared" si="13"/>
        <v>0</v>
      </c>
      <c r="W36">
        <f t="shared" si="13"/>
        <v>0</v>
      </c>
      <c r="X36">
        <f t="shared" si="13"/>
        <v>0</v>
      </c>
      <c r="Y36">
        <f t="shared" si="13"/>
        <v>0</v>
      </c>
    </row>
    <row r="37" spans="1:25">
      <c r="A37" s="39">
        <f>SUM(B36:Y36)</f>
        <v>0.10342478343931137</v>
      </c>
      <c r="B37">
        <f>B36*1000000</f>
        <v>0</v>
      </c>
      <c r="C37">
        <f t="shared" ref="C37:Y37" si="14">C36*1000000</f>
        <v>0</v>
      </c>
      <c r="D37">
        <f t="shared" si="14"/>
        <v>0</v>
      </c>
      <c r="E37">
        <f t="shared" si="14"/>
        <v>0</v>
      </c>
      <c r="F37">
        <f t="shared" si="14"/>
        <v>12.932947785333422</v>
      </c>
      <c r="G37">
        <f t="shared" si="14"/>
        <v>569.0497025546706</v>
      </c>
      <c r="H37">
        <f t="shared" si="14"/>
        <v>2483.1259747840172</v>
      </c>
      <c r="I37">
        <f t="shared" si="14"/>
        <v>5263.709748630703</v>
      </c>
      <c r="J37">
        <f t="shared" si="14"/>
        <v>8096.025313618723</v>
      </c>
      <c r="K37">
        <f>K36*1000000</f>
        <v>10411.022967193405</v>
      </c>
      <c r="L37">
        <f t="shared" si="14"/>
        <v>11652.585954585413</v>
      </c>
      <c r="M37">
        <f t="shared" si="14"/>
        <v>12480.294612846752</v>
      </c>
      <c r="N37">
        <f t="shared" si="14"/>
        <v>12713.087672982754</v>
      </c>
      <c r="O37">
        <f t="shared" si="14"/>
        <v>12312.166291637419</v>
      </c>
      <c r="P37">
        <f t="shared" si="14"/>
        <v>10734.346661826741</v>
      </c>
      <c r="Q37">
        <f t="shared" si="14"/>
        <v>8186.5559481160562</v>
      </c>
      <c r="R37">
        <f t="shared" si="14"/>
        <v>5108.5143752067015</v>
      </c>
      <c r="S37">
        <f t="shared" si="14"/>
        <v>2677.1201915640186</v>
      </c>
      <c r="T37">
        <f t="shared" si="14"/>
        <v>711.31212819333814</v>
      </c>
      <c r="U37">
        <f t="shared" si="14"/>
        <v>12.932947785333422</v>
      </c>
      <c r="V37">
        <f t="shared" si="14"/>
        <v>0</v>
      </c>
      <c r="W37">
        <f t="shared" si="14"/>
        <v>0</v>
      </c>
      <c r="X37">
        <f t="shared" si="14"/>
        <v>0</v>
      </c>
      <c r="Y37">
        <f t="shared" si="14"/>
        <v>0</v>
      </c>
    </row>
    <row r="39" spans="1:25">
      <c r="A39" s="14">
        <v>0.2</v>
      </c>
      <c r="B39">
        <f>$J20*B16</f>
        <v>0</v>
      </c>
      <c r="C39">
        <f t="shared" ref="C39:Y39" si="15">$J20*C16</f>
        <v>0</v>
      </c>
      <c r="D39">
        <f t="shared" si="15"/>
        <v>0</v>
      </c>
      <c r="E39">
        <f t="shared" si="15"/>
        <v>0</v>
      </c>
      <c r="F39">
        <f t="shared" si="15"/>
        <v>8.6219651902222825E-6</v>
      </c>
      <c r="G39">
        <f t="shared" si="15"/>
        <v>3.7936646836978042E-4</v>
      </c>
      <c r="H39">
        <f t="shared" si="15"/>
        <v>1.6554173165226782E-3</v>
      </c>
      <c r="I39">
        <f t="shared" si="15"/>
        <v>3.509139832420469E-3</v>
      </c>
      <c r="J39">
        <f t="shared" si="15"/>
        <v>5.3973502090791494E-3</v>
      </c>
      <c r="K39">
        <f t="shared" si="15"/>
        <v>6.940681978128937E-3</v>
      </c>
      <c r="L39">
        <f t="shared" si="15"/>
        <v>7.7683906363902764E-3</v>
      </c>
      <c r="M39">
        <f t="shared" si="15"/>
        <v>8.3201964085645019E-3</v>
      </c>
      <c r="N39">
        <f t="shared" si="15"/>
        <v>8.475391781988504E-3</v>
      </c>
      <c r="O39">
        <f>$J20*O16</f>
        <v>8.2081108610916123E-3</v>
      </c>
      <c r="P39">
        <f t="shared" si="15"/>
        <v>7.1562311078844946E-3</v>
      </c>
      <c r="Q39">
        <f t="shared" si="15"/>
        <v>5.4577039654107049E-3</v>
      </c>
      <c r="R39">
        <f t="shared" si="15"/>
        <v>3.4056762501378018E-3</v>
      </c>
      <c r="S39">
        <f t="shared" si="15"/>
        <v>1.7847467943760125E-3</v>
      </c>
      <c r="T39">
        <f t="shared" si="15"/>
        <v>4.7420808546222556E-4</v>
      </c>
      <c r="U39">
        <f t="shared" si="15"/>
        <v>8.6219651902222825E-6</v>
      </c>
      <c r="V39">
        <f t="shared" si="15"/>
        <v>0</v>
      </c>
      <c r="W39">
        <f t="shared" si="15"/>
        <v>0</v>
      </c>
      <c r="X39">
        <f t="shared" si="15"/>
        <v>0</v>
      </c>
      <c r="Y39">
        <f t="shared" si="15"/>
        <v>0</v>
      </c>
    </row>
    <row r="40" spans="1:25">
      <c r="A40" s="38">
        <f>SUM(B39:Y39)</f>
        <v>6.894985562620759E-2</v>
      </c>
      <c r="B40">
        <f>B39*1000000</f>
        <v>0</v>
      </c>
      <c r="C40">
        <f t="shared" ref="C40:Y40" si="16">C39*1000000</f>
        <v>0</v>
      </c>
      <c r="D40">
        <f t="shared" si="16"/>
        <v>0</v>
      </c>
      <c r="E40">
        <f t="shared" si="16"/>
        <v>0</v>
      </c>
      <c r="F40">
        <f t="shared" si="16"/>
        <v>8.6219651902222818</v>
      </c>
      <c r="G40">
        <f t="shared" si="16"/>
        <v>379.36646836978042</v>
      </c>
      <c r="H40">
        <f t="shared" si="16"/>
        <v>1655.4173165226782</v>
      </c>
      <c r="I40">
        <f t="shared" si="16"/>
        <v>3509.1398324204692</v>
      </c>
      <c r="J40">
        <f t="shared" si="16"/>
        <v>5397.350209079149</v>
      </c>
      <c r="K40">
        <f t="shared" si="16"/>
        <v>6940.6819781289369</v>
      </c>
      <c r="L40">
        <f t="shared" si="16"/>
        <v>7768.3906363902761</v>
      </c>
      <c r="M40">
        <f t="shared" si="16"/>
        <v>8320.1964085645013</v>
      </c>
      <c r="N40">
        <f t="shared" si="16"/>
        <v>8475.3917819885046</v>
      </c>
      <c r="O40">
        <f t="shared" si="16"/>
        <v>8208.1108610916126</v>
      </c>
      <c r="P40">
        <f>P39*1000000</f>
        <v>7156.231107884495</v>
      </c>
      <c r="Q40">
        <f t="shared" si="16"/>
        <v>5457.7039654107048</v>
      </c>
      <c r="R40">
        <f t="shared" si="16"/>
        <v>3405.6762501378016</v>
      </c>
      <c r="S40">
        <f t="shared" si="16"/>
        <v>1784.7467943760125</v>
      </c>
      <c r="T40">
        <f t="shared" si="16"/>
        <v>474.20808546222554</v>
      </c>
      <c r="U40">
        <f t="shared" si="16"/>
        <v>8.6219651902222818</v>
      </c>
      <c r="V40">
        <f t="shared" si="16"/>
        <v>0</v>
      </c>
      <c r="W40">
        <f t="shared" si="16"/>
        <v>0</v>
      </c>
      <c r="X40">
        <f t="shared" si="16"/>
        <v>0</v>
      </c>
      <c r="Y40">
        <f t="shared" si="16"/>
        <v>0</v>
      </c>
    </row>
    <row r="42" spans="1:25">
      <c r="A42" s="14">
        <v>0.1</v>
      </c>
      <c r="B42">
        <f>$K20*B16</f>
        <v>0</v>
      </c>
      <c r="C42">
        <f t="shared" ref="C42:Y42" si="17">$K20*C16</f>
        <v>0</v>
      </c>
      <c r="D42">
        <f t="shared" si="17"/>
        <v>0</v>
      </c>
      <c r="E42">
        <f t="shared" si="17"/>
        <v>0</v>
      </c>
      <c r="F42">
        <f t="shared" si="17"/>
        <v>4.3109825951111413E-6</v>
      </c>
      <c r="G42">
        <f t="shared" si="17"/>
        <v>1.8968323418489021E-4</v>
      </c>
      <c r="H42">
        <f t="shared" si="17"/>
        <v>8.2770865826133912E-4</v>
      </c>
      <c r="I42">
        <f t="shared" si="17"/>
        <v>1.7545699162102345E-3</v>
      </c>
      <c r="J42">
        <f t="shared" si="17"/>
        <v>2.6986751045395747E-3</v>
      </c>
      <c r="K42">
        <f t="shared" si="17"/>
        <v>3.4703409890644685E-3</v>
      </c>
      <c r="L42">
        <f t="shared" si="17"/>
        <v>3.8841953181951382E-3</v>
      </c>
      <c r="M42">
        <f t="shared" si="17"/>
        <v>4.1600982042822509E-3</v>
      </c>
      <c r="N42">
        <f t="shared" si="17"/>
        <v>4.237695890994252E-3</v>
      </c>
      <c r="O42">
        <f t="shared" si="17"/>
        <v>4.1040554305458062E-3</v>
      </c>
      <c r="P42">
        <f t="shared" si="17"/>
        <v>3.5781155539422473E-3</v>
      </c>
      <c r="Q42">
        <f t="shared" si="17"/>
        <v>2.7288519827053524E-3</v>
      </c>
      <c r="R42">
        <f>$K20*R16</f>
        <v>1.7028381250689009E-3</v>
      </c>
      <c r="S42">
        <f t="shared" si="17"/>
        <v>8.9237339718800624E-4</v>
      </c>
      <c r="T42">
        <f t="shared" si="17"/>
        <v>2.3710404273111278E-4</v>
      </c>
      <c r="U42">
        <f t="shared" si="17"/>
        <v>4.3109825951111413E-6</v>
      </c>
      <c r="V42">
        <f t="shared" si="17"/>
        <v>0</v>
      </c>
      <c r="W42">
        <f t="shared" si="17"/>
        <v>0</v>
      </c>
      <c r="X42">
        <f t="shared" si="17"/>
        <v>0</v>
      </c>
      <c r="Y42">
        <f t="shared" si="17"/>
        <v>0</v>
      </c>
    </row>
    <row r="43" spans="1:25">
      <c r="A43" s="33">
        <f>SUM(B42:Y42)</f>
        <v>3.4474927813103795E-2</v>
      </c>
      <c r="B43">
        <f>B42*1000000</f>
        <v>0</v>
      </c>
      <c r="C43">
        <f t="shared" ref="C43:Y43" si="18">C42*1000000</f>
        <v>0</v>
      </c>
      <c r="D43">
        <f t="shared" si="18"/>
        <v>0</v>
      </c>
      <c r="E43">
        <f t="shared" si="18"/>
        <v>0</v>
      </c>
      <c r="F43">
        <f t="shared" si="18"/>
        <v>4.3109825951111409</v>
      </c>
      <c r="G43">
        <f t="shared" si="18"/>
        <v>189.68323418489021</v>
      </c>
      <c r="H43">
        <f t="shared" si="18"/>
        <v>827.70865826133911</v>
      </c>
      <c r="I43">
        <f t="shared" si="18"/>
        <v>1754.5699162102346</v>
      </c>
      <c r="J43">
        <f t="shared" si="18"/>
        <v>2698.6751045395745</v>
      </c>
      <c r="K43">
        <f t="shared" si="18"/>
        <v>3470.3409890644684</v>
      </c>
      <c r="L43">
        <f t="shared" si="18"/>
        <v>3884.195318195138</v>
      </c>
      <c r="M43">
        <f t="shared" si="18"/>
        <v>4160.0982042822507</v>
      </c>
      <c r="N43">
        <f t="shared" si="18"/>
        <v>4237.6958909942523</v>
      </c>
      <c r="O43">
        <f t="shared" si="18"/>
        <v>4104.0554305458063</v>
      </c>
      <c r="P43">
        <f t="shared" si="18"/>
        <v>3578.1155539422475</v>
      </c>
      <c r="Q43">
        <f t="shared" si="18"/>
        <v>2728.8519827053524</v>
      </c>
      <c r="R43">
        <f>R42*1000000</f>
        <v>1702.8381250689008</v>
      </c>
      <c r="S43">
        <f t="shared" si="18"/>
        <v>892.37339718800627</v>
      </c>
      <c r="T43">
        <f t="shared" si="18"/>
        <v>237.10404273111277</v>
      </c>
      <c r="U43">
        <f t="shared" si="18"/>
        <v>4.3109825951111409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</row>
    <row r="84" spans="1:25">
      <c r="B84" s="117" t="s">
        <v>43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</row>
    <row r="85" spans="1:25">
      <c r="B85">
        <v>1</v>
      </c>
      <c r="C85">
        <v>2</v>
      </c>
      <c r="D85">
        <v>3</v>
      </c>
      <c r="E85">
        <v>4</v>
      </c>
      <c r="F85">
        <v>5</v>
      </c>
      <c r="G85">
        <v>6</v>
      </c>
      <c r="H85">
        <v>7</v>
      </c>
      <c r="I85">
        <v>8</v>
      </c>
      <c r="J85">
        <v>9</v>
      </c>
      <c r="K85">
        <v>10</v>
      </c>
      <c r="L85">
        <v>11</v>
      </c>
      <c r="M85">
        <v>12</v>
      </c>
      <c r="N85">
        <v>13</v>
      </c>
      <c r="O85">
        <v>14</v>
      </c>
      <c r="P85">
        <v>15</v>
      </c>
      <c r="Q85">
        <v>16</v>
      </c>
      <c r="R85">
        <v>17</v>
      </c>
      <c r="S85">
        <v>18</v>
      </c>
      <c r="T85">
        <v>19</v>
      </c>
      <c r="U85">
        <v>20</v>
      </c>
      <c r="V85">
        <v>21</v>
      </c>
      <c r="W85">
        <v>22</v>
      </c>
      <c r="X85">
        <v>23</v>
      </c>
      <c r="Y85">
        <v>24</v>
      </c>
    </row>
    <row r="86" spans="1:25">
      <c r="A86" t="s">
        <v>44</v>
      </c>
      <c r="B86">
        <v>2858</v>
      </c>
      <c r="C86">
        <v>2821</v>
      </c>
      <c r="D86">
        <v>2912</v>
      </c>
      <c r="E86">
        <v>3029</v>
      </c>
      <c r="F86">
        <v>3019</v>
      </c>
      <c r="G86">
        <v>2966</v>
      </c>
      <c r="H86">
        <v>2981</v>
      </c>
      <c r="I86">
        <v>3230</v>
      </c>
      <c r="J86">
        <v>3805</v>
      </c>
      <c r="K86">
        <v>4251</v>
      </c>
      <c r="L86">
        <v>4435</v>
      </c>
      <c r="M86">
        <v>4513</v>
      </c>
      <c r="N86">
        <v>4253</v>
      </c>
      <c r="O86">
        <v>4403</v>
      </c>
      <c r="P86">
        <v>4419</v>
      </c>
      <c r="Q86">
        <v>4244</v>
      </c>
      <c r="R86">
        <v>4128</v>
      </c>
      <c r="S86">
        <v>3892</v>
      </c>
      <c r="T86">
        <v>3717</v>
      </c>
      <c r="U86">
        <v>3556</v>
      </c>
      <c r="V86">
        <v>3406</v>
      </c>
      <c r="W86">
        <v>3257</v>
      </c>
      <c r="X86">
        <v>3124</v>
      </c>
      <c r="Y86">
        <v>2997</v>
      </c>
    </row>
    <row r="87" spans="1:25">
      <c r="A87" t="s">
        <v>45</v>
      </c>
      <c r="B87">
        <v>2836</v>
      </c>
      <c r="C87">
        <v>2794</v>
      </c>
      <c r="D87">
        <v>2909</v>
      </c>
      <c r="E87">
        <v>3011</v>
      </c>
      <c r="F87">
        <v>3008</v>
      </c>
      <c r="G87">
        <v>2931</v>
      </c>
      <c r="H87">
        <v>2927</v>
      </c>
      <c r="I87">
        <v>3148</v>
      </c>
      <c r="J87">
        <v>3668</v>
      </c>
      <c r="K87">
        <v>4032</v>
      </c>
      <c r="L87">
        <v>4231</v>
      </c>
      <c r="M87">
        <v>4414</v>
      </c>
      <c r="N87">
        <v>4286</v>
      </c>
      <c r="O87">
        <v>4475</v>
      </c>
      <c r="P87">
        <v>4475</v>
      </c>
      <c r="Q87">
        <v>4375</v>
      </c>
      <c r="R87">
        <v>4274</v>
      </c>
      <c r="S87">
        <v>4031</v>
      </c>
      <c r="T87">
        <v>3862</v>
      </c>
      <c r="U87">
        <v>3720</v>
      </c>
      <c r="V87">
        <v>3530</v>
      </c>
      <c r="W87">
        <v>3366</v>
      </c>
      <c r="X87">
        <v>3236</v>
      </c>
      <c r="Y87">
        <v>3091</v>
      </c>
    </row>
    <row r="88" spans="1:25">
      <c r="A88" t="s">
        <v>46</v>
      </c>
      <c r="B88">
        <v>2880</v>
      </c>
      <c r="C88">
        <v>2805</v>
      </c>
      <c r="D88">
        <v>2909</v>
      </c>
      <c r="E88">
        <v>2964</v>
      </c>
      <c r="F88">
        <v>2957</v>
      </c>
      <c r="G88">
        <v>2870</v>
      </c>
      <c r="H88">
        <v>2805</v>
      </c>
      <c r="I88">
        <v>2937</v>
      </c>
      <c r="J88">
        <v>3229</v>
      </c>
      <c r="K88">
        <v>3542</v>
      </c>
      <c r="L88">
        <v>3706</v>
      </c>
      <c r="M88">
        <v>3816</v>
      </c>
      <c r="N88">
        <v>3798</v>
      </c>
      <c r="O88">
        <v>3817</v>
      </c>
      <c r="P88">
        <v>3822</v>
      </c>
      <c r="Q88">
        <v>3726</v>
      </c>
      <c r="R88">
        <v>3674</v>
      </c>
      <c r="S88">
        <v>3576</v>
      </c>
      <c r="T88">
        <v>3472</v>
      </c>
      <c r="U88">
        <v>3390</v>
      </c>
      <c r="V88">
        <v>3275</v>
      </c>
      <c r="W88">
        <v>3083</v>
      </c>
      <c r="X88">
        <v>2926</v>
      </c>
      <c r="Y88">
        <v>2777</v>
      </c>
    </row>
    <row r="89" spans="1:25">
      <c r="A89" t="s">
        <v>47</v>
      </c>
      <c r="B89">
        <v>2591</v>
      </c>
      <c r="C89">
        <v>2522</v>
      </c>
      <c r="D89">
        <v>2615</v>
      </c>
      <c r="E89">
        <v>2694</v>
      </c>
      <c r="F89">
        <v>2674</v>
      </c>
      <c r="G89">
        <v>2585</v>
      </c>
      <c r="H89">
        <v>2551</v>
      </c>
      <c r="I89">
        <v>2654</v>
      </c>
      <c r="J89">
        <v>2950</v>
      </c>
      <c r="K89">
        <v>3238</v>
      </c>
      <c r="L89">
        <v>3408</v>
      </c>
      <c r="M89">
        <v>3521</v>
      </c>
      <c r="N89">
        <v>3578</v>
      </c>
      <c r="O89">
        <v>3573</v>
      </c>
      <c r="P89">
        <v>3556</v>
      </c>
      <c r="Q89">
        <v>3505</v>
      </c>
      <c r="R89">
        <v>3482</v>
      </c>
      <c r="S89">
        <v>3478</v>
      </c>
      <c r="T89">
        <v>3435</v>
      </c>
      <c r="U89">
        <v>3346</v>
      </c>
      <c r="V89">
        <v>3217</v>
      </c>
      <c r="W89">
        <v>3041</v>
      </c>
      <c r="X89">
        <v>2867</v>
      </c>
      <c r="Y89">
        <v>2743</v>
      </c>
    </row>
    <row r="90" spans="1:25">
      <c r="A90" t="s">
        <v>48</v>
      </c>
      <c r="B90">
        <v>2560</v>
      </c>
      <c r="C90">
        <v>2512</v>
      </c>
      <c r="D90">
        <v>2608</v>
      </c>
      <c r="E90">
        <v>2729</v>
      </c>
      <c r="F90">
        <v>2739</v>
      </c>
      <c r="G90">
        <v>2747</v>
      </c>
      <c r="H90">
        <v>2914</v>
      </c>
      <c r="I90">
        <v>3330</v>
      </c>
      <c r="J90">
        <v>4064</v>
      </c>
      <c r="K90">
        <v>4573</v>
      </c>
      <c r="L90">
        <v>4740</v>
      </c>
      <c r="M90">
        <v>4862</v>
      </c>
      <c r="N90">
        <v>4704</v>
      </c>
      <c r="O90">
        <v>4888</v>
      </c>
      <c r="P90">
        <v>4887</v>
      </c>
      <c r="Q90">
        <v>4822</v>
      </c>
      <c r="R90">
        <v>4747</v>
      </c>
      <c r="S90">
        <v>4480</v>
      </c>
      <c r="T90">
        <v>4266</v>
      </c>
      <c r="U90">
        <v>4026</v>
      </c>
      <c r="V90">
        <v>3836</v>
      </c>
      <c r="W90">
        <v>3612</v>
      </c>
      <c r="X90">
        <v>3405</v>
      </c>
      <c r="Y90">
        <v>3239</v>
      </c>
    </row>
    <row r="91" spans="1:25">
      <c r="A91" t="s">
        <v>49</v>
      </c>
      <c r="B91">
        <v>3021</v>
      </c>
      <c r="C91">
        <v>2924</v>
      </c>
      <c r="D91">
        <v>2989</v>
      </c>
      <c r="E91">
        <v>3076</v>
      </c>
      <c r="F91">
        <v>3079</v>
      </c>
      <c r="G91">
        <v>3058</v>
      </c>
      <c r="H91">
        <v>3169</v>
      </c>
      <c r="I91">
        <v>3529</v>
      </c>
      <c r="J91">
        <v>4245</v>
      </c>
      <c r="K91">
        <v>4699</v>
      </c>
      <c r="L91">
        <v>4837</v>
      </c>
      <c r="M91">
        <v>4935</v>
      </c>
      <c r="N91">
        <v>4802</v>
      </c>
      <c r="O91">
        <v>4980</v>
      </c>
      <c r="P91">
        <v>4972</v>
      </c>
      <c r="Q91">
        <v>4882</v>
      </c>
      <c r="R91">
        <v>4764</v>
      </c>
      <c r="S91">
        <v>4487</v>
      </c>
      <c r="T91">
        <v>4283</v>
      </c>
      <c r="U91">
        <v>4060</v>
      </c>
      <c r="V91">
        <v>3876</v>
      </c>
      <c r="W91">
        <v>3657</v>
      </c>
      <c r="X91">
        <v>3472</v>
      </c>
      <c r="Y91">
        <v>3286</v>
      </c>
    </row>
    <row r="92" spans="1:25">
      <c r="A92" t="s">
        <v>50</v>
      </c>
      <c r="B92">
        <v>3046</v>
      </c>
      <c r="C92">
        <v>2979</v>
      </c>
      <c r="D92">
        <v>3041</v>
      </c>
      <c r="E92">
        <v>3138</v>
      </c>
      <c r="F92">
        <v>3126</v>
      </c>
      <c r="G92">
        <v>3084</v>
      </c>
      <c r="H92">
        <v>3189</v>
      </c>
      <c r="I92">
        <v>3535</v>
      </c>
      <c r="J92">
        <v>4179</v>
      </c>
      <c r="K92">
        <v>4599</v>
      </c>
      <c r="L92">
        <v>4772</v>
      </c>
      <c r="M92">
        <v>4891</v>
      </c>
      <c r="N92">
        <v>4729</v>
      </c>
      <c r="O92">
        <v>4878</v>
      </c>
      <c r="P92">
        <v>4897</v>
      </c>
      <c r="Q92">
        <v>4799</v>
      </c>
      <c r="R92">
        <v>4710</v>
      </c>
      <c r="S92">
        <v>4441</v>
      </c>
      <c r="T92">
        <v>4214</v>
      </c>
      <c r="U92">
        <v>3989</v>
      </c>
      <c r="V92">
        <v>3789</v>
      </c>
      <c r="W92">
        <v>3615</v>
      </c>
      <c r="X92">
        <v>3428</v>
      </c>
      <c r="Y92">
        <v>3264</v>
      </c>
    </row>
    <row r="95" spans="1:25">
      <c r="A95" s="10" t="s">
        <v>29</v>
      </c>
      <c r="B95" t="s">
        <v>30</v>
      </c>
      <c r="C95" t="s">
        <v>16</v>
      </c>
      <c r="D95" t="s">
        <v>17</v>
      </c>
    </row>
    <row r="96" spans="1:25">
      <c r="A96" t="s">
        <v>51</v>
      </c>
      <c r="B96" t="s">
        <v>52</v>
      </c>
      <c r="C96" s="22">
        <v>0</v>
      </c>
      <c r="D96" s="19">
        <v>23216058.43</v>
      </c>
    </row>
    <row r="97" spans="1:26">
      <c r="A97" t="s">
        <v>53</v>
      </c>
      <c r="B97" t="s">
        <v>52</v>
      </c>
      <c r="C97" s="23">
        <f>C96/365</f>
        <v>0</v>
      </c>
      <c r="D97" s="23">
        <f>D96/365</f>
        <v>63605.639534246577</v>
      </c>
    </row>
    <row r="99" spans="1:26">
      <c r="A99" t="s">
        <v>54</v>
      </c>
      <c r="B99" s="9">
        <f>MAX(B91:Y91)</f>
        <v>4980</v>
      </c>
      <c r="C99" t="s">
        <v>35</v>
      </c>
      <c r="D99">
        <v>1</v>
      </c>
      <c r="E99" t="s">
        <v>36</v>
      </c>
      <c r="F99" t="s">
        <v>55</v>
      </c>
    </row>
    <row r="100" spans="1:26">
      <c r="A100" t="s">
        <v>56</v>
      </c>
      <c r="B100">
        <f t="shared" ref="B100:Y100" si="19">B91/$B99</f>
        <v>0.6066265060240964</v>
      </c>
      <c r="C100">
        <f t="shared" si="19"/>
        <v>0.58714859437750999</v>
      </c>
      <c r="D100">
        <f t="shared" si="19"/>
        <v>0.60020080321285141</v>
      </c>
      <c r="E100">
        <f t="shared" si="19"/>
        <v>0.61767068273092374</v>
      </c>
      <c r="F100">
        <f t="shared" si="19"/>
        <v>0.61827309236947792</v>
      </c>
      <c r="G100">
        <f t="shared" si="19"/>
        <v>0.61405622489959844</v>
      </c>
      <c r="H100">
        <f t="shared" si="19"/>
        <v>0.63634538152610443</v>
      </c>
      <c r="I100">
        <f t="shared" si="19"/>
        <v>0.70863453815261046</v>
      </c>
      <c r="J100">
        <f t="shared" si="19"/>
        <v>0.85240963855421692</v>
      </c>
      <c r="K100">
        <f t="shared" si="19"/>
        <v>0.94357429718875507</v>
      </c>
      <c r="L100">
        <f t="shared" si="19"/>
        <v>0.97128514056224902</v>
      </c>
      <c r="M100">
        <f t="shared" si="19"/>
        <v>0.99096385542168675</v>
      </c>
      <c r="N100">
        <f t="shared" si="19"/>
        <v>0.96425702811244984</v>
      </c>
      <c r="O100">
        <f t="shared" si="19"/>
        <v>1</v>
      </c>
      <c r="P100">
        <f t="shared" si="19"/>
        <v>0.99839357429718878</v>
      </c>
      <c r="Q100">
        <f t="shared" si="19"/>
        <v>0.98032128514056227</v>
      </c>
      <c r="R100">
        <f t="shared" si="19"/>
        <v>0.95662650602409638</v>
      </c>
      <c r="S100">
        <f t="shared" si="19"/>
        <v>0.90100401606425706</v>
      </c>
      <c r="T100">
        <f t="shared" si="19"/>
        <v>0.86004016064257027</v>
      </c>
      <c r="U100">
        <f t="shared" si="19"/>
        <v>0.81526104417670686</v>
      </c>
      <c r="V100">
        <f t="shared" si="19"/>
        <v>0.77831325301204823</v>
      </c>
      <c r="W100">
        <f t="shared" si="19"/>
        <v>0.73433734939759032</v>
      </c>
      <c r="X100">
        <f t="shared" si="19"/>
        <v>0.69718875502008038</v>
      </c>
      <c r="Y100">
        <f t="shared" si="19"/>
        <v>0.65983935742971889</v>
      </c>
    </row>
    <row r="102" spans="1:26">
      <c r="A102" s="12" t="s">
        <v>38</v>
      </c>
      <c r="E102" t="s">
        <v>16</v>
      </c>
      <c r="F102" t="s">
        <v>17</v>
      </c>
    </row>
    <row r="103" spans="1:26">
      <c r="B103">
        <f>SUM(B100:Y100)</f>
        <v>19.09277108433735</v>
      </c>
      <c r="C103" t="s">
        <v>39</v>
      </c>
      <c r="D103" t="s">
        <v>40</v>
      </c>
      <c r="E103">
        <v>0</v>
      </c>
      <c r="F103">
        <v>63605.639534246577</v>
      </c>
    </row>
    <row r="104" spans="1:26">
      <c r="A104" t="s">
        <v>30</v>
      </c>
      <c r="B104" t="s">
        <v>58</v>
      </c>
      <c r="C104" t="s">
        <v>39</v>
      </c>
      <c r="D104" t="s">
        <v>40</v>
      </c>
      <c r="E104">
        <f>E103/$B103</f>
        <v>0</v>
      </c>
      <c r="F104">
        <f>F103/$B103</f>
        <v>3331.399054295744</v>
      </c>
    </row>
    <row r="107" spans="1:26">
      <c r="A107" t="s">
        <v>59</v>
      </c>
    </row>
    <row r="108" spans="1:26">
      <c r="A108" s="21" t="s">
        <v>16</v>
      </c>
      <c r="B108">
        <f t="shared" ref="B108:Y108" si="20">$E104*B100</f>
        <v>0</v>
      </c>
      <c r="C108">
        <f t="shared" si="20"/>
        <v>0</v>
      </c>
      <c r="D108">
        <f t="shared" si="20"/>
        <v>0</v>
      </c>
      <c r="E108">
        <f t="shared" si="20"/>
        <v>0</v>
      </c>
      <c r="F108">
        <f t="shared" si="20"/>
        <v>0</v>
      </c>
      <c r="G108">
        <f t="shared" si="20"/>
        <v>0</v>
      </c>
      <c r="H108">
        <f t="shared" si="20"/>
        <v>0</v>
      </c>
      <c r="I108">
        <f t="shared" si="20"/>
        <v>0</v>
      </c>
      <c r="J108">
        <f t="shared" si="20"/>
        <v>0</v>
      </c>
      <c r="K108">
        <f t="shared" si="20"/>
        <v>0</v>
      </c>
      <c r="L108">
        <f t="shared" si="20"/>
        <v>0</v>
      </c>
      <c r="M108">
        <f t="shared" si="20"/>
        <v>0</v>
      </c>
      <c r="N108">
        <f t="shared" si="20"/>
        <v>0</v>
      </c>
      <c r="O108">
        <f t="shared" si="20"/>
        <v>0</v>
      </c>
      <c r="P108">
        <f t="shared" si="20"/>
        <v>0</v>
      </c>
      <c r="Q108">
        <f t="shared" si="20"/>
        <v>0</v>
      </c>
      <c r="R108">
        <f t="shared" si="20"/>
        <v>0</v>
      </c>
      <c r="S108">
        <f t="shared" si="20"/>
        <v>0</v>
      </c>
      <c r="T108">
        <f t="shared" si="20"/>
        <v>0</v>
      </c>
      <c r="U108">
        <f t="shared" si="20"/>
        <v>0</v>
      </c>
      <c r="V108">
        <f t="shared" si="20"/>
        <v>0</v>
      </c>
      <c r="W108">
        <f t="shared" si="20"/>
        <v>0</v>
      </c>
      <c r="X108">
        <f t="shared" si="20"/>
        <v>0</v>
      </c>
      <c r="Y108">
        <f t="shared" si="20"/>
        <v>0</v>
      </c>
      <c r="Z108" t="s">
        <v>52</v>
      </c>
    </row>
    <row r="109" spans="1:26">
      <c r="A109">
        <f>SUM(B108:Y108)</f>
        <v>0</v>
      </c>
    </row>
    <row r="111" spans="1:26">
      <c r="A111" s="21" t="s">
        <v>17</v>
      </c>
      <c r="B111">
        <f>$F104*B100</f>
        <v>2020.9149684794063</v>
      </c>
      <c r="C111">
        <f t="shared" ref="C111:Y111" si="21">$F104*C100</f>
        <v>1956.0262720403123</v>
      </c>
      <c r="D111">
        <f t="shared" si="21"/>
        <v>1999.508388210839</v>
      </c>
      <c r="E111">
        <f t="shared" si="21"/>
        <v>2057.7075283160057</v>
      </c>
      <c r="F111">
        <f>$F104*F100</f>
        <v>2059.7143952161841</v>
      </c>
      <c r="G111">
        <f t="shared" si="21"/>
        <v>2045.6663269149369</v>
      </c>
      <c r="H111">
        <f t="shared" si="21"/>
        <v>2119.9204022215285</v>
      </c>
      <c r="I111">
        <f t="shared" si="21"/>
        <v>2360.744430242908</v>
      </c>
      <c r="J111">
        <f>$F104*J100</f>
        <v>2839.7166637520954</v>
      </c>
      <c r="K111">
        <f t="shared" si="21"/>
        <v>3143.42252131239</v>
      </c>
      <c r="L111">
        <f>$F104*L100</f>
        <v>3235.7383987205853</v>
      </c>
      <c r="M111">
        <f t="shared" si="21"/>
        <v>3301.2960507930716</v>
      </c>
      <c r="N111">
        <f t="shared" si="21"/>
        <v>3212.3249515518401</v>
      </c>
      <c r="O111">
        <f t="shared" si="21"/>
        <v>3331.399054295744</v>
      </c>
      <c r="P111">
        <f t="shared" si="21"/>
        <v>3326.0474092286022</v>
      </c>
      <c r="Q111">
        <f t="shared" si="21"/>
        <v>3265.8414022232578</v>
      </c>
      <c r="R111">
        <f>$F104*R100</f>
        <v>3186.9046374829163</v>
      </c>
      <c r="S111">
        <f t="shared" si="21"/>
        <v>3001.6039270331335</v>
      </c>
      <c r="T111">
        <f t="shared" si="21"/>
        <v>2865.1369778210183</v>
      </c>
      <c r="U111">
        <f t="shared" si="21"/>
        <v>2715.9598715744419</v>
      </c>
      <c r="V111">
        <f t="shared" si="21"/>
        <v>2592.8720350301815</v>
      </c>
      <c r="W111">
        <f>$F104*W100</f>
        <v>2446.3707513171757</v>
      </c>
      <c r="X111">
        <f t="shared" si="21"/>
        <v>2322.6139591395231</v>
      </c>
      <c r="Y111">
        <f t="shared" si="21"/>
        <v>2198.1882113284769</v>
      </c>
    </row>
    <row r="112" spans="1:26">
      <c r="A112">
        <f>SUM(B111:Y111)</f>
        <v>63605.639534246584</v>
      </c>
    </row>
    <row r="137" spans="1:27">
      <c r="B137" s="117" t="s">
        <v>60</v>
      </c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</row>
    <row r="138" spans="1:27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J138">
        <v>9</v>
      </c>
      <c r="K138">
        <v>10</v>
      </c>
      <c r="L138">
        <v>11</v>
      </c>
      <c r="M138">
        <v>12</v>
      </c>
      <c r="N138">
        <v>13</v>
      </c>
      <c r="O138">
        <v>14</v>
      </c>
      <c r="P138">
        <v>15</v>
      </c>
      <c r="Q138">
        <v>16</v>
      </c>
      <c r="R138">
        <v>17</v>
      </c>
      <c r="S138">
        <v>18</v>
      </c>
      <c r="T138">
        <v>19</v>
      </c>
      <c r="U138">
        <v>20</v>
      </c>
      <c r="V138">
        <v>21</v>
      </c>
      <c r="W138">
        <v>22</v>
      </c>
      <c r="X138">
        <v>23</v>
      </c>
      <c r="Y138">
        <v>24</v>
      </c>
      <c r="Z138" s="28"/>
      <c r="AA138" s="29"/>
    </row>
    <row r="139" spans="1:27">
      <c r="A139" s="24" t="s">
        <v>16</v>
      </c>
      <c r="Z139" t="s">
        <v>61</v>
      </c>
      <c r="AA139" t="s">
        <v>57</v>
      </c>
    </row>
    <row r="140" spans="1:27">
      <c r="A140" s="11" t="s">
        <v>62</v>
      </c>
      <c r="B140" t="s">
        <v>63</v>
      </c>
    </row>
    <row r="141" spans="1:27">
      <c r="A141" t="s">
        <v>64</v>
      </c>
      <c r="B141">
        <f>B108</f>
        <v>0</v>
      </c>
      <c r="C141">
        <f t="shared" ref="C141:Y141" si="22">C108</f>
        <v>0</v>
      </c>
      <c r="D141">
        <f t="shared" si="22"/>
        <v>0</v>
      </c>
      <c r="E141">
        <f t="shared" si="22"/>
        <v>0</v>
      </c>
      <c r="F141">
        <f t="shared" si="22"/>
        <v>0</v>
      </c>
      <c r="G141">
        <f t="shared" si="22"/>
        <v>0</v>
      </c>
      <c r="H141">
        <f t="shared" si="22"/>
        <v>0</v>
      </c>
      <c r="I141">
        <f t="shared" si="22"/>
        <v>0</v>
      </c>
      <c r="J141">
        <f t="shared" si="22"/>
        <v>0</v>
      </c>
      <c r="K141">
        <f t="shared" si="22"/>
        <v>0</v>
      </c>
      <c r="L141">
        <f t="shared" si="22"/>
        <v>0</v>
      </c>
      <c r="M141">
        <f t="shared" si="22"/>
        <v>0</v>
      </c>
      <c r="N141">
        <f t="shared" si="22"/>
        <v>0</v>
      </c>
      <c r="O141">
        <f t="shared" si="22"/>
        <v>0</v>
      </c>
      <c r="P141">
        <f t="shared" si="22"/>
        <v>0</v>
      </c>
      <c r="Q141">
        <f t="shared" si="22"/>
        <v>0</v>
      </c>
      <c r="R141">
        <f t="shared" si="22"/>
        <v>0</v>
      </c>
      <c r="S141">
        <f t="shared" si="22"/>
        <v>0</v>
      </c>
      <c r="T141">
        <f t="shared" si="22"/>
        <v>0</v>
      </c>
      <c r="U141">
        <f t="shared" si="22"/>
        <v>0</v>
      </c>
      <c r="V141">
        <f t="shared" si="22"/>
        <v>0</v>
      </c>
      <c r="W141">
        <f t="shared" si="22"/>
        <v>0</v>
      </c>
      <c r="X141">
        <f t="shared" si="22"/>
        <v>0</v>
      </c>
      <c r="Y141">
        <f t="shared" si="22"/>
        <v>0</v>
      </c>
    </row>
    <row r="143" spans="1:27">
      <c r="A143" s="1" t="s">
        <v>65</v>
      </c>
      <c r="B143" s="26">
        <v>1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3"/>
    </row>
    <row r="144" spans="1:27">
      <c r="A144" s="4" t="s">
        <v>66</v>
      </c>
      <c r="B144">
        <f>B25-B141</f>
        <v>0</v>
      </c>
      <c r="C144">
        <f t="shared" ref="C144:Y144" si="23">C25-C141</f>
        <v>0</v>
      </c>
      <c r="D144">
        <f t="shared" si="23"/>
        <v>0</v>
      </c>
      <c r="E144">
        <f t="shared" si="23"/>
        <v>0</v>
      </c>
      <c r="F144">
        <f t="shared" si="23"/>
        <v>43.109825951111411</v>
      </c>
      <c r="G144">
        <f t="shared" si="23"/>
        <v>1896.8323418489019</v>
      </c>
      <c r="H144">
        <f t="shared" si="23"/>
        <v>8277.0865826133904</v>
      </c>
      <c r="I144">
        <f t="shared" si="23"/>
        <v>17545.699162102344</v>
      </c>
      <c r="J144">
        <f t="shared" si="23"/>
        <v>26986.751045395744</v>
      </c>
      <c r="K144">
        <f t="shared" si="23"/>
        <v>34703.409890644682</v>
      </c>
      <c r="L144">
        <f t="shared" si="23"/>
        <v>38841.95318195138</v>
      </c>
      <c r="M144">
        <f t="shared" si="23"/>
        <v>41600.982042822514</v>
      </c>
      <c r="N144">
        <f t="shared" si="23"/>
        <v>42376.958909942514</v>
      </c>
      <c r="O144">
        <f t="shared" si="23"/>
        <v>41040.554305458063</v>
      </c>
      <c r="P144">
        <f t="shared" si="23"/>
        <v>35781.155539422471</v>
      </c>
      <c r="Q144">
        <f t="shared" si="23"/>
        <v>27288.519827053522</v>
      </c>
      <c r="R144">
        <f t="shared" si="23"/>
        <v>17028.381250689006</v>
      </c>
      <c r="S144">
        <f t="shared" si="23"/>
        <v>8923.7339718800631</v>
      </c>
      <c r="T144">
        <f t="shared" si="23"/>
        <v>2371.0404273111276</v>
      </c>
      <c r="U144">
        <f t="shared" si="23"/>
        <v>43.109825951111411</v>
      </c>
      <c r="V144">
        <f t="shared" si="23"/>
        <v>0</v>
      </c>
      <c r="W144">
        <f t="shared" si="23"/>
        <v>0</v>
      </c>
      <c r="X144">
        <f t="shared" si="23"/>
        <v>0</v>
      </c>
      <c r="Y144">
        <f t="shared" si="23"/>
        <v>0</v>
      </c>
    </row>
    <row r="145" spans="1:25">
      <c r="A145" s="4" t="s">
        <v>67</v>
      </c>
      <c r="B145">
        <f>SIGN(B144)</f>
        <v>0</v>
      </c>
      <c r="C145">
        <f t="shared" ref="C145:Y145" si="24">SIGN(C144)</f>
        <v>0</v>
      </c>
      <c r="D145">
        <f t="shared" si="24"/>
        <v>0</v>
      </c>
      <c r="E145">
        <f t="shared" si="24"/>
        <v>0</v>
      </c>
      <c r="F145">
        <f t="shared" si="24"/>
        <v>1</v>
      </c>
      <c r="G145">
        <f>SIGN(G144)</f>
        <v>1</v>
      </c>
      <c r="H145">
        <f t="shared" si="24"/>
        <v>1</v>
      </c>
      <c r="I145">
        <f t="shared" si="24"/>
        <v>1</v>
      </c>
      <c r="J145">
        <f t="shared" si="24"/>
        <v>1</v>
      </c>
      <c r="K145">
        <f>SIGN(K144)</f>
        <v>1</v>
      </c>
      <c r="L145">
        <f t="shared" si="24"/>
        <v>1</v>
      </c>
      <c r="M145">
        <f t="shared" si="24"/>
        <v>1</v>
      </c>
      <c r="N145">
        <f t="shared" si="24"/>
        <v>1</v>
      </c>
      <c r="O145">
        <f t="shared" si="24"/>
        <v>1</v>
      </c>
      <c r="P145">
        <f t="shared" si="24"/>
        <v>1</v>
      </c>
      <c r="Q145">
        <f t="shared" si="24"/>
        <v>1</v>
      </c>
      <c r="R145">
        <f t="shared" si="24"/>
        <v>1</v>
      </c>
      <c r="S145">
        <f>SIGN(S144)</f>
        <v>1</v>
      </c>
      <c r="T145">
        <f t="shared" si="24"/>
        <v>1</v>
      </c>
      <c r="U145">
        <f t="shared" si="24"/>
        <v>1</v>
      </c>
      <c r="V145">
        <f t="shared" si="24"/>
        <v>0</v>
      </c>
      <c r="W145">
        <f t="shared" si="24"/>
        <v>0</v>
      </c>
      <c r="X145">
        <f t="shared" si="24"/>
        <v>0</v>
      </c>
      <c r="Y145" s="5">
        <f t="shared" si="24"/>
        <v>0</v>
      </c>
    </row>
    <row r="146" spans="1:25">
      <c r="A146" s="6" t="s">
        <v>68</v>
      </c>
      <c r="B146" s="7">
        <f>IF(B145=-1,0,B144)</f>
        <v>0</v>
      </c>
      <c r="C146" s="7">
        <f t="shared" ref="C146:Y146" si="25">IF(C145=-1,0,C144)</f>
        <v>0</v>
      </c>
      <c r="D146" s="7">
        <f t="shared" si="25"/>
        <v>0</v>
      </c>
      <c r="E146" s="7">
        <f t="shared" si="25"/>
        <v>0</v>
      </c>
      <c r="F146" s="27">
        <f t="shared" si="25"/>
        <v>43.109825951111411</v>
      </c>
      <c r="G146" s="27">
        <f t="shared" si="25"/>
        <v>1896.8323418489019</v>
      </c>
      <c r="H146" s="27">
        <f t="shared" si="25"/>
        <v>8277.0865826133904</v>
      </c>
      <c r="I146" s="27">
        <f t="shared" si="25"/>
        <v>17545.699162102344</v>
      </c>
      <c r="J146" s="27">
        <f t="shared" si="25"/>
        <v>26986.751045395744</v>
      </c>
      <c r="K146" s="27">
        <f t="shared" si="25"/>
        <v>34703.409890644682</v>
      </c>
      <c r="L146" s="27">
        <f t="shared" si="25"/>
        <v>38841.95318195138</v>
      </c>
      <c r="M146" s="27">
        <f t="shared" si="25"/>
        <v>41600.982042822514</v>
      </c>
      <c r="N146" s="27">
        <f t="shared" si="25"/>
        <v>42376.958909942514</v>
      </c>
      <c r="O146" s="27">
        <f t="shared" si="25"/>
        <v>41040.554305458063</v>
      </c>
      <c r="P146" s="27">
        <f t="shared" si="25"/>
        <v>35781.155539422471</v>
      </c>
      <c r="Q146" s="27">
        <f t="shared" si="25"/>
        <v>27288.519827053522</v>
      </c>
      <c r="R146" s="27">
        <f t="shared" si="25"/>
        <v>17028.381250689006</v>
      </c>
      <c r="S146" s="27">
        <f t="shared" si="25"/>
        <v>8923.7339718800631</v>
      </c>
      <c r="T146" s="27">
        <f t="shared" si="25"/>
        <v>2371.0404273111276</v>
      </c>
      <c r="U146" s="27">
        <f t="shared" si="25"/>
        <v>43.109825951111411</v>
      </c>
      <c r="V146" s="7">
        <f t="shared" si="25"/>
        <v>0</v>
      </c>
      <c r="W146" s="7">
        <f t="shared" si="25"/>
        <v>0</v>
      </c>
      <c r="X146" s="7">
        <f t="shared" si="25"/>
        <v>0</v>
      </c>
      <c r="Y146" s="8">
        <f t="shared" si="25"/>
        <v>0</v>
      </c>
    </row>
    <row r="148" spans="1:25">
      <c r="A148" s="25" t="s">
        <v>65</v>
      </c>
      <c r="B148" s="26">
        <v>0.6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3"/>
    </row>
    <row r="149" spans="1:25">
      <c r="A149" s="4" t="s">
        <v>66</v>
      </c>
      <c r="B149" s="30">
        <f>B28-B141</f>
        <v>0</v>
      </c>
      <c r="C149" s="30">
        <f t="shared" ref="C149:Y149" si="26">C28-C141</f>
        <v>0</v>
      </c>
      <c r="D149" s="30">
        <f t="shared" si="26"/>
        <v>0</v>
      </c>
      <c r="E149" s="30">
        <f t="shared" si="26"/>
        <v>0</v>
      </c>
      <c r="F149" s="30">
        <f t="shared" si="26"/>
        <v>25.865895570666844</v>
      </c>
      <c r="G149" s="30">
        <f t="shared" si="26"/>
        <v>1138.0994051093412</v>
      </c>
      <c r="H149" s="30">
        <f t="shared" si="26"/>
        <v>4966.2519495680344</v>
      </c>
      <c r="I149" s="30">
        <f t="shared" si="26"/>
        <v>10527.419497261406</v>
      </c>
      <c r="J149" s="30">
        <f t="shared" si="26"/>
        <v>16192.050627237446</v>
      </c>
      <c r="K149" s="30">
        <f t="shared" si="26"/>
        <v>20822.04593438681</v>
      </c>
      <c r="L149" s="30">
        <f t="shared" si="26"/>
        <v>23305.171909170826</v>
      </c>
      <c r="M149" s="30">
        <f t="shared" si="26"/>
        <v>24960.589225693504</v>
      </c>
      <c r="N149" s="30">
        <f t="shared" si="26"/>
        <v>25426.175345965508</v>
      </c>
      <c r="O149" s="30">
        <f t="shared" si="26"/>
        <v>24624.332583274838</v>
      </c>
      <c r="P149" s="30">
        <f t="shared" si="26"/>
        <v>21468.693323653482</v>
      </c>
      <c r="Q149" s="30">
        <f t="shared" si="26"/>
        <v>16373.111896232112</v>
      </c>
      <c r="R149" s="30">
        <f t="shared" si="26"/>
        <v>10217.028750413403</v>
      </c>
      <c r="S149" s="30">
        <f t="shared" si="26"/>
        <v>5354.2403831280371</v>
      </c>
      <c r="T149" s="30">
        <f t="shared" si="26"/>
        <v>1422.6242563866763</v>
      </c>
      <c r="U149" s="30">
        <f t="shared" si="26"/>
        <v>25.865895570666844</v>
      </c>
      <c r="V149" s="30">
        <f t="shared" si="26"/>
        <v>0</v>
      </c>
      <c r="W149" s="30">
        <f t="shared" si="26"/>
        <v>0</v>
      </c>
      <c r="X149" s="30">
        <f t="shared" si="26"/>
        <v>0</v>
      </c>
      <c r="Y149" s="30">
        <f t="shared" si="26"/>
        <v>0</v>
      </c>
    </row>
    <row r="150" spans="1:25">
      <c r="A150" s="4" t="s">
        <v>67</v>
      </c>
      <c r="B150">
        <f t="shared" ref="B150:K150" si="27">SIGN(B149)</f>
        <v>0</v>
      </c>
      <c r="C150">
        <f t="shared" si="27"/>
        <v>0</v>
      </c>
      <c r="D150">
        <f t="shared" si="27"/>
        <v>0</v>
      </c>
      <c r="E150">
        <f t="shared" si="27"/>
        <v>0</v>
      </c>
      <c r="F150">
        <f t="shared" si="27"/>
        <v>1</v>
      </c>
      <c r="G150">
        <f t="shared" si="27"/>
        <v>1</v>
      </c>
      <c r="H150">
        <f t="shared" si="27"/>
        <v>1</v>
      </c>
      <c r="I150">
        <f t="shared" si="27"/>
        <v>1</v>
      </c>
      <c r="J150">
        <f t="shared" si="27"/>
        <v>1</v>
      </c>
      <c r="K150">
        <f t="shared" si="27"/>
        <v>1</v>
      </c>
      <c r="L150">
        <f t="shared" ref="L150:R150" si="28">SIGN(L149)</f>
        <v>1</v>
      </c>
      <c r="M150">
        <f t="shared" si="28"/>
        <v>1</v>
      </c>
      <c r="N150">
        <f t="shared" si="28"/>
        <v>1</v>
      </c>
      <c r="O150">
        <f t="shared" si="28"/>
        <v>1</v>
      </c>
      <c r="P150">
        <f t="shared" si="28"/>
        <v>1</v>
      </c>
      <c r="Q150">
        <f t="shared" si="28"/>
        <v>1</v>
      </c>
      <c r="R150">
        <f t="shared" si="28"/>
        <v>1</v>
      </c>
      <c r="S150">
        <f>SIGN(S149)</f>
        <v>1</v>
      </c>
      <c r="T150">
        <f t="shared" ref="T150:Y150" si="29">SIGN(T149)</f>
        <v>1</v>
      </c>
      <c r="U150">
        <f t="shared" si="29"/>
        <v>1</v>
      </c>
      <c r="V150">
        <f t="shared" si="29"/>
        <v>0</v>
      </c>
      <c r="W150">
        <f t="shared" si="29"/>
        <v>0</v>
      </c>
      <c r="X150">
        <f t="shared" si="29"/>
        <v>0</v>
      </c>
      <c r="Y150" s="5">
        <f t="shared" si="29"/>
        <v>0</v>
      </c>
    </row>
    <row r="151" spans="1:25">
      <c r="A151" s="6" t="s">
        <v>68</v>
      </c>
      <c r="B151" s="7">
        <f>IF(B150=-1,0,B149)</f>
        <v>0</v>
      </c>
      <c r="C151" s="7">
        <f t="shared" ref="C151:Y151" si="30">IF(C150=-1,0,C149)</f>
        <v>0</v>
      </c>
      <c r="D151" s="7">
        <f t="shared" si="30"/>
        <v>0</v>
      </c>
      <c r="E151" s="7">
        <f t="shared" si="30"/>
        <v>0</v>
      </c>
      <c r="F151" s="27">
        <f t="shared" si="30"/>
        <v>25.865895570666844</v>
      </c>
      <c r="G151" s="27">
        <f t="shared" si="30"/>
        <v>1138.0994051093412</v>
      </c>
      <c r="H151" s="27">
        <f t="shared" si="30"/>
        <v>4966.2519495680344</v>
      </c>
      <c r="I151" s="27">
        <f t="shared" si="30"/>
        <v>10527.419497261406</v>
      </c>
      <c r="J151" s="27">
        <f t="shared" si="30"/>
        <v>16192.050627237446</v>
      </c>
      <c r="K151" s="27">
        <f t="shared" si="30"/>
        <v>20822.04593438681</v>
      </c>
      <c r="L151" s="27">
        <f t="shared" si="30"/>
        <v>23305.171909170826</v>
      </c>
      <c r="M151" s="27">
        <f t="shared" si="30"/>
        <v>24960.589225693504</v>
      </c>
      <c r="N151" s="27">
        <f t="shared" si="30"/>
        <v>25426.175345965508</v>
      </c>
      <c r="O151" s="27">
        <f t="shared" si="30"/>
        <v>24624.332583274838</v>
      </c>
      <c r="P151" s="27">
        <f t="shared" si="30"/>
        <v>21468.693323653482</v>
      </c>
      <c r="Q151" s="27">
        <f t="shared" si="30"/>
        <v>16373.111896232112</v>
      </c>
      <c r="R151" s="27">
        <f t="shared" si="30"/>
        <v>10217.028750413403</v>
      </c>
      <c r="S151" s="27">
        <f t="shared" si="30"/>
        <v>5354.2403831280371</v>
      </c>
      <c r="T151" s="27">
        <f t="shared" si="30"/>
        <v>1422.6242563866763</v>
      </c>
      <c r="U151" s="27">
        <f t="shared" si="30"/>
        <v>25.865895570666844</v>
      </c>
      <c r="V151" s="7">
        <f t="shared" si="30"/>
        <v>0</v>
      </c>
      <c r="W151" s="7">
        <f t="shared" si="30"/>
        <v>0</v>
      </c>
      <c r="X151" s="7">
        <f t="shared" si="30"/>
        <v>0</v>
      </c>
      <c r="Y151" s="8">
        <f t="shared" si="30"/>
        <v>0</v>
      </c>
    </row>
    <row r="153" spans="1:25">
      <c r="A153" s="25" t="s">
        <v>65</v>
      </c>
      <c r="B153" s="26">
        <v>0.5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3"/>
    </row>
    <row r="154" spans="1:25">
      <c r="A154" s="4" t="s">
        <v>66</v>
      </c>
      <c r="B154">
        <f>B31-B141</f>
        <v>0</v>
      </c>
      <c r="C154">
        <f t="shared" ref="C154:Y154" si="31">C31-C141</f>
        <v>0</v>
      </c>
      <c r="D154">
        <f t="shared" si="31"/>
        <v>0</v>
      </c>
      <c r="E154">
        <f t="shared" si="31"/>
        <v>0</v>
      </c>
      <c r="F154">
        <f t="shared" si="31"/>
        <v>21.554912975555705</v>
      </c>
      <c r="G154">
        <f t="shared" si="31"/>
        <v>948.41617092445097</v>
      </c>
      <c r="H154">
        <f t="shared" si="31"/>
        <v>4138.5432913066952</v>
      </c>
      <c r="I154">
        <f t="shared" si="31"/>
        <v>8772.8495810511722</v>
      </c>
      <c r="J154">
        <f t="shared" si="31"/>
        <v>13493.375522697872</v>
      </c>
      <c r="K154">
        <f t="shared" si="31"/>
        <v>17351.704945322341</v>
      </c>
      <c r="L154">
        <f t="shared" si="31"/>
        <v>19420.97659097569</v>
      </c>
      <c r="M154">
        <f t="shared" si="31"/>
        <v>20800.491021411257</v>
      </c>
      <c r="N154">
        <f t="shared" si="31"/>
        <v>21188.479454971257</v>
      </c>
      <c r="O154">
        <f t="shared" si="31"/>
        <v>20520.277152729032</v>
      </c>
      <c r="P154">
        <f t="shared" si="31"/>
        <v>17890.577769711235</v>
      </c>
      <c r="Q154">
        <f t="shared" si="31"/>
        <v>13644.259913526761</v>
      </c>
      <c r="R154">
        <f t="shared" si="31"/>
        <v>8514.1906253445031</v>
      </c>
      <c r="S154">
        <f t="shared" si="31"/>
        <v>4461.8669859400316</v>
      </c>
      <c r="T154">
        <f t="shared" si="31"/>
        <v>1185.5202136555638</v>
      </c>
      <c r="U154">
        <f t="shared" si="31"/>
        <v>21.554912975555705</v>
      </c>
      <c r="V154">
        <f t="shared" si="31"/>
        <v>0</v>
      </c>
      <c r="W154">
        <f t="shared" si="31"/>
        <v>0</v>
      </c>
      <c r="X154">
        <f t="shared" si="31"/>
        <v>0</v>
      </c>
      <c r="Y154">
        <f t="shared" si="31"/>
        <v>0</v>
      </c>
    </row>
    <row r="155" spans="1:25">
      <c r="A155" s="4" t="s">
        <v>67</v>
      </c>
      <c r="B155">
        <f t="shared" ref="B155:K155" si="32">SIGN(B154)</f>
        <v>0</v>
      </c>
      <c r="C155">
        <f t="shared" si="32"/>
        <v>0</v>
      </c>
      <c r="D155">
        <f t="shared" si="32"/>
        <v>0</v>
      </c>
      <c r="E155">
        <f t="shared" si="32"/>
        <v>0</v>
      </c>
      <c r="F155">
        <f t="shared" si="32"/>
        <v>1</v>
      </c>
      <c r="G155">
        <f t="shared" si="32"/>
        <v>1</v>
      </c>
      <c r="H155">
        <f t="shared" si="32"/>
        <v>1</v>
      </c>
      <c r="I155">
        <f t="shared" si="32"/>
        <v>1</v>
      </c>
      <c r="J155">
        <f t="shared" si="32"/>
        <v>1</v>
      </c>
      <c r="K155">
        <f t="shared" si="32"/>
        <v>1</v>
      </c>
      <c r="L155">
        <f t="shared" ref="L155:R155" si="33">SIGN(L154)</f>
        <v>1</v>
      </c>
      <c r="M155">
        <f t="shared" si="33"/>
        <v>1</v>
      </c>
      <c r="N155">
        <f t="shared" si="33"/>
        <v>1</v>
      </c>
      <c r="O155">
        <f t="shared" si="33"/>
        <v>1</v>
      </c>
      <c r="P155">
        <f t="shared" si="33"/>
        <v>1</v>
      </c>
      <c r="Q155">
        <f t="shared" si="33"/>
        <v>1</v>
      </c>
      <c r="R155">
        <f t="shared" si="33"/>
        <v>1</v>
      </c>
      <c r="S155">
        <f>SIGN(S154)</f>
        <v>1</v>
      </c>
      <c r="T155">
        <f t="shared" ref="T155:Y155" si="34">SIGN(T154)</f>
        <v>1</v>
      </c>
      <c r="U155">
        <f t="shared" si="34"/>
        <v>1</v>
      </c>
      <c r="V155">
        <f t="shared" si="34"/>
        <v>0</v>
      </c>
      <c r="W155">
        <f t="shared" si="34"/>
        <v>0</v>
      </c>
      <c r="X155">
        <f t="shared" si="34"/>
        <v>0</v>
      </c>
      <c r="Y155" s="5">
        <f t="shared" si="34"/>
        <v>0</v>
      </c>
    </row>
    <row r="156" spans="1:25">
      <c r="A156" s="6" t="s">
        <v>68</v>
      </c>
      <c r="B156" s="7">
        <f>IF(B155=-1,0,B154)</f>
        <v>0</v>
      </c>
      <c r="C156" s="7">
        <f t="shared" ref="C156:Y156" si="35">IF(C155=-1,0,C154)</f>
        <v>0</v>
      </c>
      <c r="D156" s="7">
        <f t="shared" si="35"/>
        <v>0</v>
      </c>
      <c r="E156" s="7">
        <f t="shared" si="35"/>
        <v>0</v>
      </c>
      <c r="F156" s="27">
        <f t="shared" si="35"/>
        <v>21.554912975555705</v>
      </c>
      <c r="G156" s="27">
        <f t="shared" si="35"/>
        <v>948.41617092445097</v>
      </c>
      <c r="H156" s="27">
        <f t="shared" si="35"/>
        <v>4138.5432913066952</v>
      </c>
      <c r="I156" s="27">
        <f t="shared" si="35"/>
        <v>8772.8495810511722</v>
      </c>
      <c r="J156" s="27">
        <f t="shared" si="35"/>
        <v>13493.375522697872</v>
      </c>
      <c r="K156" s="27">
        <f t="shared" si="35"/>
        <v>17351.704945322341</v>
      </c>
      <c r="L156" s="27">
        <f t="shared" si="35"/>
        <v>19420.97659097569</v>
      </c>
      <c r="M156" s="27">
        <f t="shared" si="35"/>
        <v>20800.491021411257</v>
      </c>
      <c r="N156" s="27">
        <f t="shared" si="35"/>
        <v>21188.479454971257</v>
      </c>
      <c r="O156" s="27">
        <f t="shared" si="35"/>
        <v>20520.277152729032</v>
      </c>
      <c r="P156" s="27">
        <f t="shared" si="35"/>
        <v>17890.577769711235</v>
      </c>
      <c r="Q156" s="27">
        <f t="shared" si="35"/>
        <v>13644.259913526761</v>
      </c>
      <c r="R156" s="27">
        <f t="shared" si="35"/>
        <v>8514.1906253445031</v>
      </c>
      <c r="S156" s="27">
        <f t="shared" si="35"/>
        <v>4461.8669859400316</v>
      </c>
      <c r="T156" s="27">
        <f t="shared" si="35"/>
        <v>1185.5202136555638</v>
      </c>
      <c r="U156" s="27">
        <f t="shared" si="35"/>
        <v>21.554912975555705</v>
      </c>
      <c r="V156" s="7">
        <f t="shared" si="35"/>
        <v>0</v>
      </c>
      <c r="W156" s="7">
        <f t="shared" si="35"/>
        <v>0</v>
      </c>
      <c r="X156" s="7">
        <f t="shared" si="35"/>
        <v>0</v>
      </c>
      <c r="Y156" s="8">
        <f t="shared" si="35"/>
        <v>0</v>
      </c>
    </row>
    <row r="158" spans="1:25">
      <c r="A158" s="25" t="s">
        <v>65</v>
      </c>
      <c r="B158" s="26">
        <v>0.4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3"/>
    </row>
    <row r="159" spans="1:25">
      <c r="A159" s="4" t="s">
        <v>66</v>
      </c>
      <c r="B159">
        <f>B34-B141</f>
        <v>0</v>
      </c>
      <c r="C159">
        <f t="shared" ref="C159:Y159" si="36">C34-C141</f>
        <v>0</v>
      </c>
      <c r="D159">
        <f t="shared" si="36"/>
        <v>0</v>
      </c>
      <c r="E159">
        <f t="shared" si="36"/>
        <v>0</v>
      </c>
      <c r="F159">
        <f t="shared" si="36"/>
        <v>17.243930380444564</v>
      </c>
      <c r="G159">
        <f t="shared" si="36"/>
        <v>758.73293673956084</v>
      </c>
      <c r="H159">
        <f t="shared" si="36"/>
        <v>3310.8346330453564</v>
      </c>
      <c r="I159">
        <f t="shared" si="36"/>
        <v>7018.2796648409385</v>
      </c>
      <c r="J159">
        <f t="shared" si="36"/>
        <v>10794.700418158298</v>
      </c>
      <c r="K159">
        <f t="shared" si="36"/>
        <v>13881.363956257874</v>
      </c>
      <c r="L159">
        <f t="shared" si="36"/>
        <v>15536.781272780552</v>
      </c>
      <c r="M159">
        <f t="shared" si="36"/>
        <v>16640.392817129003</v>
      </c>
      <c r="N159">
        <f t="shared" si="36"/>
        <v>16950.783563977009</v>
      </c>
      <c r="O159">
        <f t="shared" si="36"/>
        <v>16416.221722183225</v>
      </c>
      <c r="P159">
        <f t="shared" si="36"/>
        <v>14312.46221576899</v>
      </c>
      <c r="Q159">
        <f t="shared" si="36"/>
        <v>10915.40793082141</v>
      </c>
      <c r="R159">
        <f t="shared" si="36"/>
        <v>6811.3525002756032</v>
      </c>
      <c r="S159">
        <f t="shared" si="36"/>
        <v>3569.4935887520251</v>
      </c>
      <c r="T159">
        <f t="shared" si="36"/>
        <v>948.41617092445108</v>
      </c>
      <c r="U159">
        <f t="shared" si="36"/>
        <v>17.243930380444564</v>
      </c>
      <c r="V159">
        <f t="shared" si="36"/>
        <v>0</v>
      </c>
      <c r="W159">
        <f t="shared" si="36"/>
        <v>0</v>
      </c>
      <c r="X159">
        <f t="shared" si="36"/>
        <v>0</v>
      </c>
      <c r="Y159">
        <f t="shared" si="36"/>
        <v>0</v>
      </c>
    </row>
    <row r="160" spans="1:25">
      <c r="A160" s="4" t="s">
        <v>67</v>
      </c>
      <c r="B160">
        <f t="shared" ref="B160:K160" si="37">SIGN(B159)</f>
        <v>0</v>
      </c>
      <c r="C160">
        <f t="shared" si="37"/>
        <v>0</v>
      </c>
      <c r="D160">
        <f t="shared" si="37"/>
        <v>0</v>
      </c>
      <c r="E160">
        <f t="shared" si="37"/>
        <v>0</v>
      </c>
      <c r="F160">
        <f t="shared" si="37"/>
        <v>1</v>
      </c>
      <c r="G160">
        <f t="shared" si="37"/>
        <v>1</v>
      </c>
      <c r="H160">
        <f t="shared" si="37"/>
        <v>1</v>
      </c>
      <c r="I160">
        <f t="shared" si="37"/>
        <v>1</v>
      </c>
      <c r="J160">
        <f t="shared" si="37"/>
        <v>1</v>
      </c>
      <c r="K160">
        <f t="shared" si="37"/>
        <v>1</v>
      </c>
      <c r="L160">
        <f t="shared" ref="L160:R160" si="38">SIGN(L159)</f>
        <v>1</v>
      </c>
      <c r="M160">
        <f t="shared" si="38"/>
        <v>1</v>
      </c>
      <c r="N160">
        <f t="shared" si="38"/>
        <v>1</v>
      </c>
      <c r="O160">
        <f t="shared" si="38"/>
        <v>1</v>
      </c>
      <c r="P160">
        <f t="shared" si="38"/>
        <v>1</v>
      </c>
      <c r="Q160">
        <f t="shared" si="38"/>
        <v>1</v>
      </c>
      <c r="R160">
        <f t="shared" si="38"/>
        <v>1</v>
      </c>
      <c r="S160">
        <f>SIGN(S159)</f>
        <v>1</v>
      </c>
      <c r="T160">
        <f t="shared" ref="T160:Y160" si="39">SIGN(T159)</f>
        <v>1</v>
      </c>
      <c r="U160">
        <f t="shared" si="39"/>
        <v>1</v>
      </c>
      <c r="V160">
        <f t="shared" si="39"/>
        <v>0</v>
      </c>
      <c r="W160">
        <f t="shared" si="39"/>
        <v>0</v>
      </c>
      <c r="X160">
        <f t="shared" si="39"/>
        <v>0</v>
      </c>
      <c r="Y160" s="5">
        <f t="shared" si="39"/>
        <v>0</v>
      </c>
    </row>
    <row r="161" spans="1:25">
      <c r="A161" s="6" t="s">
        <v>68</v>
      </c>
      <c r="B161" s="7">
        <f>IF(B160=-1,0,B159)</f>
        <v>0</v>
      </c>
      <c r="C161" s="7">
        <f t="shared" ref="C161:Y161" si="40">IF(C160=-1,0,C159)</f>
        <v>0</v>
      </c>
      <c r="D161" s="7">
        <f t="shared" si="40"/>
        <v>0</v>
      </c>
      <c r="E161" s="7">
        <f t="shared" si="40"/>
        <v>0</v>
      </c>
      <c r="F161" s="27">
        <f t="shared" si="40"/>
        <v>17.243930380444564</v>
      </c>
      <c r="G161" s="27">
        <f t="shared" si="40"/>
        <v>758.73293673956084</v>
      </c>
      <c r="H161" s="27">
        <f t="shared" si="40"/>
        <v>3310.8346330453564</v>
      </c>
      <c r="I161" s="27">
        <f t="shared" si="40"/>
        <v>7018.2796648409385</v>
      </c>
      <c r="J161" s="27">
        <f t="shared" si="40"/>
        <v>10794.700418158298</v>
      </c>
      <c r="K161" s="27">
        <f t="shared" si="40"/>
        <v>13881.363956257874</v>
      </c>
      <c r="L161" s="27">
        <f t="shared" si="40"/>
        <v>15536.781272780552</v>
      </c>
      <c r="M161" s="27">
        <f t="shared" si="40"/>
        <v>16640.392817129003</v>
      </c>
      <c r="N161" s="27">
        <f t="shared" si="40"/>
        <v>16950.783563977009</v>
      </c>
      <c r="O161" s="27">
        <f t="shared" si="40"/>
        <v>16416.221722183225</v>
      </c>
      <c r="P161" s="27">
        <f t="shared" si="40"/>
        <v>14312.46221576899</v>
      </c>
      <c r="Q161" s="27">
        <f t="shared" si="40"/>
        <v>10915.40793082141</v>
      </c>
      <c r="R161" s="27">
        <f t="shared" si="40"/>
        <v>6811.3525002756032</v>
      </c>
      <c r="S161" s="27">
        <f t="shared" si="40"/>
        <v>3569.4935887520251</v>
      </c>
      <c r="T161" s="27">
        <f t="shared" si="40"/>
        <v>948.41617092445108</v>
      </c>
      <c r="U161" s="27">
        <f t="shared" si="40"/>
        <v>17.243930380444564</v>
      </c>
      <c r="V161" s="7">
        <f t="shared" si="40"/>
        <v>0</v>
      </c>
      <c r="W161" s="7">
        <f t="shared" si="40"/>
        <v>0</v>
      </c>
      <c r="X161" s="7">
        <f t="shared" si="40"/>
        <v>0</v>
      </c>
      <c r="Y161" s="8">
        <f t="shared" si="40"/>
        <v>0</v>
      </c>
    </row>
    <row r="163" spans="1:25">
      <c r="A163" s="25" t="s">
        <v>65</v>
      </c>
      <c r="B163" s="26">
        <v>0.3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3"/>
    </row>
    <row r="164" spans="1:25">
      <c r="A164" s="4" t="s">
        <v>66</v>
      </c>
      <c r="B164">
        <f>B37-B141</f>
        <v>0</v>
      </c>
      <c r="C164">
        <f t="shared" ref="C164:Y164" si="41">C37-C141</f>
        <v>0</v>
      </c>
      <c r="D164">
        <f t="shared" si="41"/>
        <v>0</v>
      </c>
      <c r="E164">
        <f t="shared" si="41"/>
        <v>0</v>
      </c>
      <c r="F164">
        <f t="shared" si="41"/>
        <v>12.932947785333422</v>
      </c>
      <c r="G164">
        <f t="shared" si="41"/>
        <v>569.0497025546706</v>
      </c>
      <c r="H164">
        <f t="shared" si="41"/>
        <v>2483.1259747840172</v>
      </c>
      <c r="I164">
        <f t="shared" si="41"/>
        <v>5263.709748630703</v>
      </c>
      <c r="J164">
        <f t="shared" si="41"/>
        <v>8096.025313618723</v>
      </c>
      <c r="K164">
        <f t="shared" si="41"/>
        <v>10411.022967193405</v>
      </c>
      <c r="L164">
        <f t="shared" si="41"/>
        <v>11652.585954585413</v>
      </c>
      <c r="M164">
        <f t="shared" si="41"/>
        <v>12480.294612846752</v>
      </c>
      <c r="N164">
        <f t="shared" si="41"/>
        <v>12713.087672982754</v>
      </c>
      <c r="O164">
        <f t="shared" si="41"/>
        <v>12312.166291637419</v>
      </c>
      <c r="P164">
        <f t="shared" si="41"/>
        <v>10734.346661826741</v>
      </c>
      <c r="Q164">
        <f t="shared" si="41"/>
        <v>8186.5559481160562</v>
      </c>
      <c r="R164">
        <f t="shared" si="41"/>
        <v>5108.5143752067015</v>
      </c>
      <c r="S164">
        <f t="shared" si="41"/>
        <v>2677.1201915640186</v>
      </c>
      <c r="T164">
        <f t="shared" si="41"/>
        <v>711.31212819333814</v>
      </c>
      <c r="U164">
        <f t="shared" si="41"/>
        <v>12.932947785333422</v>
      </c>
      <c r="V164">
        <f t="shared" si="41"/>
        <v>0</v>
      </c>
      <c r="W164">
        <f t="shared" si="41"/>
        <v>0</v>
      </c>
      <c r="X164">
        <f t="shared" si="41"/>
        <v>0</v>
      </c>
      <c r="Y164">
        <f t="shared" si="41"/>
        <v>0</v>
      </c>
    </row>
    <row r="165" spans="1:25">
      <c r="A165" s="4" t="s">
        <v>67</v>
      </c>
      <c r="B165">
        <f t="shared" ref="B165:K165" si="42">SIGN(B164)</f>
        <v>0</v>
      </c>
      <c r="C165">
        <f t="shared" si="42"/>
        <v>0</v>
      </c>
      <c r="D165">
        <f t="shared" si="42"/>
        <v>0</v>
      </c>
      <c r="E165">
        <f t="shared" si="42"/>
        <v>0</v>
      </c>
      <c r="F165">
        <f t="shared" si="42"/>
        <v>1</v>
      </c>
      <c r="G165">
        <f t="shared" si="42"/>
        <v>1</v>
      </c>
      <c r="H165">
        <f t="shared" si="42"/>
        <v>1</v>
      </c>
      <c r="I165">
        <f t="shared" si="42"/>
        <v>1</v>
      </c>
      <c r="J165">
        <f t="shared" si="42"/>
        <v>1</v>
      </c>
      <c r="K165">
        <f t="shared" si="42"/>
        <v>1</v>
      </c>
      <c r="L165">
        <f t="shared" ref="L165:R165" si="43">SIGN(L164)</f>
        <v>1</v>
      </c>
      <c r="M165">
        <f t="shared" si="43"/>
        <v>1</v>
      </c>
      <c r="N165">
        <f t="shared" si="43"/>
        <v>1</v>
      </c>
      <c r="O165">
        <f t="shared" si="43"/>
        <v>1</v>
      </c>
      <c r="P165">
        <f t="shared" si="43"/>
        <v>1</v>
      </c>
      <c r="Q165">
        <f t="shared" si="43"/>
        <v>1</v>
      </c>
      <c r="R165">
        <f t="shared" si="43"/>
        <v>1</v>
      </c>
      <c r="S165">
        <f>SIGN(S164)</f>
        <v>1</v>
      </c>
      <c r="T165">
        <f t="shared" ref="T165:Y165" si="44">SIGN(T164)</f>
        <v>1</v>
      </c>
      <c r="U165">
        <f t="shared" si="44"/>
        <v>1</v>
      </c>
      <c r="V165">
        <f t="shared" si="44"/>
        <v>0</v>
      </c>
      <c r="W165">
        <f t="shared" si="44"/>
        <v>0</v>
      </c>
      <c r="X165">
        <f t="shared" si="44"/>
        <v>0</v>
      </c>
      <c r="Y165" s="5">
        <f t="shared" si="44"/>
        <v>0</v>
      </c>
    </row>
    <row r="166" spans="1:25">
      <c r="A166" s="6" t="s">
        <v>68</v>
      </c>
      <c r="B166" s="7">
        <f>IF(B165=-1,0,B164)</f>
        <v>0</v>
      </c>
      <c r="C166" s="7">
        <f t="shared" ref="C166:Y166" si="45">IF(C165=-1,0,C164)</f>
        <v>0</v>
      </c>
      <c r="D166" s="7">
        <f t="shared" si="45"/>
        <v>0</v>
      </c>
      <c r="E166" s="7">
        <f t="shared" si="45"/>
        <v>0</v>
      </c>
      <c r="F166" s="27">
        <f t="shared" si="45"/>
        <v>12.932947785333422</v>
      </c>
      <c r="G166" s="27">
        <f t="shared" si="45"/>
        <v>569.0497025546706</v>
      </c>
      <c r="H166" s="27">
        <f t="shared" si="45"/>
        <v>2483.1259747840172</v>
      </c>
      <c r="I166" s="27">
        <f t="shared" si="45"/>
        <v>5263.709748630703</v>
      </c>
      <c r="J166" s="27">
        <f t="shared" si="45"/>
        <v>8096.025313618723</v>
      </c>
      <c r="K166" s="27">
        <f t="shared" si="45"/>
        <v>10411.022967193405</v>
      </c>
      <c r="L166" s="27">
        <f t="shared" si="45"/>
        <v>11652.585954585413</v>
      </c>
      <c r="M166" s="27">
        <f t="shared" si="45"/>
        <v>12480.294612846752</v>
      </c>
      <c r="N166" s="27">
        <f t="shared" si="45"/>
        <v>12713.087672982754</v>
      </c>
      <c r="O166" s="27">
        <f t="shared" si="45"/>
        <v>12312.166291637419</v>
      </c>
      <c r="P166" s="27">
        <f t="shared" si="45"/>
        <v>10734.346661826741</v>
      </c>
      <c r="Q166" s="27">
        <f t="shared" si="45"/>
        <v>8186.5559481160562</v>
      </c>
      <c r="R166" s="27">
        <f t="shared" si="45"/>
        <v>5108.5143752067015</v>
      </c>
      <c r="S166" s="27">
        <f t="shared" si="45"/>
        <v>2677.1201915640186</v>
      </c>
      <c r="T166" s="27">
        <f t="shared" si="45"/>
        <v>711.31212819333814</v>
      </c>
      <c r="U166" s="27">
        <f t="shared" si="45"/>
        <v>12.932947785333422</v>
      </c>
      <c r="V166" s="7">
        <f t="shared" si="45"/>
        <v>0</v>
      </c>
      <c r="W166" s="7">
        <f t="shared" si="45"/>
        <v>0</v>
      </c>
      <c r="X166" s="7">
        <f t="shared" si="45"/>
        <v>0</v>
      </c>
      <c r="Y166" s="8">
        <f t="shared" si="45"/>
        <v>0</v>
      </c>
    </row>
    <row r="168" spans="1:25">
      <c r="A168" s="25" t="s">
        <v>65</v>
      </c>
      <c r="B168" s="26">
        <v>0.2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</row>
    <row r="169" spans="1:25">
      <c r="A169" s="4" t="s">
        <v>66</v>
      </c>
      <c r="B169">
        <f>B40-B141</f>
        <v>0</v>
      </c>
      <c r="C169">
        <f t="shared" ref="C169:Y169" si="46">C40-C141</f>
        <v>0</v>
      </c>
      <c r="D169">
        <f t="shared" si="46"/>
        <v>0</v>
      </c>
      <c r="E169">
        <f t="shared" si="46"/>
        <v>0</v>
      </c>
      <c r="F169">
        <f t="shared" si="46"/>
        <v>8.6219651902222818</v>
      </c>
      <c r="G169">
        <f t="shared" si="46"/>
        <v>379.36646836978042</v>
      </c>
      <c r="H169">
        <f t="shared" si="46"/>
        <v>1655.4173165226782</v>
      </c>
      <c r="I169">
        <f t="shared" si="46"/>
        <v>3509.1398324204692</v>
      </c>
      <c r="J169">
        <f t="shared" si="46"/>
        <v>5397.350209079149</v>
      </c>
      <c r="K169">
        <f t="shared" si="46"/>
        <v>6940.6819781289369</v>
      </c>
      <c r="L169">
        <f t="shared" si="46"/>
        <v>7768.3906363902761</v>
      </c>
      <c r="M169">
        <f t="shared" si="46"/>
        <v>8320.1964085645013</v>
      </c>
      <c r="N169">
        <f t="shared" si="46"/>
        <v>8475.3917819885046</v>
      </c>
      <c r="O169">
        <f t="shared" si="46"/>
        <v>8208.1108610916126</v>
      </c>
      <c r="P169">
        <f t="shared" si="46"/>
        <v>7156.231107884495</v>
      </c>
      <c r="Q169">
        <f t="shared" si="46"/>
        <v>5457.7039654107048</v>
      </c>
      <c r="R169">
        <f t="shared" si="46"/>
        <v>3405.6762501378016</v>
      </c>
      <c r="S169">
        <f t="shared" si="46"/>
        <v>1784.7467943760125</v>
      </c>
      <c r="T169">
        <f t="shared" si="46"/>
        <v>474.20808546222554</v>
      </c>
      <c r="U169">
        <f t="shared" si="46"/>
        <v>8.6219651902222818</v>
      </c>
      <c r="V169">
        <f t="shared" si="46"/>
        <v>0</v>
      </c>
      <c r="W169">
        <f t="shared" si="46"/>
        <v>0</v>
      </c>
      <c r="X169">
        <f t="shared" si="46"/>
        <v>0</v>
      </c>
      <c r="Y169">
        <f t="shared" si="46"/>
        <v>0</v>
      </c>
    </row>
    <row r="170" spans="1:25">
      <c r="A170" s="4" t="s">
        <v>67</v>
      </c>
      <c r="B170">
        <f t="shared" ref="B170:K170" si="47">SIGN(B169)</f>
        <v>0</v>
      </c>
      <c r="C170">
        <f t="shared" si="47"/>
        <v>0</v>
      </c>
      <c r="D170">
        <f t="shared" si="47"/>
        <v>0</v>
      </c>
      <c r="E170">
        <f t="shared" si="47"/>
        <v>0</v>
      </c>
      <c r="F170">
        <f t="shared" si="47"/>
        <v>1</v>
      </c>
      <c r="G170">
        <f t="shared" si="47"/>
        <v>1</v>
      </c>
      <c r="H170">
        <f t="shared" si="47"/>
        <v>1</v>
      </c>
      <c r="I170">
        <f t="shared" si="47"/>
        <v>1</v>
      </c>
      <c r="J170">
        <f t="shared" si="47"/>
        <v>1</v>
      </c>
      <c r="K170">
        <f t="shared" si="47"/>
        <v>1</v>
      </c>
      <c r="L170">
        <f t="shared" ref="L170:R170" si="48">SIGN(L169)</f>
        <v>1</v>
      </c>
      <c r="M170">
        <f t="shared" si="48"/>
        <v>1</v>
      </c>
      <c r="N170">
        <f t="shared" si="48"/>
        <v>1</v>
      </c>
      <c r="O170">
        <f t="shared" si="48"/>
        <v>1</v>
      </c>
      <c r="P170">
        <f t="shared" si="48"/>
        <v>1</v>
      </c>
      <c r="Q170">
        <f t="shared" si="48"/>
        <v>1</v>
      </c>
      <c r="R170">
        <f t="shared" si="48"/>
        <v>1</v>
      </c>
      <c r="S170">
        <f>SIGN(S169)</f>
        <v>1</v>
      </c>
      <c r="T170">
        <f t="shared" ref="T170:Y170" si="49">SIGN(T169)</f>
        <v>1</v>
      </c>
      <c r="U170">
        <f t="shared" si="49"/>
        <v>1</v>
      </c>
      <c r="V170">
        <f t="shared" si="49"/>
        <v>0</v>
      </c>
      <c r="W170">
        <f t="shared" si="49"/>
        <v>0</v>
      </c>
      <c r="X170">
        <f t="shared" si="49"/>
        <v>0</v>
      </c>
      <c r="Y170" s="5">
        <f t="shared" si="49"/>
        <v>0</v>
      </c>
    </row>
    <row r="171" spans="1:25">
      <c r="A171" s="6" t="s">
        <v>68</v>
      </c>
      <c r="B171" s="7">
        <f>IF(B170=-1,0,B169)</f>
        <v>0</v>
      </c>
      <c r="C171" s="7">
        <f t="shared" ref="C171:Y171" si="50">IF(C170=-1,0,C169)</f>
        <v>0</v>
      </c>
      <c r="D171" s="7">
        <f t="shared" si="50"/>
        <v>0</v>
      </c>
      <c r="E171" s="7">
        <f t="shared" si="50"/>
        <v>0</v>
      </c>
      <c r="F171" s="27">
        <f t="shared" si="50"/>
        <v>8.6219651902222818</v>
      </c>
      <c r="G171" s="27">
        <f t="shared" si="50"/>
        <v>379.36646836978042</v>
      </c>
      <c r="H171" s="27">
        <f t="shared" si="50"/>
        <v>1655.4173165226782</v>
      </c>
      <c r="I171" s="27">
        <f t="shared" si="50"/>
        <v>3509.1398324204692</v>
      </c>
      <c r="J171" s="27">
        <f t="shared" si="50"/>
        <v>5397.350209079149</v>
      </c>
      <c r="K171" s="27">
        <f t="shared" si="50"/>
        <v>6940.6819781289369</v>
      </c>
      <c r="L171" s="27">
        <f t="shared" si="50"/>
        <v>7768.3906363902761</v>
      </c>
      <c r="M171" s="27">
        <f t="shared" si="50"/>
        <v>8320.1964085645013</v>
      </c>
      <c r="N171" s="27">
        <f t="shared" si="50"/>
        <v>8475.3917819885046</v>
      </c>
      <c r="O171" s="27">
        <f t="shared" si="50"/>
        <v>8208.1108610916126</v>
      </c>
      <c r="P171" s="27">
        <f t="shared" si="50"/>
        <v>7156.231107884495</v>
      </c>
      <c r="Q171" s="27">
        <f t="shared" si="50"/>
        <v>5457.7039654107048</v>
      </c>
      <c r="R171" s="27">
        <f t="shared" si="50"/>
        <v>3405.6762501378016</v>
      </c>
      <c r="S171" s="27">
        <f t="shared" si="50"/>
        <v>1784.7467943760125</v>
      </c>
      <c r="T171" s="27">
        <f t="shared" si="50"/>
        <v>474.20808546222554</v>
      </c>
      <c r="U171" s="27">
        <f t="shared" si="50"/>
        <v>8.6219651902222818</v>
      </c>
      <c r="V171" s="7">
        <f t="shared" si="50"/>
        <v>0</v>
      </c>
      <c r="W171" s="7">
        <f t="shared" si="50"/>
        <v>0</v>
      </c>
      <c r="X171" s="7">
        <f t="shared" si="50"/>
        <v>0</v>
      </c>
      <c r="Y171" s="8">
        <f t="shared" si="50"/>
        <v>0</v>
      </c>
    </row>
    <row r="173" spans="1:25">
      <c r="A173" s="25" t="s">
        <v>65</v>
      </c>
      <c r="B173" s="26">
        <v>0.1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3"/>
    </row>
    <row r="174" spans="1:25">
      <c r="A174" s="4" t="s">
        <v>66</v>
      </c>
      <c r="B174">
        <f>B43-B141</f>
        <v>0</v>
      </c>
      <c r="C174">
        <f t="shared" ref="C174:Y174" si="51">C43-C141</f>
        <v>0</v>
      </c>
      <c r="D174">
        <f t="shared" si="51"/>
        <v>0</v>
      </c>
      <c r="E174">
        <f t="shared" si="51"/>
        <v>0</v>
      </c>
      <c r="F174">
        <f t="shared" si="51"/>
        <v>4.3109825951111409</v>
      </c>
      <c r="G174">
        <f t="shared" si="51"/>
        <v>189.68323418489021</v>
      </c>
      <c r="H174">
        <f t="shared" si="51"/>
        <v>827.70865826133911</v>
      </c>
      <c r="I174">
        <f t="shared" si="51"/>
        <v>1754.5699162102346</v>
      </c>
      <c r="J174">
        <f t="shared" si="51"/>
        <v>2698.6751045395745</v>
      </c>
      <c r="K174">
        <f t="shared" si="51"/>
        <v>3470.3409890644684</v>
      </c>
      <c r="L174">
        <f t="shared" si="51"/>
        <v>3884.195318195138</v>
      </c>
      <c r="M174">
        <f t="shared" si="51"/>
        <v>4160.0982042822507</v>
      </c>
      <c r="N174">
        <f t="shared" si="51"/>
        <v>4237.6958909942523</v>
      </c>
      <c r="O174">
        <f t="shared" si="51"/>
        <v>4104.0554305458063</v>
      </c>
      <c r="P174">
        <f t="shared" si="51"/>
        <v>3578.1155539422475</v>
      </c>
      <c r="Q174">
        <f t="shared" si="51"/>
        <v>2728.8519827053524</v>
      </c>
      <c r="R174">
        <f t="shared" si="51"/>
        <v>1702.8381250689008</v>
      </c>
      <c r="S174">
        <f t="shared" si="51"/>
        <v>892.37339718800627</v>
      </c>
      <c r="T174">
        <f t="shared" si="51"/>
        <v>237.10404273111277</v>
      </c>
      <c r="U174">
        <f t="shared" si="51"/>
        <v>4.3109825951111409</v>
      </c>
      <c r="V174">
        <f t="shared" si="51"/>
        <v>0</v>
      </c>
      <c r="W174">
        <f t="shared" si="51"/>
        <v>0</v>
      </c>
      <c r="X174">
        <f t="shared" si="51"/>
        <v>0</v>
      </c>
      <c r="Y174">
        <f t="shared" si="51"/>
        <v>0</v>
      </c>
    </row>
    <row r="175" spans="1:25">
      <c r="A175" s="4" t="s">
        <v>67</v>
      </c>
      <c r="B175">
        <f t="shared" ref="B175:K175" si="52">SIGN(B174)</f>
        <v>0</v>
      </c>
      <c r="C175">
        <f t="shared" si="52"/>
        <v>0</v>
      </c>
      <c r="D175">
        <f t="shared" si="52"/>
        <v>0</v>
      </c>
      <c r="E175">
        <f t="shared" si="52"/>
        <v>0</v>
      </c>
      <c r="F175">
        <f t="shared" si="52"/>
        <v>1</v>
      </c>
      <c r="G175">
        <f t="shared" si="52"/>
        <v>1</v>
      </c>
      <c r="H175">
        <f t="shared" si="52"/>
        <v>1</v>
      </c>
      <c r="I175">
        <f t="shared" si="52"/>
        <v>1</v>
      </c>
      <c r="J175">
        <f t="shared" si="52"/>
        <v>1</v>
      </c>
      <c r="K175">
        <f t="shared" si="52"/>
        <v>1</v>
      </c>
      <c r="L175">
        <f t="shared" ref="L175:R175" si="53">SIGN(L174)</f>
        <v>1</v>
      </c>
      <c r="M175">
        <f t="shared" si="53"/>
        <v>1</v>
      </c>
      <c r="N175">
        <f t="shared" si="53"/>
        <v>1</v>
      </c>
      <c r="O175">
        <f t="shared" si="53"/>
        <v>1</v>
      </c>
      <c r="P175">
        <f t="shared" si="53"/>
        <v>1</v>
      </c>
      <c r="Q175">
        <f t="shared" si="53"/>
        <v>1</v>
      </c>
      <c r="R175">
        <f t="shared" si="53"/>
        <v>1</v>
      </c>
      <c r="S175">
        <f>SIGN(S174)</f>
        <v>1</v>
      </c>
      <c r="T175">
        <f t="shared" ref="T175:Y175" si="54">SIGN(T174)</f>
        <v>1</v>
      </c>
      <c r="U175">
        <f t="shared" si="54"/>
        <v>1</v>
      </c>
      <c r="V175">
        <f t="shared" si="54"/>
        <v>0</v>
      </c>
      <c r="W175">
        <f t="shared" si="54"/>
        <v>0</v>
      </c>
      <c r="X175">
        <f t="shared" si="54"/>
        <v>0</v>
      </c>
      <c r="Y175" s="5">
        <f t="shared" si="54"/>
        <v>0</v>
      </c>
    </row>
    <row r="176" spans="1:25">
      <c r="A176" s="6" t="s">
        <v>68</v>
      </c>
      <c r="B176" s="7">
        <f>IF(B175=-1,0,B174)</f>
        <v>0</v>
      </c>
      <c r="C176" s="7">
        <f t="shared" ref="C176:Y176" si="55">IF(C175=-1,0,C174)</f>
        <v>0</v>
      </c>
      <c r="D176" s="7">
        <f t="shared" si="55"/>
        <v>0</v>
      </c>
      <c r="E176" s="7">
        <f t="shared" si="55"/>
        <v>0</v>
      </c>
      <c r="F176" s="27">
        <f t="shared" si="55"/>
        <v>4.3109825951111409</v>
      </c>
      <c r="G176" s="27">
        <f t="shared" si="55"/>
        <v>189.68323418489021</v>
      </c>
      <c r="H176" s="27">
        <f t="shared" si="55"/>
        <v>827.70865826133911</v>
      </c>
      <c r="I176" s="27">
        <f t="shared" si="55"/>
        <v>1754.5699162102346</v>
      </c>
      <c r="J176" s="27">
        <f t="shared" si="55"/>
        <v>2698.6751045395745</v>
      </c>
      <c r="K176" s="27">
        <f t="shared" si="55"/>
        <v>3470.3409890644684</v>
      </c>
      <c r="L176" s="27">
        <f t="shared" si="55"/>
        <v>3884.195318195138</v>
      </c>
      <c r="M176" s="27">
        <f t="shared" si="55"/>
        <v>4160.0982042822507</v>
      </c>
      <c r="N176" s="27">
        <f t="shared" si="55"/>
        <v>4237.6958909942523</v>
      </c>
      <c r="O176" s="27">
        <f t="shared" si="55"/>
        <v>4104.0554305458063</v>
      </c>
      <c r="P176" s="27">
        <f t="shared" si="55"/>
        <v>3578.1155539422475</v>
      </c>
      <c r="Q176" s="27">
        <f t="shared" si="55"/>
        <v>2728.8519827053524</v>
      </c>
      <c r="R176" s="27">
        <f t="shared" si="55"/>
        <v>1702.8381250689008</v>
      </c>
      <c r="S176" s="27">
        <f t="shared" si="55"/>
        <v>892.37339718800627</v>
      </c>
      <c r="T176" s="27">
        <f t="shared" si="55"/>
        <v>237.10404273111277</v>
      </c>
      <c r="U176" s="27">
        <f t="shared" si="55"/>
        <v>4.3109825951111409</v>
      </c>
      <c r="V176" s="7">
        <f t="shared" si="55"/>
        <v>0</v>
      </c>
      <c r="W176" s="7">
        <f t="shared" si="55"/>
        <v>0</v>
      </c>
      <c r="X176" s="7">
        <f t="shared" si="55"/>
        <v>0</v>
      </c>
      <c r="Y176" s="8">
        <f t="shared" si="55"/>
        <v>0</v>
      </c>
    </row>
    <row r="178" spans="1:25">
      <c r="A178" s="24" t="s">
        <v>17</v>
      </c>
    </row>
    <row r="179" spans="1:25">
      <c r="A179" s="11" t="s">
        <v>62</v>
      </c>
      <c r="B179" t="s">
        <v>63</v>
      </c>
    </row>
    <row r="180" spans="1:25">
      <c r="A180" t="s">
        <v>64</v>
      </c>
      <c r="B180">
        <f>B111</f>
        <v>2020.9149684794063</v>
      </c>
      <c r="C180">
        <f t="shared" ref="C180:Y180" si="56">C111</f>
        <v>1956.0262720403123</v>
      </c>
      <c r="D180">
        <f t="shared" si="56"/>
        <v>1999.508388210839</v>
      </c>
      <c r="E180">
        <f t="shared" si="56"/>
        <v>2057.7075283160057</v>
      </c>
      <c r="F180">
        <f t="shared" si="56"/>
        <v>2059.7143952161841</v>
      </c>
      <c r="G180">
        <f t="shared" si="56"/>
        <v>2045.6663269149369</v>
      </c>
      <c r="H180">
        <f t="shared" si="56"/>
        <v>2119.9204022215285</v>
      </c>
      <c r="I180">
        <f t="shared" si="56"/>
        <v>2360.744430242908</v>
      </c>
      <c r="J180">
        <f t="shared" si="56"/>
        <v>2839.7166637520954</v>
      </c>
      <c r="K180">
        <f t="shared" si="56"/>
        <v>3143.42252131239</v>
      </c>
      <c r="L180">
        <f t="shared" si="56"/>
        <v>3235.7383987205853</v>
      </c>
      <c r="M180">
        <f t="shared" si="56"/>
        <v>3301.2960507930716</v>
      </c>
      <c r="N180">
        <f t="shared" si="56"/>
        <v>3212.3249515518401</v>
      </c>
      <c r="O180">
        <f t="shared" si="56"/>
        <v>3331.399054295744</v>
      </c>
      <c r="P180">
        <f t="shared" si="56"/>
        <v>3326.0474092286022</v>
      </c>
      <c r="Q180">
        <f t="shared" si="56"/>
        <v>3265.8414022232578</v>
      </c>
      <c r="R180">
        <f t="shared" si="56"/>
        <v>3186.9046374829163</v>
      </c>
      <c r="S180">
        <f t="shared" si="56"/>
        <v>3001.6039270331335</v>
      </c>
      <c r="T180">
        <f t="shared" si="56"/>
        <v>2865.1369778210183</v>
      </c>
      <c r="U180">
        <f t="shared" si="56"/>
        <v>2715.9598715744419</v>
      </c>
      <c r="V180">
        <f t="shared" si="56"/>
        <v>2592.8720350301815</v>
      </c>
      <c r="W180">
        <f t="shared" si="56"/>
        <v>2446.3707513171757</v>
      </c>
      <c r="X180">
        <f t="shared" si="56"/>
        <v>2322.6139591395231</v>
      </c>
      <c r="Y180">
        <f t="shared" si="56"/>
        <v>2198.1882113284769</v>
      </c>
    </row>
    <row r="182" spans="1:25">
      <c r="A182" s="25" t="s">
        <v>65</v>
      </c>
      <c r="B182" s="26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/>
    </row>
    <row r="183" spans="1:25">
      <c r="A183" s="4" t="s">
        <v>66</v>
      </c>
      <c r="B183" s="31">
        <f>B25-B180</f>
        <v>-2020.9149684794063</v>
      </c>
      <c r="C183" s="31">
        <f t="shared" ref="C183:Y183" si="57">C25-C180</f>
        <v>-1956.0262720403123</v>
      </c>
      <c r="D183" s="31">
        <f t="shared" si="57"/>
        <v>-1999.508388210839</v>
      </c>
      <c r="E183" s="31">
        <f t="shared" si="57"/>
        <v>-2057.7075283160057</v>
      </c>
      <c r="F183" s="42">
        <f t="shared" si="57"/>
        <v>-2016.6045692650728</v>
      </c>
      <c r="G183" s="42">
        <f t="shared" si="57"/>
        <v>-148.83398506603498</v>
      </c>
      <c r="H183" s="30">
        <f t="shared" si="57"/>
        <v>6157.1661803918614</v>
      </c>
      <c r="I183" s="30">
        <f t="shared" si="57"/>
        <v>15184.954731859436</v>
      </c>
      <c r="J183" s="30">
        <f t="shared" si="57"/>
        <v>24147.034381643647</v>
      </c>
      <c r="K183" s="30">
        <f t="shared" si="57"/>
        <v>31559.987369332292</v>
      </c>
      <c r="L183" s="30">
        <f t="shared" si="57"/>
        <v>35606.214783230796</v>
      </c>
      <c r="M183" s="30">
        <f t="shared" si="57"/>
        <v>38299.685992029445</v>
      </c>
      <c r="N183" s="30">
        <f t="shared" si="57"/>
        <v>39164.633958390674</v>
      </c>
      <c r="O183" s="30">
        <f t="shared" si="57"/>
        <v>37709.155251162316</v>
      </c>
      <c r="P183" s="30">
        <f t="shared" si="57"/>
        <v>32455.108130193868</v>
      </c>
      <c r="Q183" s="30">
        <f t="shared" si="57"/>
        <v>24022.678424830265</v>
      </c>
      <c r="R183" s="30">
        <f t="shared" si="57"/>
        <v>13841.47661320609</v>
      </c>
      <c r="S183" s="30">
        <f t="shared" si="57"/>
        <v>5922.1300448469301</v>
      </c>
      <c r="T183" s="42">
        <f t="shared" si="57"/>
        <v>-494.09655050989068</v>
      </c>
      <c r="U183" s="42">
        <f t="shared" si="57"/>
        <v>-2672.8500456233305</v>
      </c>
      <c r="V183" s="31">
        <f t="shared" si="57"/>
        <v>-2592.8720350301815</v>
      </c>
      <c r="W183" s="31">
        <f t="shared" si="57"/>
        <v>-2446.3707513171757</v>
      </c>
      <c r="X183" s="31">
        <f t="shared" si="57"/>
        <v>-2322.6139591395231</v>
      </c>
      <c r="Y183" s="31">
        <f t="shared" si="57"/>
        <v>-2198.1882113284769</v>
      </c>
    </row>
    <row r="184" spans="1:25">
      <c r="A184" s="4" t="s">
        <v>67</v>
      </c>
      <c r="B184">
        <f t="shared" ref="B184:K184" si="58">SIGN(B183)</f>
        <v>-1</v>
      </c>
      <c r="C184">
        <f t="shared" si="58"/>
        <v>-1</v>
      </c>
      <c r="D184">
        <f t="shared" si="58"/>
        <v>-1</v>
      </c>
      <c r="E184">
        <f t="shared" si="58"/>
        <v>-1</v>
      </c>
      <c r="F184">
        <f t="shared" si="58"/>
        <v>-1</v>
      </c>
      <c r="G184">
        <f t="shared" si="58"/>
        <v>-1</v>
      </c>
      <c r="H184">
        <f t="shared" si="58"/>
        <v>1</v>
      </c>
      <c r="I184">
        <f t="shared" si="58"/>
        <v>1</v>
      </c>
      <c r="J184">
        <f t="shared" si="58"/>
        <v>1</v>
      </c>
      <c r="K184">
        <f t="shared" si="58"/>
        <v>1</v>
      </c>
      <c r="L184">
        <f t="shared" ref="L184:R184" si="59">SIGN(L183)</f>
        <v>1</v>
      </c>
      <c r="M184">
        <f t="shared" si="59"/>
        <v>1</v>
      </c>
      <c r="N184">
        <f t="shared" si="59"/>
        <v>1</v>
      </c>
      <c r="O184">
        <f t="shared" si="59"/>
        <v>1</v>
      </c>
      <c r="P184">
        <f t="shared" si="59"/>
        <v>1</v>
      </c>
      <c r="Q184">
        <f t="shared" si="59"/>
        <v>1</v>
      </c>
      <c r="R184">
        <f t="shared" si="59"/>
        <v>1</v>
      </c>
      <c r="S184">
        <f>SIGN(S183)</f>
        <v>1</v>
      </c>
      <c r="T184">
        <f t="shared" ref="T184:Y184" si="60">SIGN(T183)</f>
        <v>-1</v>
      </c>
      <c r="U184">
        <f t="shared" si="60"/>
        <v>-1</v>
      </c>
      <c r="V184">
        <f t="shared" si="60"/>
        <v>-1</v>
      </c>
      <c r="W184">
        <f t="shared" si="60"/>
        <v>-1</v>
      </c>
      <c r="X184">
        <f t="shared" si="60"/>
        <v>-1</v>
      </c>
      <c r="Y184" s="5">
        <f t="shared" si="60"/>
        <v>-1</v>
      </c>
    </row>
    <row r="185" spans="1:25">
      <c r="A185" s="6" t="s">
        <v>68</v>
      </c>
      <c r="B185" s="7">
        <f>IF(B184=-1,0,B183)</f>
        <v>0</v>
      </c>
      <c r="C185" s="7">
        <f t="shared" ref="C185:Y185" si="61">IF(C184=-1,0,C183)</f>
        <v>0</v>
      </c>
      <c r="D185" s="7">
        <f t="shared" si="61"/>
        <v>0</v>
      </c>
      <c r="E185" s="7">
        <f t="shared" si="61"/>
        <v>0</v>
      </c>
      <c r="F185" s="7">
        <f t="shared" si="61"/>
        <v>0</v>
      </c>
      <c r="G185" s="7">
        <f t="shared" si="61"/>
        <v>0</v>
      </c>
      <c r="H185" s="27">
        <f t="shared" si="61"/>
        <v>6157.1661803918614</v>
      </c>
      <c r="I185" s="27">
        <f t="shared" si="61"/>
        <v>15184.954731859436</v>
      </c>
      <c r="J185" s="27">
        <f t="shared" si="61"/>
        <v>24147.034381643647</v>
      </c>
      <c r="K185" s="27">
        <f t="shared" si="61"/>
        <v>31559.987369332292</v>
      </c>
      <c r="L185" s="27">
        <f t="shared" si="61"/>
        <v>35606.214783230796</v>
      </c>
      <c r="M185" s="27">
        <f t="shared" si="61"/>
        <v>38299.685992029445</v>
      </c>
      <c r="N185" s="27">
        <f t="shared" si="61"/>
        <v>39164.633958390674</v>
      </c>
      <c r="O185" s="27">
        <f t="shared" si="61"/>
        <v>37709.155251162316</v>
      </c>
      <c r="P185" s="27">
        <f t="shared" si="61"/>
        <v>32455.108130193868</v>
      </c>
      <c r="Q185" s="27">
        <f t="shared" si="61"/>
        <v>24022.678424830265</v>
      </c>
      <c r="R185" s="27">
        <f t="shared" si="61"/>
        <v>13841.47661320609</v>
      </c>
      <c r="S185" s="27">
        <f t="shared" si="61"/>
        <v>5922.1300448469301</v>
      </c>
      <c r="T185" s="7">
        <f t="shared" si="61"/>
        <v>0</v>
      </c>
      <c r="U185" s="7">
        <f t="shared" si="61"/>
        <v>0</v>
      </c>
      <c r="V185" s="7">
        <f t="shared" si="61"/>
        <v>0</v>
      </c>
      <c r="W185" s="7">
        <f t="shared" si="61"/>
        <v>0</v>
      </c>
      <c r="X185" s="7">
        <f t="shared" si="61"/>
        <v>0</v>
      </c>
      <c r="Y185" s="8">
        <f t="shared" si="61"/>
        <v>0</v>
      </c>
    </row>
    <row r="187" spans="1:25">
      <c r="A187" s="25" t="s">
        <v>65</v>
      </c>
      <c r="B187" s="26">
        <v>0.6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"/>
    </row>
    <row r="188" spans="1:25">
      <c r="A188" s="4" t="s">
        <v>66</v>
      </c>
      <c r="B188" s="29">
        <f>B28-B180</f>
        <v>-2020.9149684794063</v>
      </c>
      <c r="C188" s="29">
        <f t="shared" ref="C188:Y188" si="62">C28-C180</f>
        <v>-1956.0262720403123</v>
      </c>
      <c r="D188" s="29">
        <f t="shared" si="62"/>
        <v>-1999.508388210839</v>
      </c>
      <c r="E188" s="29">
        <f t="shared" si="62"/>
        <v>-2057.7075283160057</v>
      </c>
      <c r="F188" s="38">
        <f t="shared" si="62"/>
        <v>-2033.8484996455172</v>
      </c>
      <c r="G188" s="38">
        <f t="shared" si="62"/>
        <v>-907.56692180559571</v>
      </c>
      <c r="H188">
        <f t="shared" si="62"/>
        <v>2846.3315473465059</v>
      </c>
      <c r="I188">
        <f t="shared" si="62"/>
        <v>8166.6750670184974</v>
      </c>
      <c r="J188">
        <f t="shared" si="62"/>
        <v>13352.333963485351</v>
      </c>
      <c r="K188">
        <f t="shared" si="62"/>
        <v>17678.62341307442</v>
      </c>
      <c r="L188">
        <f t="shared" si="62"/>
        <v>20069.433510450239</v>
      </c>
      <c r="M188">
        <f t="shared" si="62"/>
        <v>21659.293174900431</v>
      </c>
      <c r="N188">
        <f t="shared" si="62"/>
        <v>22213.850394413668</v>
      </c>
      <c r="O188">
        <f t="shared" si="62"/>
        <v>21292.933528979094</v>
      </c>
      <c r="P188">
        <f t="shared" si="62"/>
        <v>18142.64591442488</v>
      </c>
      <c r="Q188">
        <f t="shared" si="62"/>
        <v>13107.270494008855</v>
      </c>
      <c r="R188">
        <f t="shared" si="62"/>
        <v>7030.1241129304872</v>
      </c>
      <c r="S188">
        <f t="shared" si="62"/>
        <v>2352.6364560949037</v>
      </c>
      <c r="T188" s="38">
        <f t="shared" si="62"/>
        <v>-1442.512721434342</v>
      </c>
      <c r="U188" s="38">
        <f t="shared" si="62"/>
        <v>-2690.093976003775</v>
      </c>
      <c r="V188" s="29">
        <f t="shared" si="62"/>
        <v>-2592.8720350301815</v>
      </c>
      <c r="W188" s="29">
        <f t="shared" si="62"/>
        <v>-2446.3707513171757</v>
      </c>
      <c r="X188" s="29">
        <f t="shared" si="62"/>
        <v>-2322.6139591395231</v>
      </c>
      <c r="Y188" s="29">
        <f t="shared" si="62"/>
        <v>-2198.1882113284769</v>
      </c>
    </row>
    <row r="189" spans="1:25">
      <c r="A189" s="4" t="s">
        <v>67</v>
      </c>
      <c r="B189">
        <f t="shared" ref="B189:K189" si="63">SIGN(B188)</f>
        <v>-1</v>
      </c>
      <c r="C189">
        <f t="shared" si="63"/>
        <v>-1</v>
      </c>
      <c r="D189">
        <f t="shared" si="63"/>
        <v>-1</v>
      </c>
      <c r="E189">
        <f t="shared" si="63"/>
        <v>-1</v>
      </c>
      <c r="F189">
        <f t="shared" si="63"/>
        <v>-1</v>
      </c>
      <c r="G189">
        <f t="shared" si="63"/>
        <v>-1</v>
      </c>
      <c r="H189">
        <f t="shared" si="63"/>
        <v>1</v>
      </c>
      <c r="I189">
        <f t="shared" si="63"/>
        <v>1</v>
      </c>
      <c r="J189">
        <f t="shared" si="63"/>
        <v>1</v>
      </c>
      <c r="K189">
        <f t="shared" si="63"/>
        <v>1</v>
      </c>
      <c r="L189">
        <f t="shared" ref="L189:R189" si="64">SIGN(L188)</f>
        <v>1</v>
      </c>
      <c r="M189">
        <f t="shared" si="64"/>
        <v>1</v>
      </c>
      <c r="N189">
        <f t="shared" si="64"/>
        <v>1</v>
      </c>
      <c r="O189">
        <f t="shared" si="64"/>
        <v>1</v>
      </c>
      <c r="P189">
        <f t="shared" si="64"/>
        <v>1</v>
      </c>
      <c r="Q189">
        <f t="shared" si="64"/>
        <v>1</v>
      </c>
      <c r="R189">
        <f t="shared" si="64"/>
        <v>1</v>
      </c>
      <c r="S189">
        <f>SIGN(S188)</f>
        <v>1</v>
      </c>
      <c r="T189">
        <f t="shared" ref="T189:Y189" si="65">SIGN(T188)</f>
        <v>-1</v>
      </c>
      <c r="U189">
        <f t="shared" si="65"/>
        <v>-1</v>
      </c>
      <c r="V189">
        <f t="shared" si="65"/>
        <v>-1</v>
      </c>
      <c r="W189">
        <f t="shared" si="65"/>
        <v>-1</v>
      </c>
      <c r="X189">
        <f t="shared" si="65"/>
        <v>-1</v>
      </c>
      <c r="Y189" s="5">
        <f t="shared" si="65"/>
        <v>-1</v>
      </c>
    </row>
    <row r="190" spans="1:25">
      <c r="A190" s="6" t="s">
        <v>68</v>
      </c>
      <c r="B190" s="7">
        <f>IF(B189=-1,0,B188)</f>
        <v>0</v>
      </c>
      <c r="C190" s="7">
        <f t="shared" ref="C190:Y190" si="66">IF(C189=-1,0,C188)</f>
        <v>0</v>
      </c>
      <c r="D190" s="7">
        <f t="shared" si="66"/>
        <v>0</v>
      </c>
      <c r="E190" s="7">
        <f t="shared" si="66"/>
        <v>0</v>
      </c>
      <c r="F190" s="7">
        <f t="shared" si="66"/>
        <v>0</v>
      </c>
      <c r="G190" s="7">
        <f t="shared" si="66"/>
        <v>0</v>
      </c>
      <c r="H190" s="27">
        <f t="shared" si="66"/>
        <v>2846.3315473465059</v>
      </c>
      <c r="I190" s="27">
        <f t="shared" si="66"/>
        <v>8166.6750670184974</v>
      </c>
      <c r="J190" s="27">
        <f t="shared" si="66"/>
        <v>13352.333963485351</v>
      </c>
      <c r="K190" s="27">
        <f t="shared" si="66"/>
        <v>17678.62341307442</v>
      </c>
      <c r="L190" s="27">
        <f t="shared" si="66"/>
        <v>20069.433510450239</v>
      </c>
      <c r="M190" s="27">
        <f t="shared" si="66"/>
        <v>21659.293174900431</v>
      </c>
      <c r="N190" s="27">
        <f t="shared" si="66"/>
        <v>22213.850394413668</v>
      </c>
      <c r="O190" s="27">
        <f t="shared" si="66"/>
        <v>21292.933528979094</v>
      </c>
      <c r="P190" s="27">
        <f t="shared" si="66"/>
        <v>18142.64591442488</v>
      </c>
      <c r="Q190" s="27">
        <f t="shared" si="66"/>
        <v>13107.270494008855</v>
      </c>
      <c r="R190" s="27">
        <f t="shared" si="66"/>
        <v>7030.1241129304872</v>
      </c>
      <c r="S190" s="27">
        <f t="shared" si="66"/>
        <v>2352.6364560949037</v>
      </c>
      <c r="T190" s="7">
        <f t="shared" si="66"/>
        <v>0</v>
      </c>
      <c r="U190" s="7">
        <f t="shared" si="66"/>
        <v>0</v>
      </c>
      <c r="V190" s="7">
        <f t="shared" si="66"/>
        <v>0</v>
      </c>
      <c r="W190" s="7">
        <f t="shared" si="66"/>
        <v>0</v>
      </c>
      <c r="X190" s="7">
        <f t="shared" si="66"/>
        <v>0</v>
      </c>
      <c r="Y190" s="8">
        <f t="shared" si="66"/>
        <v>0</v>
      </c>
    </row>
    <row r="192" spans="1:25">
      <c r="A192" s="25" t="s">
        <v>65</v>
      </c>
      <c r="B192" s="26">
        <v>0.5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"/>
    </row>
    <row r="193" spans="1:25">
      <c r="A193" s="4" t="s">
        <v>66</v>
      </c>
      <c r="B193" s="29">
        <f>B31-B180</f>
        <v>-2020.9149684794063</v>
      </c>
      <c r="C193" s="29">
        <f t="shared" ref="C193:Y193" si="67">C31-C180</f>
        <v>-1956.0262720403123</v>
      </c>
      <c r="D193" s="29">
        <f t="shared" si="67"/>
        <v>-1999.508388210839</v>
      </c>
      <c r="E193" s="29">
        <f t="shared" si="67"/>
        <v>-2057.7075283160057</v>
      </c>
      <c r="F193" s="38">
        <f t="shared" si="67"/>
        <v>-2038.1594822406284</v>
      </c>
      <c r="G193" s="38">
        <f t="shared" si="67"/>
        <v>-1097.2501559904858</v>
      </c>
      <c r="H193">
        <f t="shared" si="67"/>
        <v>2018.6228890851667</v>
      </c>
      <c r="I193">
        <f t="shared" si="67"/>
        <v>6412.1051508082637</v>
      </c>
      <c r="J193">
        <f t="shared" si="67"/>
        <v>10653.658858945777</v>
      </c>
      <c r="K193">
        <f t="shared" si="67"/>
        <v>14208.282424009951</v>
      </c>
      <c r="L193">
        <f t="shared" si="67"/>
        <v>16185.238192255105</v>
      </c>
      <c r="M193">
        <f t="shared" si="67"/>
        <v>17499.194970618184</v>
      </c>
      <c r="N193">
        <f t="shared" si="67"/>
        <v>17976.154503419417</v>
      </c>
      <c r="O193">
        <f t="shared" si="67"/>
        <v>17188.878098433288</v>
      </c>
      <c r="P193">
        <f t="shared" si="67"/>
        <v>14564.530360482633</v>
      </c>
      <c r="Q193">
        <f t="shared" si="67"/>
        <v>10378.418511303504</v>
      </c>
      <c r="R193">
        <f t="shared" si="67"/>
        <v>5327.2859878615873</v>
      </c>
      <c r="S193">
        <f t="shared" si="67"/>
        <v>1460.2630589068981</v>
      </c>
      <c r="T193" s="38">
        <f t="shared" si="67"/>
        <v>-1679.6167641654545</v>
      </c>
      <c r="U193" s="38">
        <f t="shared" si="67"/>
        <v>-2694.404958598886</v>
      </c>
      <c r="V193" s="29">
        <f t="shared" si="67"/>
        <v>-2592.8720350301815</v>
      </c>
      <c r="W193" s="29">
        <f t="shared" si="67"/>
        <v>-2446.3707513171757</v>
      </c>
      <c r="X193" s="29">
        <f t="shared" si="67"/>
        <v>-2322.6139591395231</v>
      </c>
      <c r="Y193" s="29">
        <f t="shared" si="67"/>
        <v>-2198.1882113284769</v>
      </c>
    </row>
    <row r="194" spans="1:25">
      <c r="A194" s="4" t="s">
        <v>67</v>
      </c>
      <c r="B194">
        <f t="shared" ref="B194:K194" si="68">SIGN(B193)</f>
        <v>-1</v>
      </c>
      <c r="C194">
        <f t="shared" si="68"/>
        <v>-1</v>
      </c>
      <c r="D194">
        <f t="shared" si="68"/>
        <v>-1</v>
      </c>
      <c r="E194">
        <f t="shared" si="68"/>
        <v>-1</v>
      </c>
      <c r="F194">
        <f t="shared" si="68"/>
        <v>-1</v>
      </c>
      <c r="G194">
        <f t="shared" si="68"/>
        <v>-1</v>
      </c>
      <c r="H194">
        <f t="shared" si="68"/>
        <v>1</v>
      </c>
      <c r="I194">
        <f t="shared" si="68"/>
        <v>1</v>
      </c>
      <c r="J194">
        <f t="shared" si="68"/>
        <v>1</v>
      </c>
      <c r="K194">
        <f t="shared" si="68"/>
        <v>1</v>
      </c>
      <c r="L194">
        <f t="shared" ref="L194:R194" si="69">SIGN(L193)</f>
        <v>1</v>
      </c>
      <c r="M194">
        <f t="shared" si="69"/>
        <v>1</v>
      </c>
      <c r="N194">
        <f t="shared" si="69"/>
        <v>1</v>
      </c>
      <c r="O194">
        <f t="shared" si="69"/>
        <v>1</v>
      </c>
      <c r="P194">
        <f t="shared" si="69"/>
        <v>1</v>
      </c>
      <c r="Q194">
        <f t="shared" si="69"/>
        <v>1</v>
      </c>
      <c r="R194">
        <f t="shared" si="69"/>
        <v>1</v>
      </c>
      <c r="S194">
        <f>SIGN(S193)</f>
        <v>1</v>
      </c>
      <c r="T194">
        <f t="shared" ref="T194:Y194" si="70">SIGN(T193)</f>
        <v>-1</v>
      </c>
      <c r="U194">
        <f t="shared" si="70"/>
        <v>-1</v>
      </c>
      <c r="V194">
        <f t="shared" si="70"/>
        <v>-1</v>
      </c>
      <c r="W194">
        <f t="shared" si="70"/>
        <v>-1</v>
      </c>
      <c r="X194">
        <f t="shared" si="70"/>
        <v>-1</v>
      </c>
      <c r="Y194" s="5">
        <f t="shared" si="70"/>
        <v>-1</v>
      </c>
    </row>
    <row r="195" spans="1:25">
      <c r="A195" s="6" t="s">
        <v>68</v>
      </c>
      <c r="B195" s="7">
        <f>IF(B194=-1,0,B193)</f>
        <v>0</v>
      </c>
      <c r="C195" s="7">
        <f t="shared" ref="C195:Y195" si="71">IF(C194=-1,0,C193)</f>
        <v>0</v>
      </c>
      <c r="D195" s="7">
        <f t="shared" si="71"/>
        <v>0</v>
      </c>
      <c r="E195" s="7">
        <f t="shared" si="71"/>
        <v>0</v>
      </c>
      <c r="F195" s="7">
        <f t="shared" si="71"/>
        <v>0</v>
      </c>
      <c r="G195" s="7">
        <f t="shared" si="71"/>
        <v>0</v>
      </c>
      <c r="H195" s="27">
        <f t="shared" si="71"/>
        <v>2018.6228890851667</v>
      </c>
      <c r="I195" s="27">
        <f t="shared" si="71"/>
        <v>6412.1051508082637</v>
      </c>
      <c r="J195" s="27">
        <f t="shared" si="71"/>
        <v>10653.658858945777</v>
      </c>
      <c r="K195" s="27">
        <f t="shared" si="71"/>
        <v>14208.282424009951</v>
      </c>
      <c r="L195" s="27">
        <f t="shared" si="71"/>
        <v>16185.238192255105</v>
      </c>
      <c r="M195" s="27">
        <f t="shared" si="71"/>
        <v>17499.194970618184</v>
      </c>
      <c r="N195" s="27">
        <f t="shared" si="71"/>
        <v>17976.154503419417</v>
      </c>
      <c r="O195" s="27">
        <f t="shared" si="71"/>
        <v>17188.878098433288</v>
      </c>
      <c r="P195" s="27">
        <f t="shared" si="71"/>
        <v>14564.530360482633</v>
      </c>
      <c r="Q195" s="27">
        <f t="shared" si="71"/>
        <v>10378.418511303504</v>
      </c>
      <c r="R195" s="27">
        <f t="shared" si="71"/>
        <v>5327.2859878615873</v>
      </c>
      <c r="S195" s="27">
        <f t="shared" si="71"/>
        <v>1460.2630589068981</v>
      </c>
      <c r="T195" s="7">
        <f t="shared" si="71"/>
        <v>0</v>
      </c>
      <c r="U195" s="7">
        <f t="shared" si="71"/>
        <v>0</v>
      </c>
      <c r="V195" s="7">
        <f t="shared" si="71"/>
        <v>0</v>
      </c>
      <c r="W195" s="7">
        <f t="shared" si="71"/>
        <v>0</v>
      </c>
      <c r="X195" s="7">
        <f t="shared" si="71"/>
        <v>0</v>
      </c>
      <c r="Y195" s="8">
        <f t="shared" si="71"/>
        <v>0</v>
      </c>
    </row>
    <row r="197" spans="1:25">
      <c r="A197" s="25" t="s">
        <v>65</v>
      </c>
      <c r="B197" s="26">
        <v>0.4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"/>
    </row>
    <row r="198" spans="1:25">
      <c r="A198" s="4" t="s">
        <v>66</v>
      </c>
      <c r="B198" s="29">
        <f>B34-B180</f>
        <v>-2020.9149684794063</v>
      </c>
      <c r="C198" s="29">
        <f t="shared" ref="C198:Y198" si="72">C34-C180</f>
        <v>-1956.0262720403123</v>
      </c>
      <c r="D198" s="29">
        <f t="shared" si="72"/>
        <v>-1999.508388210839</v>
      </c>
      <c r="E198" s="29">
        <f t="shared" si="72"/>
        <v>-2057.7075283160057</v>
      </c>
      <c r="F198" s="38">
        <f t="shared" si="72"/>
        <v>-2042.4704648357397</v>
      </c>
      <c r="G198" s="38">
        <f t="shared" si="72"/>
        <v>-1286.9333901753762</v>
      </c>
      <c r="H198" s="38">
        <f t="shared" si="72"/>
        <v>1190.9142308238279</v>
      </c>
      <c r="I198">
        <f t="shared" si="72"/>
        <v>4657.53523459803</v>
      </c>
      <c r="J198">
        <f t="shared" si="72"/>
        <v>7954.9837544062029</v>
      </c>
      <c r="K198">
        <f t="shared" si="72"/>
        <v>10737.941434945484</v>
      </c>
      <c r="L198">
        <f t="shared" si="72"/>
        <v>12301.042874059967</v>
      </c>
      <c r="M198">
        <f t="shared" si="72"/>
        <v>13339.096766335932</v>
      </c>
      <c r="N198">
        <f t="shared" si="72"/>
        <v>13738.458612425169</v>
      </c>
      <c r="O198">
        <f t="shared" si="72"/>
        <v>13084.822667887482</v>
      </c>
      <c r="P198">
        <f t="shared" si="72"/>
        <v>10986.414806540388</v>
      </c>
      <c r="Q198">
        <f t="shared" si="72"/>
        <v>7649.5665285981522</v>
      </c>
      <c r="R198">
        <f t="shared" si="72"/>
        <v>3624.4478627926869</v>
      </c>
      <c r="S198" s="38">
        <f t="shared" si="72"/>
        <v>567.8896617188916</v>
      </c>
      <c r="T198" s="38">
        <f t="shared" si="72"/>
        <v>-1916.7208068965672</v>
      </c>
      <c r="U198" s="38">
        <f t="shared" si="72"/>
        <v>-2698.7159411939974</v>
      </c>
      <c r="V198" s="29">
        <f t="shared" si="72"/>
        <v>-2592.8720350301815</v>
      </c>
      <c r="W198" s="29">
        <f t="shared" si="72"/>
        <v>-2446.3707513171757</v>
      </c>
      <c r="X198" s="29">
        <f t="shared" si="72"/>
        <v>-2322.6139591395231</v>
      </c>
      <c r="Y198" s="29">
        <f t="shared" si="72"/>
        <v>-2198.1882113284769</v>
      </c>
    </row>
    <row r="199" spans="1:25">
      <c r="A199" s="4" t="s">
        <v>67</v>
      </c>
      <c r="B199">
        <f t="shared" ref="B199:K199" si="73">SIGN(B198)</f>
        <v>-1</v>
      </c>
      <c r="C199">
        <f t="shared" si="73"/>
        <v>-1</v>
      </c>
      <c r="D199">
        <f t="shared" si="73"/>
        <v>-1</v>
      </c>
      <c r="E199">
        <f t="shared" si="73"/>
        <v>-1</v>
      </c>
      <c r="F199">
        <f t="shared" si="73"/>
        <v>-1</v>
      </c>
      <c r="G199">
        <f t="shared" si="73"/>
        <v>-1</v>
      </c>
      <c r="H199">
        <f t="shared" si="73"/>
        <v>1</v>
      </c>
      <c r="I199">
        <f t="shared" si="73"/>
        <v>1</v>
      </c>
      <c r="J199">
        <f t="shared" si="73"/>
        <v>1</v>
      </c>
      <c r="K199">
        <f t="shared" si="73"/>
        <v>1</v>
      </c>
      <c r="L199">
        <f t="shared" ref="L199:R199" si="74">SIGN(L198)</f>
        <v>1</v>
      </c>
      <c r="M199">
        <f t="shared" si="74"/>
        <v>1</v>
      </c>
      <c r="N199">
        <f t="shared" si="74"/>
        <v>1</v>
      </c>
      <c r="O199">
        <f t="shared" si="74"/>
        <v>1</v>
      </c>
      <c r="P199">
        <f t="shared" si="74"/>
        <v>1</v>
      </c>
      <c r="Q199">
        <f t="shared" si="74"/>
        <v>1</v>
      </c>
      <c r="R199">
        <f t="shared" si="74"/>
        <v>1</v>
      </c>
      <c r="S199">
        <f>SIGN(S198)</f>
        <v>1</v>
      </c>
      <c r="T199">
        <f t="shared" ref="T199:Y199" si="75">SIGN(T198)</f>
        <v>-1</v>
      </c>
      <c r="U199">
        <f t="shared" si="75"/>
        <v>-1</v>
      </c>
      <c r="V199">
        <f t="shared" si="75"/>
        <v>-1</v>
      </c>
      <c r="W199">
        <f t="shared" si="75"/>
        <v>-1</v>
      </c>
      <c r="X199">
        <f t="shared" si="75"/>
        <v>-1</v>
      </c>
      <c r="Y199" s="5">
        <f t="shared" si="75"/>
        <v>-1</v>
      </c>
    </row>
    <row r="200" spans="1:25">
      <c r="A200" s="6" t="s">
        <v>68</v>
      </c>
      <c r="B200" s="7">
        <f>IF(B199=-1,0,B198)</f>
        <v>0</v>
      </c>
      <c r="C200" s="7">
        <f t="shared" ref="C200:Y200" si="76">IF(C199=-1,0,C198)</f>
        <v>0</v>
      </c>
      <c r="D200" s="7">
        <f t="shared" si="76"/>
        <v>0</v>
      </c>
      <c r="E200" s="7">
        <f t="shared" si="76"/>
        <v>0</v>
      </c>
      <c r="F200" s="7">
        <f t="shared" si="76"/>
        <v>0</v>
      </c>
      <c r="G200" s="7">
        <f t="shared" si="76"/>
        <v>0</v>
      </c>
      <c r="H200" s="7">
        <f t="shared" si="76"/>
        <v>1190.9142308238279</v>
      </c>
      <c r="I200" s="27">
        <f t="shared" si="76"/>
        <v>4657.53523459803</v>
      </c>
      <c r="J200" s="27">
        <f t="shared" si="76"/>
        <v>7954.9837544062029</v>
      </c>
      <c r="K200" s="27">
        <f t="shared" si="76"/>
        <v>10737.941434945484</v>
      </c>
      <c r="L200" s="27">
        <f t="shared" si="76"/>
        <v>12301.042874059967</v>
      </c>
      <c r="M200" s="27">
        <f t="shared" si="76"/>
        <v>13339.096766335932</v>
      </c>
      <c r="N200" s="27">
        <f t="shared" si="76"/>
        <v>13738.458612425169</v>
      </c>
      <c r="O200" s="27">
        <f t="shared" si="76"/>
        <v>13084.822667887482</v>
      </c>
      <c r="P200" s="27">
        <f t="shared" si="76"/>
        <v>10986.414806540388</v>
      </c>
      <c r="Q200" s="27">
        <f t="shared" si="76"/>
        <v>7649.5665285981522</v>
      </c>
      <c r="R200" s="27">
        <f t="shared" si="76"/>
        <v>3624.4478627926869</v>
      </c>
      <c r="S200" s="7">
        <f t="shared" si="76"/>
        <v>567.8896617188916</v>
      </c>
      <c r="T200" s="7">
        <f t="shared" si="76"/>
        <v>0</v>
      </c>
      <c r="U200" s="7">
        <f t="shared" si="76"/>
        <v>0</v>
      </c>
      <c r="V200" s="7">
        <f t="shared" si="76"/>
        <v>0</v>
      </c>
      <c r="W200" s="7">
        <f t="shared" si="76"/>
        <v>0</v>
      </c>
      <c r="X200" s="7">
        <f t="shared" si="76"/>
        <v>0</v>
      </c>
      <c r="Y200" s="8">
        <f t="shared" si="76"/>
        <v>0</v>
      </c>
    </row>
    <row r="202" spans="1:25">
      <c r="A202" s="25" t="s">
        <v>65</v>
      </c>
      <c r="B202" s="26">
        <v>0.3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"/>
    </row>
    <row r="203" spans="1:25">
      <c r="A203" s="4" t="s">
        <v>66</v>
      </c>
      <c r="B203" s="29">
        <f>B37-B180</f>
        <v>-2020.9149684794063</v>
      </c>
      <c r="C203" s="29">
        <f t="shared" ref="C203:Y203" si="77">C37-C180</f>
        <v>-1956.0262720403123</v>
      </c>
      <c r="D203" s="29">
        <f t="shared" si="77"/>
        <v>-1999.508388210839</v>
      </c>
      <c r="E203" s="29">
        <f t="shared" si="77"/>
        <v>-2057.7075283160057</v>
      </c>
      <c r="F203" s="38">
        <f t="shared" si="77"/>
        <v>-2046.7814474308507</v>
      </c>
      <c r="G203" s="38">
        <f t="shared" si="77"/>
        <v>-1476.6166243602663</v>
      </c>
      <c r="H203" s="38">
        <f t="shared" si="77"/>
        <v>363.20557256248867</v>
      </c>
      <c r="I203">
        <f t="shared" si="77"/>
        <v>2902.9653183877949</v>
      </c>
      <c r="J203">
        <f t="shared" si="77"/>
        <v>5256.3086498666271</v>
      </c>
      <c r="K203">
        <f t="shared" si="77"/>
        <v>7267.6004458810148</v>
      </c>
      <c r="L203">
        <f t="shared" si="77"/>
        <v>8416.8475558648279</v>
      </c>
      <c r="M203">
        <f t="shared" si="77"/>
        <v>9178.9985620536809</v>
      </c>
      <c r="N203">
        <f t="shared" si="77"/>
        <v>9500.7627214309141</v>
      </c>
      <c r="O203">
        <f t="shared" si="77"/>
        <v>8980.7672373416754</v>
      </c>
      <c r="P203">
        <f t="shared" si="77"/>
        <v>7408.299252598139</v>
      </c>
      <c r="Q203">
        <f t="shared" si="77"/>
        <v>4920.7145458927989</v>
      </c>
      <c r="R203">
        <f t="shared" si="77"/>
        <v>1921.6097377237852</v>
      </c>
      <c r="S203" s="38">
        <f t="shared" si="77"/>
        <v>-324.48373546911489</v>
      </c>
      <c r="T203" s="38">
        <f t="shared" si="77"/>
        <v>-2153.8248496276801</v>
      </c>
      <c r="U203" s="38">
        <f t="shared" si="77"/>
        <v>-2703.0269237891084</v>
      </c>
      <c r="V203" s="29">
        <f t="shared" si="77"/>
        <v>-2592.8720350301815</v>
      </c>
      <c r="W203" s="29">
        <f t="shared" si="77"/>
        <v>-2446.3707513171757</v>
      </c>
      <c r="X203" s="29">
        <f t="shared" si="77"/>
        <v>-2322.6139591395231</v>
      </c>
      <c r="Y203" s="29">
        <f t="shared" si="77"/>
        <v>-2198.1882113284769</v>
      </c>
    </row>
    <row r="204" spans="1:25">
      <c r="A204" s="4" t="s">
        <v>67</v>
      </c>
      <c r="B204">
        <f t="shared" ref="B204:K204" si="78">SIGN(B203)</f>
        <v>-1</v>
      </c>
      <c r="C204">
        <f t="shared" si="78"/>
        <v>-1</v>
      </c>
      <c r="D204">
        <f t="shared" si="78"/>
        <v>-1</v>
      </c>
      <c r="E204">
        <f t="shared" si="78"/>
        <v>-1</v>
      </c>
      <c r="F204">
        <f t="shared" si="78"/>
        <v>-1</v>
      </c>
      <c r="G204">
        <f t="shared" si="78"/>
        <v>-1</v>
      </c>
      <c r="H204">
        <f t="shared" si="78"/>
        <v>1</v>
      </c>
      <c r="I204">
        <f t="shared" si="78"/>
        <v>1</v>
      </c>
      <c r="J204">
        <f t="shared" si="78"/>
        <v>1</v>
      </c>
      <c r="K204">
        <f t="shared" si="78"/>
        <v>1</v>
      </c>
      <c r="L204">
        <f t="shared" ref="L204:R204" si="79">SIGN(L203)</f>
        <v>1</v>
      </c>
      <c r="M204">
        <f t="shared" si="79"/>
        <v>1</v>
      </c>
      <c r="N204">
        <f t="shared" si="79"/>
        <v>1</v>
      </c>
      <c r="O204">
        <f t="shared" si="79"/>
        <v>1</v>
      </c>
      <c r="P204">
        <f t="shared" si="79"/>
        <v>1</v>
      </c>
      <c r="Q204">
        <f t="shared" si="79"/>
        <v>1</v>
      </c>
      <c r="R204">
        <f t="shared" si="79"/>
        <v>1</v>
      </c>
      <c r="S204">
        <f>SIGN(S203)</f>
        <v>-1</v>
      </c>
      <c r="T204">
        <f t="shared" ref="T204:Y204" si="80">SIGN(T203)</f>
        <v>-1</v>
      </c>
      <c r="U204">
        <f t="shared" si="80"/>
        <v>-1</v>
      </c>
      <c r="V204">
        <f t="shared" si="80"/>
        <v>-1</v>
      </c>
      <c r="W204">
        <f t="shared" si="80"/>
        <v>-1</v>
      </c>
      <c r="X204">
        <f t="shared" si="80"/>
        <v>-1</v>
      </c>
      <c r="Y204" s="5">
        <f t="shared" si="80"/>
        <v>-1</v>
      </c>
    </row>
    <row r="205" spans="1:25">
      <c r="A205" s="6" t="s">
        <v>68</v>
      </c>
      <c r="B205" s="7">
        <f>IF(B204=-1,0,B203)</f>
        <v>0</v>
      </c>
      <c r="C205" s="7">
        <f t="shared" ref="C205:Y205" si="81">IF(C204=-1,0,C203)</f>
        <v>0</v>
      </c>
      <c r="D205" s="7">
        <f t="shared" si="81"/>
        <v>0</v>
      </c>
      <c r="E205" s="7">
        <f t="shared" si="81"/>
        <v>0</v>
      </c>
      <c r="F205" s="7">
        <f t="shared" si="81"/>
        <v>0</v>
      </c>
      <c r="G205" s="7">
        <f t="shared" si="81"/>
        <v>0</v>
      </c>
      <c r="H205" s="7">
        <f t="shared" si="81"/>
        <v>363.20557256248867</v>
      </c>
      <c r="I205" s="27">
        <f t="shared" si="81"/>
        <v>2902.9653183877949</v>
      </c>
      <c r="J205" s="27">
        <f t="shared" si="81"/>
        <v>5256.3086498666271</v>
      </c>
      <c r="K205" s="27">
        <f t="shared" si="81"/>
        <v>7267.6004458810148</v>
      </c>
      <c r="L205" s="27">
        <f t="shared" si="81"/>
        <v>8416.8475558648279</v>
      </c>
      <c r="M205" s="27">
        <f t="shared" si="81"/>
        <v>9178.9985620536809</v>
      </c>
      <c r="N205" s="27">
        <f t="shared" si="81"/>
        <v>9500.7627214309141</v>
      </c>
      <c r="O205" s="27">
        <f t="shared" si="81"/>
        <v>8980.7672373416754</v>
      </c>
      <c r="P205" s="27">
        <f t="shared" si="81"/>
        <v>7408.299252598139</v>
      </c>
      <c r="Q205" s="27">
        <f t="shared" si="81"/>
        <v>4920.7145458927989</v>
      </c>
      <c r="R205" s="27">
        <f t="shared" si="81"/>
        <v>1921.6097377237852</v>
      </c>
      <c r="S205" s="7">
        <f t="shared" si="81"/>
        <v>0</v>
      </c>
      <c r="T205" s="7">
        <f t="shared" si="81"/>
        <v>0</v>
      </c>
      <c r="U205" s="7">
        <f t="shared" si="81"/>
        <v>0</v>
      </c>
      <c r="V205" s="7">
        <f t="shared" si="81"/>
        <v>0</v>
      </c>
      <c r="W205" s="7">
        <f t="shared" si="81"/>
        <v>0</v>
      </c>
      <c r="X205" s="7">
        <f t="shared" si="81"/>
        <v>0</v>
      </c>
      <c r="Y205" s="8">
        <f t="shared" si="81"/>
        <v>0</v>
      </c>
    </row>
    <row r="207" spans="1:25">
      <c r="A207" s="25" t="s">
        <v>65</v>
      </c>
      <c r="B207" s="26">
        <v>0.2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"/>
    </row>
    <row r="208" spans="1:25">
      <c r="A208" s="4" t="s">
        <v>66</v>
      </c>
      <c r="B208" s="29">
        <f>B40-B180</f>
        <v>-2020.9149684794063</v>
      </c>
      <c r="C208" s="29">
        <f t="shared" ref="C208:Y208" si="82">C40-C180</f>
        <v>-1956.0262720403123</v>
      </c>
      <c r="D208" s="29">
        <f t="shared" si="82"/>
        <v>-1999.508388210839</v>
      </c>
      <c r="E208" s="29">
        <f t="shared" si="82"/>
        <v>-2057.7075283160057</v>
      </c>
      <c r="F208" s="38">
        <f t="shared" si="82"/>
        <v>-2051.0924300259617</v>
      </c>
      <c r="G208" s="38">
        <f t="shared" si="82"/>
        <v>-1666.2998585451564</v>
      </c>
      <c r="H208" s="38">
        <f t="shared" si="82"/>
        <v>-464.50308569885033</v>
      </c>
      <c r="I208" s="38">
        <f t="shared" si="82"/>
        <v>1148.3954021775612</v>
      </c>
      <c r="J208">
        <f t="shared" si="82"/>
        <v>2557.6335453270535</v>
      </c>
      <c r="K208">
        <f t="shared" si="82"/>
        <v>3797.2594568165468</v>
      </c>
      <c r="L208">
        <f t="shared" si="82"/>
        <v>4532.6522376696903</v>
      </c>
      <c r="M208">
        <f t="shared" si="82"/>
        <v>5018.9003577714302</v>
      </c>
      <c r="N208">
        <f t="shared" si="82"/>
        <v>5263.0668304366645</v>
      </c>
      <c r="O208">
        <f t="shared" si="82"/>
        <v>4876.7118067958691</v>
      </c>
      <c r="P208">
        <f t="shared" si="82"/>
        <v>3830.1836986558928</v>
      </c>
      <c r="Q208">
        <f t="shared" si="82"/>
        <v>2191.862563187447</v>
      </c>
      <c r="R208" s="38">
        <f t="shared" si="82"/>
        <v>218.7716126548853</v>
      </c>
      <c r="S208" s="38">
        <f t="shared" si="82"/>
        <v>-1216.8571326571209</v>
      </c>
      <c r="T208" s="38">
        <f t="shared" si="82"/>
        <v>-2390.9288923587928</v>
      </c>
      <c r="U208" s="38">
        <f t="shared" si="82"/>
        <v>-2707.3379063842194</v>
      </c>
      <c r="V208" s="29">
        <f t="shared" si="82"/>
        <v>-2592.8720350301815</v>
      </c>
      <c r="W208" s="29">
        <f t="shared" si="82"/>
        <v>-2446.3707513171757</v>
      </c>
      <c r="X208" s="29">
        <f t="shared" si="82"/>
        <v>-2322.6139591395231</v>
      </c>
      <c r="Y208" s="29">
        <f t="shared" si="82"/>
        <v>-2198.1882113284769</v>
      </c>
    </row>
    <row r="209" spans="1:25">
      <c r="A209" s="4" t="s">
        <v>67</v>
      </c>
      <c r="B209">
        <f t="shared" ref="B209:K209" si="83">SIGN(B208)</f>
        <v>-1</v>
      </c>
      <c r="C209">
        <f t="shared" si="83"/>
        <v>-1</v>
      </c>
      <c r="D209">
        <f t="shared" si="83"/>
        <v>-1</v>
      </c>
      <c r="E209">
        <f t="shared" si="83"/>
        <v>-1</v>
      </c>
      <c r="F209">
        <f t="shared" si="83"/>
        <v>-1</v>
      </c>
      <c r="G209">
        <f t="shared" si="83"/>
        <v>-1</v>
      </c>
      <c r="H209">
        <f t="shared" si="83"/>
        <v>-1</v>
      </c>
      <c r="I209">
        <f t="shared" si="83"/>
        <v>1</v>
      </c>
      <c r="J209">
        <f t="shared" si="83"/>
        <v>1</v>
      </c>
      <c r="K209">
        <f t="shared" si="83"/>
        <v>1</v>
      </c>
      <c r="L209">
        <f t="shared" ref="L209:R209" si="84">SIGN(L208)</f>
        <v>1</v>
      </c>
      <c r="M209">
        <f t="shared" si="84"/>
        <v>1</v>
      </c>
      <c r="N209">
        <f t="shared" si="84"/>
        <v>1</v>
      </c>
      <c r="O209">
        <f t="shared" si="84"/>
        <v>1</v>
      </c>
      <c r="P209">
        <f t="shared" si="84"/>
        <v>1</v>
      </c>
      <c r="Q209">
        <f t="shared" si="84"/>
        <v>1</v>
      </c>
      <c r="R209">
        <f t="shared" si="84"/>
        <v>1</v>
      </c>
      <c r="S209">
        <f>SIGN(S208)</f>
        <v>-1</v>
      </c>
      <c r="T209">
        <f t="shared" ref="T209:Y209" si="85">SIGN(T208)</f>
        <v>-1</v>
      </c>
      <c r="U209">
        <f t="shared" si="85"/>
        <v>-1</v>
      </c>
      <c r="V209">
        <f t="shared" si="85"/>
        <v>-1</v>
      </c>
      <c r="W209">
        <f t="shared" si="85"/>
        <v>-1</v>
      </c>
      <c r="X209">
        <f t="shared" si="85"/>
        <v>-1</v>
      </c>
      <c r="Y209" s="5">
        <f t="shared" si="85"/>
        <v>-1</v>
      </c>
    </row>
    <row r="210" spans="1:25">
      <c r="A210" s="6" t="s">
        <v>68</v>
      </c>
      <c r="B210" s="7">
        <f>IF(B209=-1,0,B208)</f>
        <v>0</v>
      </c>
      <c r="C210" s="7">
        <f t="shared" ref="C210:Y210" si="86">IF(C209=-1,0,C208)</f>
        <v>0</v>
      </c>
      <c r="D210" s="7">
        <f t="shared" si="86"/>
        <v>0</v>
      </c>
      <c r="E210" s="7">
        <f t="shared" si="86"/>
        <v>0</v>
      </c>
      <c r="F210" s="7">
        <f t="shared" si="86"/>
        <v>0</v>
      </c>
      <c r="G210" s="7">
        <f t="shared" si="86"/>
        <v>0</v>
      </c>
      <c r="H210" s="7">
        <f t="shared" si="86"/>
        <v>0</v>
      </c>
      <c r="I210" s="7">
        <f t="shared" si="86"/>
        <v>1148.3954021775612</v>
      </c>
      <c r="J210" s="27">
        <f t="shared" si="86"/>
        <v>2557.6335453270535</v>
      </c>
      <c r="K210" s="27">
        <f t="shared" si="86"/>
        <v>3797.2594568165468</v>
      </c>
      <c r="L210" s="27">
        <f t="shared" si="86"/>
        <v>4532.6522376696903</v>
      </c>
      <c r="M210" s="27">
        <f t="shared" si="86"/>
        <v>5018.9003577714302</v>
      </c>
      <c r="N210" s="27">
        <f t="shared" si="86"/>
        <v>5263.0668304366645</v>
      </c>
      <c r="O210" s="27">
        <f t="shared" si="86"/>
        <v>4876.7118067958691</v>
      </c>
      <c r="P210" s="27">
        <f t="shared" si="86"/>
        <v>3830.1836986558928</v>
      </c>
      <c r="Q210" s="27">
        <f t="shared" si="86"/>
        <v>2191.862563187447</v>
      </c>
      <c r="R210" s="7">
        <f t="shared" si="86"/>
        <v>218.7716126548853</v>
      </c>
      <c r="S210" s="7">
        <f t="shared" si="86"/>
        <v>0</v>
      </c>
      <c r="T210" s="7">
        <f t="shared" si="86"/>
        <v>0</v>
      </c>
      <c r="U210" s="7">
        <f t="shared" si="86"/>
        <v>0</v>
      </c>
      <c r="V210" s="7">
        <f t="shared" si="86"/>
        <v>0</v>
      </c>
      <c r="W210" s="7">
        <f t="shared" si="86"/>
        <v>0</v>
      </c>
      <c r="X210" s="7">
        <f t="shared" si="86"/>
        <v>0</v>
      </c>
      <c r="Y210" s="8">
        <f t="shared" si="86"/>
        <v>0</v>
      </c>
    </row>
    <row r="212" spans="1:25">
      <c r="A212" s="25" t="s">
        <v>65</v>
      </c>
      <c r="B212" s="26">
        <v>0.1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"/>
    </row>
    <row r="213" spans="1:25">
      <c r="A213" s="4" t="s">
        <v>66</v>
      </c>
      <c r="B213" s="29">
        <f>B43-B180</f>
        <v>-2020.9149684794063</v>
      </c>
      <c r="C213" s="29">
        <f t="shared" ref="C213:Y213" si="87">C43-C180</f>
        <v>-1956.0262720403123</v>
      </c>
      <c r="D213" s="29">
        <f t="shared" si="87"/>
        <v>-1999.508388210839</v>
      </c>
      <c r="E213" s="29">
        <f t="shared" si="87"/>
        <v>-2057.7075283160057</v>
      </c>
      <c r="F213" s="38">
        <f t="shared" si="87"/>
        <v>-2055.4034126210731</v>
      </c>
      <c r="G213" s="38">
        <f t="shared" si="87"/>
        <v>-1855.9830927300468</v>
      </c>
      <c r="H213" s="38">
        <f t="shared" si="87"/>
        <v>-1292.2117439601893</v>
      </c>
      <c r="I213" s="38">
        <f t="shared" si="87"/>
        <v>-606.17451403267341</v>
      </c>
      <c r="J213" s="38">
        <f t="shared" si="87"/>
        <v>-141.04155921252095</v>
      </c>
      <c r="K213" s="38">
        <f t="shared" si="87"/>
        <v>326.91846775207841</v>
      </c>
      <c r="L213" s="38">
        <f t="shared" si="87"/>
        <v>648.45691947455271</v>
      </c>
      <c r="M213">
        <f t="shared" si="87"/>
        <v>858.80215348917909</v>
      </c>
      <c r="N213">
        <f t="shared" si="87"/>
        <v>1025.3709394424122</v>
      </c>
      <c r="O213" s="38">
        <f t="shared" si="87"/>
        <v>772.65637625006229</v>
      </c>
      <c r="P213" s="38">
        <f t="shared" si="87"/>
        <v>252.06814471364532</v>
      </c>
      <c r="Q213" s="38">
        <f t="shared" si="87"/>
        <v>-536.98941951790539</v>
      </c>
      <c r="R213" s="38">
        <f t="shared" si="87"/>
        <v>-1484.0665124140155</v>
      </c>
      <c r="S213" s="38">
        <f t="shared" si="87"/>
        <v>-2109.2305298451274</v>
      </c>
      <c r="T213" s="38">
        <f t="shared" si="87"/>
        <v>-2628.0329350899055</v>
      </c>
      <c r="U213" s="38">
        <f t="shared" si="87"/>
        <v>-2711.6488889793309</v>
      </c>
      <c r="V213" s="29">
        <f t="shared" si="87"/>
        <v>-2592.8720350301815</v>
      </c>
      <c r="W213" s="29">
        <f t="shared" si="87"/>
        <v>-2446.3707513171757</v>
      </c>
      <c r="X213" s="29">
        <f t="shared" si="87"/>
        <v>-2322.6139591395231</v>
      </c>
      <c r="Y213" s="29">
        <f t="shared" si="87"/>
        <v>-2198.1882113284769</v>
      </c>
    </row>
    <row r="214" spans="1:25">
      <c r="A214" s="4" t="s">
        <v>67</v>
      </c>
      <c r="B214">
        <f t="shared" ref="B214:K214" si="88">SIGN(B213)</f>
        <v>-1</v>
      </c>
      <c r="C214">
        <f t="shared" si="88"/>
        <v>-1</v>
      </c>
      <c r="D214">
        <f t="shared" si="88"/>
        <v>-1</v>
      </c>
      <c r="E214">
        <f t="shared" si="88"/>
        <v>-1</v>
      </c>
      <c r="F214">
        <f t="shared" si="88"/>
        <v>-1</v>
      </c>
      <c r="G214">
        <f t="shared" si="88"/>
        <v>-1</v>
      </c>
      <c r="H214">
        <f t="shared" si="88"/>
        <v>-1</v>
      </c>
      <c r="I214">
        <f t="shared" si="88"/>
        <v>-1</v>
      </c>
      <c r="J214">
        <f t="shared" si="88"/>
        <v>-1</v>
      </c>
      <c r="K214">
        <f t="shared" si="88"/>
        <v>1</v>
      </c>
      <c r="L214">
        <f t="shared" ref="L214:R214" si="89">SIGN(L213)</f>
        <v>1</v>
      </c>
      <c r="M214">
        <f t="shared" si="89"/>
        <v>1</v>
      </c>
      <c r="N214">
        <f t="shared" si="89"/>
        <v>1</v>
      </c>
      <c r="O214">
        <f t="shared" si="89"/>
        <v>1</v>
      </c>
      <c r="P214">
        <f t="shared" si="89"/>
        <v>1</v>
      </c>
      <c r="Q214">
        <f t="shared" si="89"/>
        <v>-1</v>
      </c>
      <c r="R214">
        <f t="shared" si="89"/>
        <v>-1</v>
      </c>
      <c r="S214">
        <f>SIGN(S213)</f>
        <v>-1</v>
      </c>
      <c r="T214">
        <f t="shared" ref="T214:Y214" si="90">SIGN(T213)</f>
        <v>-1</v>
      </c>
      <c r="U214">
        <f t="shared" si="90"/>
        <v>-1</v>
      </c>
      <c r="V214">
        <f t="shared" si="90"/>
        <v>-1</v>
      </c>
      <c r="W214">
        <f t="shared" si="90"/>
        <v>-1</v>
      </c>
      <c r="X214">
        <f t="shared" si="90"/>
        <v>-1</v>
      </c>
      <c r="Y214" s="5">
        <f t="shared" si="90"/>
        <v>-1</v>
      </c>
    </row>
    <row r="215" spans="1:25">
      <c r="A215" s="6" t="s">
        <v>68</v>
      </c>
      <c r="B215" s="7">
        <f>IF(B214=-1,0,B213)</f>
        <v>0</v>
      </c>
      <c r="C215" s="7">
        <f t="shared" ref="C215:Y215" si="91">IF(C214=-1,0,C213)</f>
        <v>0</v>
      </c>
      <c r="D215" s="7">
        <f t="shared" si="91"/>
        <v>0</v>
      </c>
      <c r="E215" s="7">
        <f t="shared" si="91"/>
        <v>0</v>
      </c>
      <c r="F215" s="7">
        <f t="shared" si="91"/>
        <v>0</v>
      </c>
      <c r="G215" s="7">
        <f t="shared" si="91"/>
        <v>0</v>
      </c>
      <c r="H215" s="7">
        <f t="shared" si="91"/>
        <v>0</v>
      </c>
      <c r="I215" s="7">
        <f t="shared" si="91"/>
        <v>0</v>
      </c>
      <c r="J215" s="7">
        <f t="shared" si="91"/>
        <v>0</v>
      </c>
      <c r="K215" s="7">
        <f t="shared" si="91"/>
        <v>326.91846775207841</v>
      </c>
      <c r="L215" s="7">
        <f t="shared" si="91"/>
        <v>648.45691947455271</v>
      </c>
      <c r="M215" s="27">
        <f t="shared" si="91"/>
        <v>858.80215348917909</v>
      </c>
      <c r="N215" s="27">
        <f t="shared" si="91"/>
        <v>1025.3709394424122</v>
      </c>
      <c r="O215" s="7">
        <f t="shared" si="91"/>
        <v>772.65637625006229</v>
      </c>
      <c r="P215" s="7">
        <f t="shared" si="91"/>
        <v>252.06814471364532</v>
      </c>
      <c r="Q215" s="7">
        <f t="shared" si="91"/>
        <v>0</v>
      </c>
      <c r="R215" s="7">
        <f t="shared" si="91"/>
        <v>0</v>
      </c>
      <c r="S215" s="7">
        <f t="shared" si="91"/>
        <v>0</v>
      </c>
      <c r="T215" s="7">
        <f t="shared" si="91"/>
        <v>0</v>
      </c>
      <c r="U215" s="7">
        <f t="shared" si="91"/>
        <v>0</v>
      </c>
      <c r="V215" s="7">
        <f t="shared" si="91"/>
        <v>0</v>
      </c>
      <c r="W215" s="7">
        <f t="shared" si="91"/>
        <v>0</v>
      </c>
      <c r="X215" s="7">
        <f t="shared" si="91"/>
        <v>0</v>
      </c>
      <c r="Y215" s="8">
        <f t="shared" si="91"/>
        <v>0</v>
      </c>
    </row>
    <row r="219" spans="1:25">
      <c r="A219" s="43" t="s">
        <v>69</v>
      </c>
    </row>
    <row r="220" spans="1:25" ht="14.25" thickBot="1"/>
    <row r="221" spans="1:25">
      <c r="A221" s="44" t="s">
        <v>16</v>
      </c>
      <c r="B221" s="45"/>
      <c r="C221" s="45" t="s">
        <v>70</v>
      </c>
      <c r="D221" s="45" t="s">
        <v>71</v>
      </c>
      <c r="E221" s="46" t="s">
        <v>72</v>
      </c>
      <c r="F221" s="46" t="s">
        <v>73</v>
      </c>
      <c r="G221" s="47" t="s">
        <v>74</v>
      </c>
      <c r="H221" s="47" t="s">
        <v>75</v>
      </c>
      <c r="I221" s="48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9"/>
    </row>
    <row r="222" spans="1:25">
      <c r="A222" s="50" t="s">
        <v>76</v>
      </c>
      <c r="B222" t="s">
        <v>77</v>
      </c>
      <c r="C222">
        <v>21403735</v>
      </c>
      <c r="D222">
        <v>12907537</v>
      </c>
      <c r="E222">
        <v>13660188</v>
      </c>
      <c r="F222">
        <v>205973</v>
      </c>
      <c r="G222">
        <v>62626</v>
      </c>
      <c r="H222">
        <v>0</v>
      </c>
      <c r="I222" s="5" t="s">
        <v>58</v>
      </c>
      <c r="Y222" s="51"/>
    </row>
    <row r="223" spans="1:25">
      <c r="A223" s="50" t="s">
        <v>78</v>
      </c>
      <c r="B223" t="s">
        <v>79</v>
      </c>
      <c r="C223">
        <v>0.6</v>
      </c>
      <c r="D223">
        <v>0.8</v>
      </c>
      <c r="E223">
        <v>0.6</v>
      </c>
      <c r="F223">
        <v>0.25</v>
      </c>
      <c r="G223">
        <v>0.12</v>
      </c>
      <c r="H223">
        <v>0.8</v>
      </c>
      <c r="I223" s="5"/>
      <c r="Y223" s="51"/>
    </row>
    <row r="224" spans="1:25">
      <c r="A224" s="52"/>
      <c r="B224" s="7" t="s">
        <v>81</v>
      </c>
      <c r="C224" s="7">
        <f t="shared" ref="C224:H224" si="92">C222/(365*24*C223)</f>
        <v>4072.2479071537291</v>
      </c>
      <c r="D224" s="7">
        <f t="shared" si="92"/>
        <v>1841.8289098173516</v>
      </c>
      <c r="E224" s="7">
        <f t="shared" si="92"/>
        <v>2598.9703196347032</v>
      </c>
      <c r="F224" s="7">
        <f t="shared" si="92"/>
        <v>94.051598173515984</v>
      </c>
      <c r="G224" s="7">
        <f t="shared" si="92"/>
        <v>59.575722983257229</v>
      </c>
      <c r="H224" s="7">
        <f t="shared" si="92"/>
        <v>0</v>
      </c>
      <c r="I224" s="8" t="s">
        <v>82</v>
      </c>
      <c r="J224" t="s">
        <v>83</v>
      </c>
      <c r="Y224" s="51"/>
    </row>
    <row r="225" spans="1:25">
      <c r="A225" s="50"/>
      <c r="Y225" s="51"/>
    </row>
    <row r="226" spans="1:25">
      <c r="A226" s="53" t="s">
        <v>70</v>
      </c>
      <c r="B226" s="2">
        <f>$C$224</f>
        <v>4072.2479071537291</v>
      </c>
      <c r="C226" s="2">
        <f t="shared" ref="C226:Y226" si="93">$C$224</f>
        <v>4072.2479071537291</v>
      </c>
      <c r="D226" s="2">
        <f t="shared" si="93"/>
        <v>4072.2479071537291</v>
      </c>
      <c r="E226" s="2">
        <f t="shared" si="93"/>
        <v>4072.2479071537291</v>
      </c>
      <c r="F226" s="2">
        <f t="shared" si="93"/>
        <v>4072.2479071537291</v>
      </c>
      <c r="G226" s="2">
        <f t="shared" si="93"/>
        <v>4072.2479071537291</v>
      </c>
      <c r="H226" s="2">
        <f t="shared" si="93"/>
        <v>4072.2479071537291</v>
      </c>
      <c r="I226" s="2">
        <f t="shared" si="93"/>
        <v>4072.2479071537291</v>
      </c>
      <c r="J226" s="2">
        <f t="shared" si="93"/>
        <v>4072.2479071537291</v>
      </c>
      <c r="K226" s="2">
        <f t="shared" si="93"/>
        <v>4072.2479071537291</v>
      </c>
      <c r="L226" s="2">
        <f t="shared" si="93"/>
        <v>4072.2479071537291</v>
      </c>
      <c r="M226" s="2">
        <f t="shared" si="93"/>
        <v>4072.2479071537291</v>
      </c>
      <c r="N226" s="2">
        <f t="shared" si="93"/>
        <v>4072.2479071537291</v>
      </c>
      <c r="O226" s="2">
        <f t="shared" si="93"/>
        <v>4072.2479071537291</v>
      </c>
      <c r="P226" s="2">
        <f t="shared" si="93"/>
        <v>4072.2479071537291</v>
      </c>
      <c r="Q226" s="2">
        <f t="shared" si="93"/>
        <v>4072.2479071537291</v>
      </c>
      <c r="R226" s="2">
        <f t="shared" si="93"/>
        <v>4072.2479071537291</v>
      </c>
      <c r="S226" s="2">
        <f t="shared" si="93"/>
        <v>4072.2479071537291</v>
      </c>
      <c r="T226" s="2">
        <f t="shared" si="93"/>
        <v>4072.2479071537291</v>
      </c>
      <c r="U226" s="2">
        <f t="shared" si="93"/>
        <v>4072.2479071537291</v>
      </c>
      <c r="V226" s="2">
        <f t="shared" si="93"/>
        <v>4072.2479071537291</v>
      </c>
      <c r="W226" s="2">
        <f t="shared" si="93"/>
        <v>4072.2479071537291</v>
      </c>
      <c r="X226" s="2">
        <f t="shared" si="93"/>
        <v>4072.2479071537291</v>
      </c>
      <c r="Y226" s="54">
        <f t="shared" si="93"/>
        <v>4072.2479071537291</v>
      </c>
    </row>
    <row r="227" spans="1:25">
      <c r="A227" s="55" t="s">
        <v>71</v>
      </c>
      <c r="B227">
        <f>$D$224</f>
        <v>1841.8289098173516</v>
      </c>
      <c r="C227">
        <f t="shared" ref="C227:Y227" si="94">$D$224</f>
        <v>1841.8289098173516</v>
      </c>
      <c r="D227">
        <f t="shared" si="94"/>
        <v>1841.8289098173516</v>
      </c>
      <c r="E227">
        <f t="shared" si="94"/>
        <v>1841.8289098173516</v>
      </c>
      <c r="F227">
        <f t="shared" si="94"/>
        <v>1841.8289098173516</v>
      </c>
      <c r="G227">
        <f t="shared" si="94"/>
        <v>1841.8289098173516</v>
      </c>
      <c r="H227">
        <f t="shared" si="94"/>
        <v>1841.8289098173516</v>
      </c>
      <c r="I227">
        <f t="shared" si="94"/>
        <v>1841.8289098173516</v>
      </c>
      <c r="J227">
        <f t="shared" si="94"/>
        <v>1841.8289098173516</v>
      </c>
      <c r="K227">
        <f t="shared" si="94"/>
        <v>1841.8289098173516</v>
      </c>
      <c r="L227">
        <f t="shared" si="94"/>
        <v>1841.8289098173516</v>
      </c>
      <c r="M227">
        <f t="shared" si="94"/>
        <v>1841.8289098173516</v>
      </c>
      <c r="N227">
        <f t="shared" si="94"/>
        <v>1841.8289098173516</v>
      </c>
      <c r="O227">
        <f t="shared" si="94"/>
        <v>1841.8289098173516</v>
      </c>
      <c r="P227">
        <f t="shared" si="94"/>
        <v>1841.8289098173516</v>
      </c>
      <c r="Q227">
        <f t="shared" si="94"/>
        <v>1841.8289098173516</v>
      </c>
      <c r="R227">
        <f t="shared" si="94"/>
        <v>1841.8289098173516</v>
      </c>
      <c r="S227">
        <f t="shared" si="94"/>
        <v>1841.8289098173516</v>
      </c>
      <c r="T227">
        <f t="shared" si="94"/>
        <v>1841.8289098173516</v>
      </c>
      <c r="U227">
        <f t="shared" si="94"/>
        <v>1841.8289098173516</v>
      </c>
      <c r="V227">
        <f t="shared" si="94"/>
        <v>1841.8289098173516</v>
      </c>
      <c r="W227">
        <f t="shared" si="94"/>
        <v>1841.8289098173516</v>
      </c>
      <c r="X227">
        <f t="shared" si="94"/>
        <v>1841.8289098173516</v>
      </c>
      <c r="Y227" s="51">
        <f t="shared" si="94"/>
        <v>1841.8289098173516</v>
      </c>
    </row>
    <row r="228" spans="1:25">
      <c r="A228" s="56" t="s">
        <v>64</v>
      </c>
      <c r="B228" s="7">
        <f>B91</f>
        <v>3021</v>
      </c>
      <c r="C228" s="7">
        <f t="shared" ref="C228:X228" si="95">C91</f>
        <v>2924</v>
      </c>
      <c r="D228" s="7">
        <f t="shared" si="95"/>
        <v>2989</v>
      </c>
      <c r="E228" s="7">
        <f t="shared" si="95"/>
        <v>3076</v>
      </c>
      <c r="F228" s="7">
        <f t="shared" si="95"/>
        <v>3079</v>
      </c>
      <c r="G228" s="7">
        <f t="shared" si="95"/>
        <v>3058</v>
      </c>
      <c r="H228" s="7">
        <f t="shared" si="95"/>
        <v>3169</v>
      </c>
      <c r="I228" s="7">
        <f>I91</f>
        <v>3529</v>
      </c>
      <c r="J228" s="7">
        <f t="shared" si="95"/>
        <v>4245</v>
      </c>
      <c r="K228" s="7">
        <f>K91</f>
        <v>4699</v>
      </c>
      <c r="L228" s="7">
        <f t="shared" si="95"/>
        <v>4837</v>
      </c>
      <c r="M228" s="7">
        <f t="shared" si="95"/>
        <v>4935</v>
      </c>
      <c r="N228" s="7">
        <f t="shared" si="95"/>
        <v>4802</v>
      </c>
      <c r="O228" s="7">
        <f t="shared" si="95"/>
        <v>4980</v>
      </c>
      <c r="P228" s="7">
        <f t="shared" si="95"/>
        <v>4972</v>
      </c>
      <c r="Q228" s="7">
        <f t="shared" si="95"/>
        <v>4882</v>
      </c>
      <c r="R228" s="7">
        <f t="shared" si="95"/>
        <v>4764</v>
      </c>
      <c r="S228" s="7">
        <f t="shared" si="95"/>
        <v>4487</v>
      </c>
      <c r="T228" s="7">
        <f t="shared" si="95"/>
        <v>4283</v>
      </c>
      <c r="U228" s="7">
        <f t="shared" si="95"/>
        <v>4060</v>
      </c>
      <c r="V228" s="7">
        <f>V91</f>
        <v>3876</v>
      </c>
      <c r="W228" s="7">
        <f t="shared" si="95"/>
        <v>3657</v>
      </c>
      <c r="X228" s="7">
        <f t="shared" si="95"/>
        <v>3472</v>
      </c>
      <c r="Y228" s="57">
        <f>Y91</f>
        <v>3286</v>
      </c>
    </row>
    <row r="229" spans="1:25">
      <c r="A229" s="50"/>
      <c r="Y229" s="51"/>
    </row>
    <row r="230" spans="1:25">
      <c r="A230" s="50" t="s">
        <v>84</v>
      </c>
      <c r="B230" t="s">
        <v>85</v>
      </c>
      <c r="C230" t="s">
        <v>86</v>
      </c>
      <c r="D230" t="s">
        <v>87</v>
      </c>
      <c r="E230" t="s">
        <v>88</v>
      </c>
      <c r="F230" t="s">
        <v>89</v>
      </c>
      <c r="G230" t="s">
        <v>90</v>
      </c>
      <c r="H230" t="s">
        <v>91</v>
      </c>
      <c r="I230" t="s">
        <v>92</v>
      </c>
      <c r="J230" t="s">
        <v>93</v>
      </c>
      <c r="K230" t="s">
        <v>94</v>
      </c>
      <c r="L230" t="s">
        <v>95</v>
      </c>
      <c r="M230" t="s">
        <v>96</v>
      </c>
      <c r="N230" t="s">
        <v>97</v>
      </c>
      <c r="O230" t="s">
        <v>98</v>
      </c>
      <c r="P230" t="s">
        <v>99</v>
      </c>
      <c r="Q230" t="s">
        <v>100</v>
      </c>
      <c r="R230" t="s">
        <v>101</v>
      </c>
      <c r="S230" t="s">
        <v>102</v>
      </c>
      <c r="T230" t="s">
        <v>103</v>
      </c>
      <c r="U230" t="s">
        <v>104</v>
      </c>
      <c r="V230" t="s">
        <v>105</v>
      </c>
      <c r="W230" t="s">
        <v>106</v>
      </c>
      <c r="X230" t="s">
        <v>107</v>
      </c>
      <c r="Y230" s="51" t="s">
        <v>108</v>
      </c>
    </row>
    <row r="231" spans="1:25">
      <c r="A231" s="58" t="s">
        <v>109</v>
      </c>
      <c r="B231" s="2">
        <f>B25</f>
        <v>0</v>
      </c>
      <c r="C231" s="2">
        <f t="shared" ref="C231:Y231" si="96">C25</f>
        <v>0</v>
      </c>
      <c r="D231" s="2">
        <f t="shared" si="96"/>
        <v>0</v>
      </c>
      <c r="E231" s="2">
        <f t="shared" si="96"/>
        <v>0</v>
      </c>
      <c r="F231" s="2">
        <f t="shared" si="96"/>
        <v>43.109825951111411</v>
      </c>
      <c r="G231" s="2">
        <f t="shared" si="96"/>
        <v>1896.8323418489019</v>
      </c>
      <c r="H231" s="2">
        <f t="shared" si="96"/>
        <v>8277.0865826133904</v>
      </c>
      <c r="I231" s="2">
        <f t="shared" si="96"/>
        <v>17545.699162102344</v>
      </c>
      <c r="J231" s="2">
        <f t="shared" si="96"/>
        <v>26986.751045395744</v>
      </c>
      <c r="K231" s="2">
        <f t="shared" si="96"/>
        <v>34703.409890644682</v>
      </c>
      <c r="L231" s="2">
        <f t="shared" si="96"/>
        <v>38841.95318195138</v>
      </c>
      <c r="M231" s="2">
        <f t="shared" si="96"/>
        <v>41600.982042822514</v>
      </c>
      <c r="N231" s="2">
        <f t="shared" si="96"/>
        <v>42376.958909942514</v>
      </c>
      <c r="O231" s="2">
        <f t="shared" si="96"/>
        <v>41040.554305458063</v>
      </c>
      <c r="P231" s="2">
        <f t="shared" si="96"/>
        <v>35781.155539422471</v>
      </c>
      <c r="Q231" s="2">
        <f t="shared" si="96"/>
        <v>27288.519827053522</v>
      </c>
      <c r="R231" s="2">
        <f t="shared" si="96"/>
        <v>17028.381250689006</v>
      </c>
      <c r="S231" s="2">
        <f t="shared" si="96"/>
        <v>8923.7339718800631</v>
      </c>
      <c r="T231" s="2">
        <f t="shared" si="96"/>
        <v>2371.0404273111276</v>
      </c>
      <c r="U231" s="2">
        <f t="shared" si="96"/>
        <v>43.109825951111411</v>
      </c>
      <c r="V231" s="2">
        <f t="shared" si="96"/>
        <v>0</v>
      </c>
      <c r="W231" s="2">
        <f t="shared" si="96"/>
        <v>0</v>
      </c>
      <c r="X231" s="2">
        <f t="shared" si="96"/>
        <v>0</v>
      </c>
      <c r="Y231" s="54">
        <f t="shared" si="96"/>
        <v>0</v>
      </c>
    </row>
    <row r="232" spans="1:25">
      <c r="A232" s="50" t="s">
        <v>110</v>
      </c>
      <c r="B232">
        <f>B227+B231</f>
        <v>1841.8289098173516</v>
      </c>
      <c r="C232">
        <f t="shared" ref="C232:Y232" si="97">C227+C231</f>
        <v>1841.8289098173516</v>
      </c>
      <c r="D232">
        <f t="shared" si="97"/>
        <v>1841.8289098173516</v>
      </c>
      <c r="E232">
        <f t="shared" si="97"/>
        <v>1841.8289098173516</v>
      </c>
      <c r="F232">
        <f t="shared" si="97"/>
        <v>1884.9387357684629</v>
      </c>
      <c r="G232">
        <f t="shared" si="97"/>
        <v>3738.6612516662535</v>
      </c>
      <c r="H232">
        <f t="shared" si="97"/>
        <v>10118.915492430742</v>
      </c>
      <c r="I232">
        <f t="shared" si="97"/>
        <v>19387.528071919696</v>
      </c>
      <c r="J232">
        <f t="shared" si="97"/>
        <v>28828.579955213096</v>
      </c>
      <c r="K232">
        <f t="shared" si="97"/>
        <v>36545.23880046203</v>
      </c>
      <c r="L232">
        <f t="shared" si="97"/>
        <v>40683.782091768728</v>
      </c>
      <c r="M232">
        <f t="shared" si="97"/>
        <v>43442.810952639862</v>
      </c>
      <c r="N232">
        <f t="shared" si="97"/>
        <v>44218.787819759862</v>
      </c>
      <c r="O232">
        <f t="shared" si="97"/>
        <v>42882.383215275411</v>
      </c>
      <c r="P232">
        <f t="shared" si="97"/>
        <v>37622.984449239819</v>
      </c>
      <c r="Q232">
        <f t="shared" si="97"/>
        <v>29130.348736870874</v>
      </c>
      <c r="R232">
        <f t="shared" si="97"/>
        <v>18870.210160506358</v>
      </c>
      <c r="S232">
        <f t="shared" si="97"/>
        <v>10765.562881697415</v>
      </c>
      <c r="T232">
        <f t="shared" si="97"/>
        <v>4212.8693371284789</v>
      </c>
      <c r="U232">
        <f t="shared" si="97"/>
        <v>1884.9387357684629</v>
      </c>
      <c r="V232">
        <f t="shared" si="97"/>
        <v>1841.8289098173516</v>
      </c>
      <c r="W232">
        <f t="shared" si="97"/>
        <v>1841.8289098173516</v>
      </c>
      <c r="X232">
        <f t="shared" si="97"/>
        <v>1841.8289098173516</v>
      </c>
      <c r="Y232" s="51">
        <f t="shared" si="97"/>
        <v>1841.8289098173516</v>
      </c>
    </row>
    <row r="233" spans="1:25">
      <c r="A233" s="52" t="s">
        <v>131</v>
      </c>
      <c r="B233" s="27">
        <f>B232+B226-B228</f>
        <v>2893.0768169710809</v>
      </c>
      <c r="C233" s="27">
        <f t="shared" ref="C233:Y233" si="98">C232+C226-C228</f>
        <v>2990.0768169710809</v>
      </c>
      <c r="D233" s="27">
        <f t="shared" si="98"/>
        <v>2925.0768169710809</v>
      </c>
      <c r="E233" s="27">
        <f t="shared" si="98"/>
        <v>2838.0768169710809</v>
      </c>
      <c r="F233" s="27">
        <f t="shared" si="98"/>
        <v>2878.1866429221918</v>
      </c>
      <c r="G233" s="27">
        <f t="shared" si="98"/>
        <v>4752.9091588199826</v>
      </c>
      <c r="H233" s="27">
        <f t="shared" si="98"/>
        <v>11022.163399584471</v>
      </c>
      <c r="I233" s="27">
        <f t="shared" si="98"/>
        <v>19930.775979073427</v>
      </c>
      <c r="J233" s="27">
        <f t="shared" si="98"/>
        <v>28655.827862366823</v>
      </c>
      <c r="K233" s="27">
        <f t="shared" si="98"/>
        <v>35918.486707615761</v>
      </c>
      <c r="L233" s="27">
        <f t="shared" si="98"/>
        <v>39919.029998922459</v>
      </c>
      <c r="M233" s="27">
        <f t="shared" si="98"/>
        <v>42580.058859793593</v>
      </c>
      <c r="N233" s="27">
        <f t="shared" si="98"/>
        <v>43489.035726913593</v>
      </c>
      <c r="O233" s="27">
        <f t="shared" si="98"/>
        <v>41974.631122429142</v>
      </c>
      <c r="P233" s="27">
        <f t="shared" si="98"/>
        <v>36723.23235639355</v>
      </c>
      <c r="Q233" s="27">
        <f t="shared" si="98"/>
        <v>28320.596644024605</v>
      </c>
      <c r="R233" s="27">
        <f t="shared" si="98"/>
        <v>18178.458067660089</v>
      </c>
      <c r="S233" s="27">
        <f t="shared" si="98"/>
        <v>10350.810788851144</v>
      </c>
      <c r="T233" s="27">
        <f t="shared" si="98"/>
        <v>4002.117244282208</v>
      </c>
      <c r="U233" s="27">
        <f t="shared" si="98"/>
        <v>1897.1866429221918</v>
      </c>
      <c r="V233" s="27">
        <f t="shared" si="98"/>
        <v>2038.0768169710809</v>
      </c>
      <c r="W233" s="27">
        <f t="shared" si="98"/>
        <v>2257.0768169710809</v>
      </c>
      <c r="X233" s="27">
        <f t="shared" si="98"/>
        <v>2442.0768169710809</v>
      </c>
      <c r="Y233" s="63">
        <f t="shared" si="98"/>
        <v>2628.0768169710809</v>
      </c>
    </row>
    <row r="234" spans="1:25">
      <c r="A234" s="50"/>
      <c r="Y234" s="51"/>
    </row>
    <row r="235" spans="1:25">
      <c r="A235" s="58" t="s">
        <v>111</v>
      </c>
      <c r="B235" s="2">
        <f>B28</f>
        <v>0</v>
      </c>
      <c r="C235" s="2">
        <f t="shared" ref="C235:Y235" si="99">C28</f>
        <v>0</v>
      </c>
      <c r="D235" s="2">
        <f t="shared" si="99"/>
        <v>0</v>
      </c>
      <c r="E235" s="2">
        <f t="shared" si="99"/>
        <v>0</v>
      </c>
      <c r="F235" s="2">
        <f t="shared" si="99"/>
        <v>25.865895570666844</v>
      </c>
      <c r="G235" s="2">
        <f t="shared" si="99"/>
        <v>1138.0994051093412</v>
      </c>
      <c r="H235" s="2">
        <f t="shared" si="99"/>
        <v>4966.2519495680344</v>
      </c>
      <c r="I235" s="2">
        <f t="shared" si="99"/>
        <v>10527.419497261406</v>
      </c>
      <c r="J235" s="2">
        <f t="shared" si="99"/>
        <v>16192.050627237446</v>
      </c>
      <c r="K235" s="2">
        <f t="shared" si="99"/>
        <v>20822.04593438681</v>
      </c>
      <c r="L235" s="2">
        <f t="shared" si="99"/>
        <v>23305.171909170826</v>
      </c>
      <c r="M235" s="2">
        <f t="shared" si="99"/>
        <v>24960.589225693504</v>
      </c>
      <c r="N235" s="2">
        <f t="shared" si="99"/>
        <v>25426.175345965508</v>
      </c>
      <c r="O235" s="2">
        <f t="shared" si="99"/>
        <v>24624.332583274838</v>
      </c>
      <c r="P235" s="2">
        <f t="shared" si="99"/>
        <v>21468.693323653482</v>
      </c>
      <c r="Q235" s="2">
        <f t="shared" si="99"/>
        <v>16373.111896232112</v>
      </c>
      <c r="R235" s="2">
        <f t="shared" si="99"/>
        <v>10217.028750413403</v>
      </c>
      <c r="S235" s="2">
        <f t="shared" si="99"/>
        <v>5354.2403831280371</v>
      </c>
      <c r="T235" s="2">
        <f t="shared" si="99"/>
        <v>1422.6242563866763</v>
      </c>
      <c r="U235" s="2">
        <f t="shared" si="99"/>
        <v>25.865895570666844</v>
      </c>
      <c r="V235" s="2">
        <f t="shared" si="99"/>
        <v>0</v>
      </c>
      <c r="W235" s="2">
        <f t="shared" si="99"/>
        <v>0</v>
      </c>
      <c r="X235" s="2">
        <f t="shared" si="99"/>
        <v>0</v>
      </c>
      <c r="Y235" s="54">
        <f t="shared" si="99"/>
        <v>0</v>
      </c>
    </row>
    <row r="236" spans="1:25">
      <c r="A236" s="50" t="s">
        <v>110</v>
      </c>
      <c r="B236">
        <f>B227+B235</f>
        <v>1841.8289098173516</v>
      </c>
      <c r="C236">
        <f t="shared" ref="C236:Y236" si="100">C227+C235</f>
        <v>1841.8289098173516</v>
      </c>
      <c r="D236">
        <f t="shared" si="100"/>
        <v>1841.8289098173516</v>
      </c>
      <c r="E236">
        <f t="shared" si="100"/>
        <v>1841.8289098173516</v>
      </c>
      <c r="F236">
        <f t="shared" si="100"/>
        <v>1867.6948053880185</v>
      </c>
      <c r="G236">
        <f t="shared" si="100"/>
        <v>2979.928314926693</v>
      </c>
      <c r="H236">
        <f t="shared" si="100"/>
        <v>6808.0808593853862</v>
      </c>
      <c r="I236">
        <f t="shared" si="100"/>
        <v>12369.248407078758</v>
      </c>
      <c r="J236">
        <f t="shared" si="100"/>
        <v>18033.879537054796</v>
      </c>
      <c r="K236">
        <f t="shared" si="100"/>
        <v>22663.874844204161</v>
      </c>
      <c r="L236">
        <f t="shared" si="100"/>
        <v>25147.000818988177</v>
      </c>
      <c r="M236">
        <f t="shared" si="100"/>
        <v>26802.418135510856</v>
      </c>
      <c r="N236">
        <f t="shared" si="100"/>
        <v>27268.00425578286</v>
      </c>
      <c r="O236">
        <f t="shared" si="100"/>
        <v>26466.16149309219</v>
      </c>
      <c r="P236">
        <f t="shared" si="100"/>
        <v>23310.522233470834</v>
      </c>
      <c r="Q236">
        <f t="shared" si="100"/>
        <v>18214.940806049464</v>
      </c>
      <c r="R236">
        <f t="shared" si="100"/>
        <v>12058.857660230755</v>
      </c>
      <c r="S236">
        <f t="shared" si="100"/>
        <v>7196.069292945389</v>
      </c>
      <c r="T236">
        <f t="shared" si="100"/>
        <v>3264.4531662040281</v>
      </c>
      <c r="U236">
        <f t="shared" si="100"/>
        <v>1867.6948053880185</v>
      </c>
      <c r="V236">
        <f t="shared" si="100"/>
        <v>1841.8289098173516</v>
      </c>
      <c r="W236">
        <f t="shared" si="100"/>
        <v>1841.8289098173516</v>
      </c>
      <c r="X236">
        <f t="shared" si="100"/>
        <v>1841.8289098173516</v>
      </c>
      <c r="Y236" s="51">
        <f t="shared" si="100"/>
        <v>1841.8289098173516</v>
      </c>
    </row>
    <row r="237" spans="1:25">
      <c r="A237" s="52" t="s">
        <v>131</v>
      </c>
      <c r="B237" s="27">
        <f>B236+B226-B228</f>
        <v>2893.0768169710809</v>
      </c>
      <c r="C237" s="27">
        <f t="shared" ref="C237:Y237" si="101">C236+C226-C228</f>
        <v>2990.0768169710809</v>
      </c>
      <c r="D237" s="27">
        <f t="shared" si="101"/>
        <v>2925.0768169710809</v>
      </c>
      <c r="E237" s="27">
        <f t="shared" si="101"/>
        <v>2838.0768169710809</v>
      </c>
      <c r="F237" s="27">
        <f t="shared" si="101"/>
        <v>2860.9427125417478</v>
      </c>
      <c r="G237" s="27">
        <f t="shared" si="101"/>
        <v>3994.1762220804221</v>
      </c>
      <c r="H237" s="27">
        <f t="shared" si="101"/>
        <v>7711.3287665391144</v>
      </c>
      <c r="I237" s="27">
        <f t="shared" si="101"/>
        <v>12912.496314232485</v>
      </c>
      <c r="J237" s="27">
        <f t="shared" si="101"/>
        <v>17861.127444208527</v>
      </c>
      <c r="K237" s="27">
        <f t="shared" si="101"/>
        <v>22037.122751357892</v>
      </c>
      <c r="L237" s="27">
        <f t="shared" si="101"/>
        <v>24382.248726141908</v>
      </c>
      <c r="M237" s="27">
        <f t="shared" si="101"/>
        <v>25939.666042664583</v>
      </c>
      <c r="N237" s="27">
        <f t="shared" si="101"/>
        <v>26538.252162936587</v>
      </c>
      <c r="O237" s="27">
        <f t="shared" si="101"/>
        <v>25558.409400245917</v>
      </c>
      <c r="P237" s="27">
        <f t="shared" si="101"/>
        <v>22410.770140624561</v>
      </c>
      <c r="Q237" s="27">
        <f t="shared" si="101"/>
        <v>17405.188713203192</v>
      </c>
      <c r="R237" s="27">
        <f t="shared" si="101"/>
        <v>11367.105567384484</v>
      </c>
      <c r="S237" s="27">
        <f t="shared" si="101"/>
        <v>6781.3172000991181</v>
      </c>
      <c r="T237" s="27">
        <f t="shared" si="101"/>
        <v>3053.7010733577572</v>
      </c>
      <c r="U237" s="27">
        <f t="shared" si="101"/>
        <v>1879.9427125417478</v>
      </c>
      <c r="V237" s="27">
        <f t="shared" si="101"/>
        <v>2038.0768169710809</v>
      </c>
      <c r="W237" s="27">
        <f t="shared" si="101"/>
        <v>2257.0768169710809</v>
      </c>
      <c r="X237" s="27">
        <f t="shared" si="101"/>
        <v>2442.0768169710809</v>
      </c>
      <c r="Y237" s="63">
        <f t="shared" si="101"/>
        <v>2628.0768169710809</v>
      </c>
    </row>
    <row r="238" spans="1:25">
      <c r="A238" s="50"/>
      <c r="Y238" s="51"/>
    </row>
    <row r="239" spans="1:25">
      <c r="A239" s="58" t="s">
        <v>122</v>
      </c>
      <c r="B239" s="2">
        <f>B31</f>
        <v>0</v>
      </c>
      <c r="C239" s="2">
        <f t="shared" ref="C239:Y239" si="102">C31</f>
        <v>0</v>
      </c>
      <c r="D239" s="2">
        <f t="shared" si="102"/>
        <v>0</v>
      </c>
      <c r="E239" s="2">
        <f t="shared" si="102"/>
        <v>0</v>
      </c>
      <c r="F239" s="2">
        <f t="shared" si="102"/>
        <v>21.554912975555705</v>
      </c>
      <c r="G239" s="2">
        <f t="shared" si="102"/>
        <v>948.41617092445097</v>
      </c>
      <c r="H239" s="2">
        <f t="shared" si="102"/>
        <v>4138.5432913066952</v>
      </c>
      <c r="I239" s="2">
        <f t="shared" si="102"/>
        <v>8772.8495810511722</v>
      </c>
      <c r="J239" s="2">
        <f t="shared" si="102"/>
        <v>13493.375522697872</v>
      </c>
      <c r="K239" s="2">
        <f t="shared" si="102"/>
        <v>17351.704945322341</v>
      </c>
      <c r="L239" s="2">
        <f t="shared" si="102"/>
        <v>19420.97659097569</v>
      </c>
      <c r="M239" s="2">
        <f t="shared" si="102"/>
        <v>20800.491021411257</v>
      </c>
      <c r="N239" s="2">
        <f t="shared" si="102"/>
        <v>21188.479454971257</v>
      </c>
      <c r="O239" s="2">
        <f t="shared" si="102"/>
        <v>20520.277152729032</v>
      </c>
      <c r="P239" s="2">
        <f t="shared" si="102"/>
        <v>17890.577769711235</v>
      </c>
      <c r="Q239" s="2">
        <f t="shared" si="102"/>
        <v>13644.259913526761</v>
      </c>
      <c r="R239" s="2">
        <f t="shared" si="102"/>
        <v>8514.1906253445031</v>
      </c>
      <c r="S239" s="2">
        <f t="shared" si="102"/>
        <v>4461.8669859400316</v>
      </c>
      <c r="T239" s="2">
        <f t="shared" si="102"/>
        <v>1185.5202136555638</v>
      </c>
      <c r="U239" s="2">
        <f t="shared" si="102"/>
        <v>21.554912975555705</v>
      </c>
      <c r="V239" s="2">
        <f t="shared" si="102"/>
        <v>0</v>
      </c>
      <c r="W239" s="2">
        <f t="shared" si="102"/>
        <v>0</v>
      </c>
      <c r="X239" s="2">
        <f t="shared" si="102"/>
        <v>0</v>
      </c>
      <c r="Y239" s="54">
        <f t="shared" si="102"/>
        <v>0</v>
      </c>
    </row>
    <row r="240" spans="1:25">
      <c r="A240" s="50" t="s">
        <v>110</v>
      </c>
      <c r="B240">
        <f>B227+B239</f>
        <v>1841.8289098173516</v>
      </c>
      <c r="C240">
        <f t="shared" ref="C240:Y240" si="103">C227+C239</f>
        <v>1841.8289098173516</v>
      </c>
      <c r="D240">
        <f t="shared" si="103"/>
        <v>1841.8289098173516</v>
      </c>
      <c r="E240">
        <f t="shared" si="103"/>
        <v>1841.8289098173516</v>
      </c>
      <c r="F240">
        <f t="shared" si="103"/>
        <v>1863.3838227929073</v>
      </c>
      <c r="G240">
        <f t="shared" si="103"/>
        <v>2790.2450807418027</v>
      </c>
      <c r="H240">
        <f t="shared" si="103"/>
        <v>5980.372201124047</v>
      </c>
      <c r="I240">
        <f t="shared" si="103"/>
        <v>10614.678490868524</v>
      </c>
      <c r="J240">
        <f t="shared" si="103"/>
        <v>15335.204432515224</v>
      </c>
      <c r="K240">
        <f t="shared" si="103"/>
        <v>19193.533855139693</v>
      </c>
      <c r="L240">
        <f t="shared" si="103"/>
        <v>21262.805500793042</v>
      </c>
      <c r="M240">
        <f t="shared" si="103"/>
        <v>22642.319931228609</v>
      </c>
      <c r="N240">
        <f t="shared" si="103"/>
        <v>23030.308364788609</v>
      </c>
      <c r="O240">
        <f t="shared" si="103"/>
        <v>22362.106062546383</v>
      </c>
      <c r="P240">
        <f t="shared" si="103"/>
        <v>19732.406679528587</v>
      </c>
      <c r="Q240">
        <f t="shared" si="103"/>
        <v>15486.088823344113</v>
      </c>
      <c r="R240">
        <f t="shared" si="103"/>
        <v>10356.019535161855</v>
      </c>
      <c r="S240">
        <f t="shared" si="103"/>
        <v>6303.6958957573834</v>
      </c>
      <c r="T240">
        <f t="shared" si="103"/>
        <v>3027.3491234729154</v>
      </c>
      <c r="U240">
        <f t="shared" si="103"/>
        <v>1863.3838227929073</v>
      </c>
      <c r="V240">
        <f t="shared" si="103"/>
        <v>1841.8289098173516</v>
      </c>
      <c r="W240">
        <f t="shared" si="103"/>
        <v>1841.8289098173516</v>
      </c>
      <c r="X240">
        <f t="shared" si="103"/>
        <v>1841.8289098173516</v>
      </c>
      <c r="Y240" s="51">
        <f t="shared" si="103"/>
        <v>1841.8289098173516</v>
      </c>
    </row>
    <row r="241" spans="1:25">
      <c r="A241" s="52" t="s">
        <v>131</v>
      </c>
      <c r="B241" s="27">
        <f>B240+B226-B228</f>
        <v>2893.0768169710809</v>
      </c>
      <c r="C241" s="27">
        <f t="shared" ref="C241:Y241" si="104">C240+C226-C228</f>
        <v>2990.0768169710809</v>
      </c>
      <c r="D241" s="27">
        <f t="shared" si="104"/>
        <v>2925.0768169710809</v>
      </c>
      <c r="E241" s="27">
        <f t="shared" si="104"/>
        <v>2838.0768169710809</v>
      </c>
      <c r="F241" s="27">
        <f t="shared" si="104"/>
        <v>2856.6317299466364</v>
      </c>
      <c r="G241" s="27">
        <f t="shared" si="104"/>
        <v>3804.4929878955318</v>
      </c>
      <c r="H241" s="27">
        <f t="shared" si="104"/>
        <v>6883.620108277777</v>
      </c>
      <c r="I241" s="27">
        <f t="shared" si="104"/>
        <v>11157.926398022253</v>
      </c>
      <c r="J241" s="27">
        <f t="shared" si="104"/>
        <v>15162.452339668955</v>
      </c>
      <c r="K241" s="27">
        <f t="shared" si="104"/>
        <v>18566.781762293424</v>
      </c>
      <c r="L241" s="27">
        <f t="shared" si="104"/>
        <v>20498.053407946769</v>
      </c>
      <c r="M241" s="27">
        <f t="shared" si="104"/>
        <v>21779.56783838234</v>
      </c>
      <c r="N241" s="27">
        <f t="shared" si="104"/>
        <v>22300.55627194234</v>
      </c>
      <c r="O241" s="27">
        <f t="shared" si="104"/>
        <v>21454.353969700111</v>
      </c>
      <c r="P241" s="27">
        <f t="shared" si="104"/>
        <v>18832.654586682314</v>
      </c>
      <c r="Q241" s="27">
        <f t="shared" si="104"/>
        <v>14676.336730497842</v>
      </c>
      <c r="R241" s="27">
        <f t="shared" si="104"/>
        <v>9664.267442315584</v>
      </c>
      <c r="S241" s="27">
        <f t="shared" si="104"/>
        <v>5888.9438029111116</v>
      </c>
      <c r="T241" s="27">
        <f t="shared" si="104"/>
        <v>2816.5970306266445</v>
      </c>
      <c r="U241" s="27">
        <f t="shared" si="104"/>
        <v>1875.6317299466364</v>
      </c>
      <c r="V241" s="27">
        <f t="shared" si="104"/>
        <v>2038.0768169710809</v>
      </c>
      <c r="W241" s="27">
        <f t="shared" si="104"/>
        <v>2257.0768169710809</v>
      </c>
      <c r="X241" s="27">
        <f t="shared" si="104"/>
        <v>2442.0768169710809</v>
      </c>
      <c r="Y241" s="63">
        <f t="shared" si="104"/>
        <v>2628.0768169710809</v>
      </c>
    </row>
    <row r="242" spans="1:25">
      <c r="A242" s="50"/>
      <c r="Y242" s="51"/>
    </row>
    <row r="243" spans="1:25">
      <c r="A243" s="58" t="s">
        <v>123</v>
      </c>
      <c r="B243" s="2">
        <f>B34</f>
        <v>0</v>
      </c>
      <c r="C243" s="2">
        <f t="shared" ref="C243:Y243" si="105">C34</f>
        <v>0</v>
      </c>
      <c r="D243" s="2">
        <f t="shared" si="105"/>
        <v>0</v>
      </c>
      <c r="E243" s="2">
        <f t="shared" si="105"/>
        <v>0</v>
      </c>
      <c r="F243" s="2">
        <f t="shared" si="105"/>
        <v>17.243930380444564</v>
      </c>
      <c r="G243" s="2">
        <f t="shared" si="105"/>
        <v>758.73293673956084</v>
      </c>
      <c r="H243" s="2">
        <f t="shared" si="105"/>
        <v>3310.8346330453564</v>
      </c>
      <c r="I243" s="2">
        <f t="shared" si="105"/>
        <v>7018.2796648409385</v>
      </c>
      <c r="J243" s="2">
        <f t="shared" si="105"/>
        <v>10794.700418158298</v>
      </c>
      <c r="K243" s="2">
        <f t="shared" si="105"/>
        <v>13881.363956257874</v>
      </c>
      <c r="L243" s="2">
        <f t="shared" si="105"/>
        <v>15536.781272780552</v>
      </c>
      <c r="M243" s="2">
        <f t="shared" si="105"/>
        <v>16640.392817129003</v>
      </c>
      <c r="N243" s="2">
        <f t="shared" si="105"/>
        <v>16950.783563977009</v>
      </c>
      <c r="O243" s="2">
        <f t="shared" si="105"/>
        <v>16416.221722183225</v>
      </c>
      <c r="P243" s="2">
        <f t="shared" si="105"/>
        <v>14312.46221576899</v>
      </c>
      <c r="Q243" s="2">
        <f t="shared" si="105"/>
        <v>10915.40793082141</v>
      </c>
      <c r="R243" s="2">
        <f t="shared" si="105"/>
        <v>6811.3525002756032</v>
      </c>
      <c r="S243" s="2">
        <f t="shared" si="105"/>
        <v>3569.4935887520251</v>
      </c>
      <c r="T243" s="2">
        <f t="shared" si="105"/>
        <v>948.41617092445108</v>
      </c>
      <c r="U243" s="2">
        <f t="shared" si="105"/>
        <v>17.243930380444564</v>
      </c>
      <c r="V243" s="2">
        <f t="shared" si="105"/>
        <v>0</v>
      </c>
      <c r="W243" s="2">
        <f t="shared" si="105"/>
        <v>0</v>
      </c>
      <c r="X243" s="2">
        <f t="shared" si="105"/>
        <v>0</v>
      </c>
      <c r="Y243" s="54">
        <f t="shared" si="105"/>
        <v>0</v>
      </c>
    </row>
    <row r="244" spans="1:25">
      <c r="A244" s="50" t="s">
        <v>110</v>
      </c>
      <c r="B244">
        <f>B227+B243</f>
        <v>1841.8289098173516</v>
      </c>
      <c r="C244">
        <f t="shared" ref="C244:Y244" si="106">C227+C243</f>
        <v>1841.8289098173516</v>
      </c>
      <c r="D244">
        <f t="shared" si="106"/>
        <v>1841.8289098173516</v>
      </c>
      <c r="E244">
        <f t="shared" si="106"/>
        <v>1841.8289098173516</v>
      </c>
      <c r="F244">
        <f t="shared" si="106"/>
        <v>1859.072840197796</v>
      </c>
      <c r="G244">
        <f t="shared" si="106"/>
        <v>2600.5618465569123</v>
      </c>
      <c r="H244">
        <f t="shared" si="106"/>
        <v>5152.6635428627078</v>
      </c>
      <c r="I244">
        <f t="shared" si="106"/>
        <v>8860.1085746582903</v>
      </c>
      <c r="J244">
        <f t="shared" si="106"/>
        <v>12636.52932797565</v>
      </c>
      <c r="K244">
        <f t="shared" si="106"/>
        <v>15723.192866075226</v>
      </c>
      <c r="L244">
        <f t="shared" si="106"/>
        <v>17378.610182597902</v>
      </c>
      <c r="M244">
        <f t="shared" si="106"/>
        <v>18482.221726946354</v>
      </c>
      <c r="N244">
        <f t="shared" si="106"/>
        <v>18792.612473794361</v>
      </c>
      <c r="O244">
        <f t="shared" si="106"/>
        <v>18258.050632000577</v>
      </c>
      <c r="P244">
        <f t="shared" si="106"/>
        <v>16154.291125586342</v>
      </c>
      <c r="Q244">
        <f t="shared" si="106"/>
        <v>12757.236840638761</v>
      </c>
      <c r="R244">
        <f t="shared" si="106"/>
        <v>8653.181410092955</v>
      </c>
      <c r="S244">
        <f t="shared" si="106"/>
        <v>5411.3224985693769</v>
      </c>
      <c r="T244">
        <f t="shared" si="106"/>
        <v>2790.2450807418027</v>
      </c>
      <c r="U244">
        <f t="shared" si="106"/>
        <v>1859.072840197796</v>
      </c>
      <c r="V244">
        <f t="shared" si="106"/>
        <v>1841.8289098173516</v>
      </c>
      <c r="W244">
        <f t="shared" si="106"/>
        <v>1841.8289098173516</v>
      </c>
      <c r="X244">
        <f t="shared" si="106"/>
        <v>1841.8289098173516</v>
      </c>
      <c r="Y244" s="51">
        <f t="shared" si="106"/>
        <v>1841.8289098173516</v>
      </c>
    </row>
    <row r="245" spans="1:25">
      <c r="A245" s="52" t="s">
        <v>131</v>
      </c>
      <c r="B245" s="27">
        <f>B244+B226-B228</f>
        <v>2893.0768169710809</v>
      </c>
      <c r="C245" s="27">
        <f t="shared" ref="C245:Y245" si="107">C244+C226-C228</f>
        <v>2990.0768169710809</v>
      </c>
      <c r="D245" s="27">
        <f t="shared" si="107"/>
        <v>2925.0768169710809</v>
      </c>
      <c r="E245" s="27">
        <f t="shared" si="107"/>
        <v>2838.0768169710809</v>
      </c>
      <c r="F245" s="27">
        <f t="shared" si="107"/>
        <v>2852.3207473515249</v>
      </c>
      <c r="G245" s="27">
        <f t="shared" si="107"/>
        <v>3614.8097537106414</v>
      </c>
      <c r="H245" s="27">
        <f t="shared" si="107"/>
        <v>6055.911450016436</v>
      </c>
      <c r="I245" s="27">
        <f t="shared" si="107"/>
        <v>9403.3564818120194</v>
      </c>
      <c r="J245" s="27">
        <f t="shared" si="107"/>
        <v>12463.777235129379</v>
      </c>
      <c r="K245" s="27">
        <f t="shared" si="107"/>
        <v>15096.440773228955</v>
      </c>
      <c r="L245" s="27">
        <f t="shared" si="107"/>
        <v>16613.858089751629</v>
      </c>
      <c r="M245" s="27">
        <f t="shared" si="107"/>
        <v>17619.469634100082</v>
      </c>
      <c r="N245" s="27">
        <f t="shared" si="107"/>
        <v>18062.860380948092</v>
      </c>
      <c r="O245" s="27">
        <f t="shared" si="107"/>
        <v>17350.298539154304</v>
      </c>
      <c r="P245" s="27">
        <f t="shared" si="107"/>
        <v>15254.539032740071</v>
      </c>
      <c r="Q245" s="27">
        <f t="shared" si="107"/>
        <v>11947.484747792492</v>
      </c>
      <c r="R245" s="27">
        <f t="shared" si="107"/>
        <v>7961.4293172466841</v>
      </c>
      <c r="S245" s="27">
        <f t="shared" si="107"/>
        <v>4996.5704057231051</v>
      </c>
      <c r="T245" s="27">
        <f t="shared" si="107"/>
        <v>2579.4929878955318</v>
      </c>
      <c r="U245" s="27">
        <f t="shared" si="107"/>
        <v>1871.3207473515249</v>
      </c>
      <c r="V245" s="27">
        <f t="shared" si="107"/>
        <v>2038.0768169710809</v>
      </c>
      <c r="W245" s="27">
        <f t="shared" si="107"/>
        <v>2257.0768169710809</v>
      </c>
      <c r="X245" s="27">
        <f t="shared" si="107"/>
        <v>2442.0768169710809</v>
      </c>
      <c r="Y245" s="63">
        <f t="shared" si="107"/>
        <v>2628.0768169710809</v>
      </c>
    </row>
    <row r="246" spans="1:25">
      <c r="A246" s="50"/>
      <c r="Y246" s="51"/>
    </row>
    <row r="247" spans="1:25">
      <c r="A247" s="58" t="s">
        <v>127</v>
      </c>
      <c r="B247" s="2">
        <f>B37</f>
        <v>0</v>
      </c>
      <c r="C247" s="2">
        <f t="shared" ref="C247:Y247" si="108">C37</f>
        <v>0</v>
      </c>
      <c r="D247" s="2">
        <f t="shared" si="108"/>
        <v>0</v>
      </c>
      <c r="E247" s="2">
        <f t="shared" si="108"/>
        <v>0</v>
      </c>
      <c r="F247" s="2">
        <f t="shared" si="108"/>
        <v>12.932947785333422</v>
      </c>
      <c r="G247" s="2">
        <f t="shared" si="108"/>
        <v>569.0497025546706</v>
      </c>
      <c r="H247" s="2">
        <f t="shared" si="108"/>
        <v>2483.1259747840172</v>
      </c>
      <c r="I247" s="2">
        <f t="shared" si="108"/>
        <v>5263.709748630703</v>
      </c>
      <c r="J247" s="2">
        <f t="shared" si="108"/>
        <v>8096.025313618723</v>
      </c>
      <c r="K247" s="2">
        <f t="shared" si="108"/>
        <v>10411.022967193405</v>
      </c>
      <c r="L247" s="2">
        <f t="shared" si="108"/>
        <v>11652.585954585413</v>
      </c>
      <c r="M247" s="2">
        <f t="shared" si="108"/>
        <v>12480.294612846752</v>
      </c>
      <c r="N247" s="2">
        <f t="shared" si="108"/>
        <v>12713.087672982754</v>
      </c>
      <c r="O247" s="2">
        <f t="shared" si="108"/>
        <v>12312.166291637419</v>
      </c>
      <c r="P247" s="2">
        <f t="shared" si="108"/>
        <v>10734.346661826741</v>
      </c>
      <c r="Q247" s="2">
        <f t="shared" si="108"/>
        <v>8186.5559481160562</v>
      </c>
      <c r="R247" s="2">
        <f t="shared" si="108"/>
        <v>5108.5143752067015</v>
      </c>
      <c r="S247" s="2">
        <f t="shared" si="108"/>
        <v>2677.1201915640186</v>
      </c>
      <c r="T247" s="2">
        <f t="shared" si="108"/>
        <v>711.31212819333814</v>
      </c>
      <c r="U247" s="2">
        <f t="shared" si="108"/>
        <v>12.932947785333422</v>
      </c>
      <c r="V247" s="2">
        <f t="shared" si="108"/>
        <v>0</v>
      </c>
      <c r="W247" s="2">
        <f t="shared" si="108"/>
        <v>0</v>
      </c>
      <c r="X247" s="2">
        <f t="shared" si="108"/>
        <v>0</v>
      </c>
      <c r="Y247" s="54">
        <f t="shared" si="108"/>
        <v>0</v>
      </c>
    </row>
    <row r="248" spans="1:25">
      <c r="A248" s="50" t="s">
        <v>110</v>
      </c>
      <c r="B248">
        <f>B227+B247</f>
        <v>1841.8289098173516</v>
      </c>
      <c r="C248">
        <f t="shared" ref="C248:Y248" si="109">C227+C247</f>
        <v>1841.8289098173516</v>
      </c>
      <c r="D248">
        <f t="shared" si="109"/>
        <v>1841.8289098173516</v>
      </c>
      <c r="E248">
        <f t="shared" si="109"/>
        <v>1841.8289098173516</v>
      </c>
      <c r="F248">
        <f t="shared" si="109"/>
        <v>1854.761857602685</v>
      </c>
      <c r="G248">
        <f t="shared" si="109"/>
        <v>2410.878612372022</v>
      </c>
      <c r="H248">
        <f t="shared" si="109"/>
        <v>4324.9548846013686</v>
      </c>
      <c r="I248">
        <f t="shared" si="109"/>
        <v>7105.5386584480548</v>
      </c>
      <c r="J248">
        <f t="shared" si="109"/>
        <v>9937.8542234360739</v>
      </c>
      <c r="K248">
        <f t="shared" si="109"/>
        <v>12252.851877010757</v>
      </c>
      <c r="L248">
        <f t="shared" si="109"/>
        <v>13494.414864402765</v>
      </c>
      <c r="M248">
        <f t="shared" si="109"/>
        <v>14322.123522664104</v>
      </c>
      <c r="N248">
        <f t="shared" si="109"/>
        <v>14554.916582800106</v>
      </c>
      <c r="O248">
        <f t="shared" si="109"/>
        <v>14153.995201454771</v>
      </c>
      <c r="P248">
        <f t="shared" si="109"/>
        <v>12576.175571644093</v>
      </c>
      <c r="Q248">
        <f t="shared" si="109"/>
        <v>10028.384857933408</v>
      </c>
      <c r="R248">
        <f t="shared" si="109"/>
        <v>6950.3432850240533</v>
      </c>
      <c r="S248">
        <f t="shared" si="109"/>
        <v>4518.9491013813704</v>
      </c>
      <c r="T248">
        <f t="shared" si="109"/>
        <v>2553.14103801069</v>
      </c>
      <c r="U248">
        <f t="shared" si="109"/>
        <v>1854.761857602685</v>
      </c>
      <c r="V248">
        <f t="shared" si="109"/>
        <v>1841.8289098173516</v>
      </c>
      <c r="W248">
        <f t="shared" si="109"/>
        <v>1841.8289098173516</v>
      </c>
      <c r="X248">
        <f t="shared" si="109"/>
        <v>1841.8289098173516</v>
      </c>
      <c r="Y248" s="51">
        <f t="shared" si="109"/>
        <v>1841.8289098173516</v>
      </c>
    </row>
    <row r="249" spans="1:25">
      <c r="A249" s="52" t="s">
        <v>131</v>
      </c>
      <c r="B249" s="27">
        <f>B248+B226-B228</f>
        <v>2893.0768169710809</v>
      </c>
      <c r="C249" s="27">
        <f t="shared" ref="C249:Y249" si="110">C248+C226-C228</f>
        <v>2990.0768169710809</v>
      </c>
      <c r="D249" s="27">
        <f t="shared" si="110"/>
        <v>2925.0768169710809</v>
      </c>
      <c r="E249" s="27">
        <f t="shared" si="110"/>
        <v>2838.0768169710809</v>
      </c>
      <c r="F249" s="27">
        <f t="shared" si="110"/>
        <v>2848.0097647564144</v>
      </c>
      <c r="G249" s="27">
        <f t="shared" si="110"/>
        <v>3425.1265195257511</v>
      </c>
      <c r="H249" s="27">
        <f t="shared" si="110"/>
        <v>5228.2027917550986</v>
      </c>
      <c r="I249" s="27">
        <f t="shared" si="110"/>
        <v>7648.7865656017839</v>
      </c>
      <c r="J249" s="27">
        <f t="shared" si="110"/>
        <v>9765.102130589803</v>
      </c>
      <c r="K249" s="27">
        <f t="shared" si="110"/>
        <v>11626.099784164486</v>
      </c>
      <c r="L249" s="27">
        <f t="shared" si="110"/>
        <v>12729.662771556494</v>
      </c>
      <c r="M249" s="27">
        <f t="shared" si="110"/>
        <v>13459.371429817831</v>
      </c>
      <c r="N249" s="27">
        <f t="shared" si="110"/>
        <v>13825.164489953837</v>
      </c>
      <c r="O249" s="27">
        <f t="shared" si="110"/>
        <v>13246.243108608498</v>
      </c>
      <c r="P249" s="27">
        <f t="shared" si="110"/>
        <v>11676.42347879782</v>
      </c>
      <c r="Q249" s="27">
        <f t="shared" si="110"/>
        <v>9218.6327650871372</v>
      </c>
      <c r="R249" s="27">
        <f t="shared" si="110"/>
        <v>6258.5911921777824</v>
      </c>
      <c r="S249" s="27">
        <f t="shared" si="110"/>
        <v>4104.1970085350986</v>
      </c>
      <c r="T249" s="27">
        <f t="shared" si="110"/>
        <v>2342.3889451644191</v>
      </c>
      <c r="U249" s="27">
        <f t="shared" si="110"/>
        <v>1867.0097647564144</v>
      </c>
      <c r="V249" s="27">
        <f t="shared" si="110"/>
        <v>2038.0768169710809</v>
      </c>
      <c r="W249" s="27">
        <f t="shared" si="110"/>
        <v>2257.0768169710809</v>
      </c>
      <c r="X249" s="27">
        <f t="shared" si="110"/>
        <v>2442.0768169710809</v>
      </c>
      <c r="Y249" s="63">
        <f t="shared" si="110"/>
        <v>2628.0768169710809</v>
      </c>
    </row>
    <row r="250" spans="1:25">
      <c r="A250" s="50"/>
      <c r="Y250" s="51"/>
    </row>
    <row r="251" spans="1:25">
      <c r="A251" s="58" t="s">
        <v>128</v>
      </c>
      <c r="B251" s="2">
        <f>B40</f>
        <v>0</v>
      </c>
      <c r="C251" s="2">
        <f t="shared" ref="C251:Y251" si="111">C40</f>
        <v>0</v>
      </c>
      <c r="D251" s="2">
        <f t="shared" si="111"/>
        <v>0</v>
      </c>
      <c r="E251" s="2">
        <f t="shared" si="111"/>
        <v>0</v>
      </c>
      <c r="F251" s="2">
        <f t="shared" si="111"/>
        <v>8.6219651902222818</v>
      </c>
      <c r="G251" s="2">
        <f t="shared" si="111"/>
        <v>379.36646836978042</v>
      </c>
      <c r="H251" s="2">
        <f t="shared" si="111"/>
        <v>1655.4173165226782</v>
      </c>
      <c r="I251" s="2">
        <f t="shared" si="111"/>
        <v>3509.1398324204692</v>
      </c>
      <c r="J251" s="2">
        <f t="shared" si="111"/>
        <v>5397.350209079149</v>
      </c>
      <c r="K251" s="2">
        <f t="shared" si="111"/>
        <v>6940.6819781289369</v>
      </c>
      <c r="L251" s="2">
        <f t="shared" si="111"/>
        <v>7768.3906363902761</v>
      </c>
      <c r="M251" s="2">
        <f t="shared" si="111"/>
        <v>8320.1964085645013</v>
      </c>
      <c r="N251" s="2">
        <f t="shared" si="111"/>
        <v>8475.3917819885046</v>
      </c>
      <c r="O251" s="2">
        <f t="shared" si="111"/>
        <v>8208.1108610916126</v>
      </c>
      <c r="P251" s="2">
        <f t="shared" si="111"/>
        <v>7156.231107884495</v>
      </c>
      <c r="Q251" s="2">
        <f t="shared" si="111"/>
        <v>5457.7039654107048</v>
      </c>
      <c r="R251" s="2">
        <f t="shared" si="111"/>
        <v>3405.6762501378016</v>
      </c>
      <c r="S251" s="2">
        <f t="shared" si="111"/>
        <v>1784.7467943760125</v>
      </c>
      <c r="T251" s="2">
        <f t="shared" si="111"/>
        <v>474.20808546222554</v>
      </c>
      <c r="U251" s="2">
        <f t="shared" si="111"/>
        <v>8.6219651902222818</v>
      </c>
      <c r="V251" s="2">
        <f t="shared" si="111"/>
        <v>0</v>
      </c>
      <c r="W251" s="2">
        <f t="shared" si="111"/>
        <v>0</v>
      </c>
      <c r="X251" s="2">
        <f t="shared" si="111"/>
        <v>0</v>
      </c>
      <c r="Y251" s="54">
        <f t="shared" si="111"/>
        <v>0</v>
      </c>
    </row>
    <row r="252" spans="1:25">
      <c r="A252" s="50" t="s">
        <v>110</v>
      </c>
      <c r="B252">
        <f>B227+B251</f>
        <v>1841.8289098173516</v>
      </c>
      <c r="C252">
        <f t="shared" ref="C252:Y252" si="112">C227+C251</f>
        <v>1841.8289098173516</v>
      </c>
      <c r="D252">
        <f t="shared" si="112"/>
        <v>1841.8289098173516</v>
      </c>
      <c r="E252">
        <f t="shared" si="112"/>
        <v>1841.8289098173516</v>
      </c>
      <c r="F252">
        <f t="shared" si="112"/>
        <v>1850.4508750075738</v>
      </c>
      <c r="G252">
        <f t="shared" si="112"/>
        <v>2221.1953781871321</v>
      </c>
      <c r="H252">
        <f t="shared" si="112"/>
        <v>3497.2462263400298</v>
      </c>
      <c r="I252">
        <f t="shared" si="112"/>
        <v>5350.9687422378211</v>
      </c>
      <c r="J252">
        <f t="shared" si="112"/>
        <v>7239.1791188965008</v>
      </c>
      <c r="K252">
        <f t="shared" si="112"/>
        <v>8782.5108879462878</v>
      </c>
      <c r="L252">
        <f t="shared" si="112"/>
        <v>9610.219546207627</v>
      </c>
      <c r="M252">
        <f t="shared" si="112"/>
        <v>10162.025318381853</v>
      </c>
      <c r="N252">
        <f t="shared" si="112"/>
        <v>10317.220691805856</v>
      </c>
      <c r="O252">
        <f t="shared" si="112"/>
        <v>10049.939770908964</v>
      </c>
      <c r="P252">
        <f t="shared" si="112"/>
        <v>8998.0600177018459</v>
      </c>
      <c r="Q252">
        <f t="shared" si="112"/>
        <v>7299.5328752280566</v>
      </c>
      <c r="R252">
        <f t="shared" si="112"/>
        <v>5247.5051599551534</v>
      </c>
      <c r="S252">
        <f t="shared" si="112"/>
        <v>3626.5757041933639</v>
      </c>
      <c r="T252">
        <f t="shared" si="112"/>
        <v>2316.0369952795772</v>
      </c>
      <c r="U252">
        <f t="shared" si="112"/>
        <v>1850.4508750075738</v>
      </c>
      <c r="V252">
        <f t="shared" si="112"/>
        <v>1841.8289098173516</v>
      </c>
      <c r="W252">
        <f t="shared" si="112"/>
        <v>1841.8289098173516</v>
      </c>
      <c r="X252">
        <f t="shared" si="112"/>
        <v>1841.8289098173516</v>
      </c>
      <c r="Y252" s="51">
        <f t="shared" si="112"/>
        <v>1841.8289098173516</v>
      </c>
    </row>
    <row r="253" spans="1:25">
      <c r="A253" s="52" t="s">
        <v>131</v>
      </c>
      <c r="B253" s="27">
        <f>B252+B226-B228</f>
        <v>2893.0768169710809</v>
      </c>
      <c r="C253" s="27">
        <f t="shared" ref="C253:Y253" si="113">C252+C226-C228</f>
        <v>2990.0768169710809</v>
      </c>
      <c r="D253" s="27">
        <f t="shared" si="113"/>
        <v>2925.0768169710809</v>
      </c>
      <c r="E253" s="27">
        <f t="shared" si="113"/>
        <v>2838.0768169710809</v>
      </c>
      <c r="F253" s="27">
        <f t="shared" si="113"/>
        <v>2843.6987821613029</v>
      </c>
      <c r="G253" s="27">
        <f t="shared" si="113"/>
        <v>3235.4432853408616</v>
      </c>
      <c r="H253" s="27">
        <f t="shared" si="113"/>
        <v>4400.4941334937594</v>
      </c>
      <c r="I253" s="27">
        <f t="shared" si="113"/>
        <v>5894.2166493915502</v>
      </c>
      <c r="J253" s="27">
        <f t="shared" si="113"/>
        <v>7066.4270260502308</v>
      </c>
      <c r="K253" s="27">
        <f t="shared" si="113"/>
        <v>8155.7587951000169</v>
      </c>
      <c r="L253" s="27">
        <f t="shared" si="113"/>
        <v>8845.4674533613561</v>
      </c>
      <c r="M253" s="27">
        <f t="shared" si="113"/>
        <v>9299.2732255355822</v>
      </c>
      <c r="N253" s="27">
        <f t="shared" si="113"/>
        <v>9587.4685989595855</v>
      </c>
      <c r="O253" s="27">
        <f t="shared" si="113"/>
        <v>9142.1876780626935</v>
      </c>
      <c r="P253" s="27">
        <f t="shared" si="113"/>
        <v>8098.307924855575</v>
      </c>
      <c r="Q253" s="27">
        <f t="shared" si="113"/>
        <v>6489.7807823817857</v>
      </c>
      <c r="R253" s="27">
        <f t="shared" si="113"/>
        <v>4555.7530671088825</v>
      </c>
      <c r="S253" s="27">
        <f t="shared" si="113"/>
        <v>3211.823611347093</v>
      </c>
      <c r="T253" s="27">
        <f t="shared" si="113"/>
        <v>2105.2849024333063</v>
      </c>
      <c r="U253" s="27">
        <f t="shared" si="113"/>
        <v>1862.6987821613029</v>
      </c>
      <c r="V253" s="27">
        <f t="shared" si="113"/>
        <v>2038.0768169710809</v>
      </c>
      <c r="W253" s="27">
        <f t="shared" si="113"/>
        <v>2257.0768169710809</v>
      </c>
      <c r="X253" s="27">
        <f t="shared" si="113"/>
        <v>2442.0768169710809</v>
      </c>
      <c r="Y253" s="63">
        <f t="shared" si="113"/>
        <v>2628.0768169710809</v>
      </c>
    </row>
    <row r="254" spans="1:25">
      <c r="A254" s="50"/>
      <c r="Y254" s="51"/>
    </row>
    <row r="255" spans="1:25">
      <c r="A255" s="58" t="s">
        <v>129</v>
      </c>
      <c r="B255" s="2">
        <f>B43</f>
        <v>0</v>
      </c>
      <c r="C255" s="2">
        <f t="shared" ref="C255:Y255" si="114">C43</f>
        <v>0</v>
      </c>
      <c r="D255" s="2">
        <f t="shared" si="114"/>
        <v>0</v>
      </c>
      <c r="E255" s="2">
        <f t="shared" si="114"/>
        <v>0</v>
      </c>
      <c r="F255" s="2">
        <f t="shared" si="114"/>
        <v>4.3109825951111409</v>
      </c>
      <c r="G255" s="2">
        <f t="shared" si="114"/>
        <v>189.68323418489021</v>
      </c>
      <c r="H255" s="2">
        <f t="shared" si="114"/>
        <v>827.70865826133911</v>
      </c>
      <c r="I255" s="2">
        <f t="shared" si="114"/>
        <v>1754.5699162102346</v>
      </c>
      <c r="J255" s="2">
        <f t="shared" si="114"/>
        <v>2698.6751045395745</v>
      </c>
      <c r="K255" s="2">
        <f t="shared" si="114"/>
        <v>3470.3409890644684</v>
      </c>
      <c r="L255" s="2">
        <f t="shared" si="114"/>
        <v>3884.195318195138</v>
      </c>
      <c r="M255" s="2">
        <f t="shared" si="114"/>
        <v>4160.0982042822507</v>
      </c>
      <c r="N255" s="2">
        <f t="shared" si="114"/>
        <v>4237.6958909942523</v>
      </c>
      <c r="O255" s="2">
        <f t="shared" si="114"/>
        <v>4104.0554305458063</v>
      </c>
      <c r="P255" s="2">
        <f t="shared" si="114"/>
        <v>3578.1155539422475</v>
      </c>
      <c r="Q255" s="2">
        <f t="shared" si="114"/>
        <v>2728.8519827053524</v>
      </c>
      <c r="R255" s="2">
        <f t="shared" si="114"/>
        <v>1702.8381250689008</v>
      </c>
      <c r="S255" s="2">
        <f t="shared" si="114"/>
        <v>892.37339718800627</v>
      </c>
      <c r="T255" s="2">
        <f t="shared" si="114"/>
        <v>237.10404273111277</v>
      </c>
      <c r="U255" s="2">
        <f t="shared" si="114"/>
        <v>4.3109825951111409</v>
      </c>
      <c r="V255" s="2">
        <f t="shared" si="114"/>
        <v>0</v>
      </c>
      <c r="W255" s="2">
        <f t="shared" si="114"/>
        <v>0</v>
      </c>
      <c r="X255" s="2">
        <f t="shared" si="114"/>
        <v>0</v>
      </c>
      <c r="Y255" s="54">
        <f t="shared" si="114"/>
        <v>0</v>
      </c>
    </row>
    <row r="256" spans="1:25">
      <c r="A256" s="50" t="s">
        <v>110</v>
      </c>
      <c r="B256">
        <f>B227+B255</f>
        <v>1841.8289098173516</v>
      </c>
      <c r="C256">
        <f t="shared" ref="C256:Y256" si="115">C227+C255</f>
        <v>1841.8289098173516</v>
      </c>
      <c r="D256">
        <f t="shared" si="115"/>
        <v>1841.8289098173516</v>
      </c>
      <c r="E256">
        <f t="shared" si="115"/>
        <v>1841.8289098173516</v>
      </c>
      <c r="F256">
        <f t="shared" si="115"/>
        <v>1846.1398924124628</v>
      </c>
      <c r="G256">
        <f t="shared" si="115"/>
        <v>2031.5121440022417</v>
      </c>
      <c r="H256">
        <f t="shared" si="115"/>
        <v>2669.5375680786906</v>
      </c>
      <c r="I256">
        <f t="shared" si="115"/>
        <v>3596.3988260275864</v>
      </c>
      <c r="J256">
        <f t="shared" si="115"/>
        <v>4540.5040143569258</v>
      </c>
      <c r="K256">
        <f t="shared" si="115"/>
        <v>5312.1698988818198</v>
      </c>
      <c r="L256">
        <f t="shared" si="115"/>
        <v>5726.0242280124894</v>
      </c>
      <c r="M256">
        <f t="shared" si="115"/>
        <v>6001.9271140996025</v>
      </c>
      <c r="N256">
        <f t="shared" si="115"/>
        <v>6079.5248008116041</v>
      </c>
      <c r="O256">
        <f t="shared" si="115"/>
        <v>5945.8843403631581</v>
      </c>
      <c r="P256">
        <f t="shared" si="115"/>
        <v>5419.9444637595989</v>
      </c>
      <c r="Q256">
        <f t="shared" si="115"/>
        <v>4570.6808925227042</v>
      </c>
      <c r="R256">
        <f t="shared" si="115"/>
        <v>3544.6670348862526</v>
      </c>
      <c r="S256">
        <f t="shared" si="115"/>
        <v>2734.2023070053579</v>
      </c>
      <c r="T256">
        <f t="shared" si="115"/>
        <v>2078.9329525484645</v>
      </c>
      <c r="U256">
        <f t="shared" si="115"/>
        <v>1846.1398924124628</v>
      </c>
      <c r="V256">
        <f t="shared" si="115"/>
        <v>1841.8289098173516</v>
      </c>
      <c r="W256">
        <f t="shared" si="115"/>
        <v>1841.8289098173516</v>
      </c>
      <c r="X256">
        <f t="shared" si="115"/>
        <v>1841.8289098173516</v>
      </c>
      <c r="Y256" s="51">
        <f t="shared" si="115"/>
        <v>1841.8289098173516</v>
      </c>
    </row>
    <row r="257" spans="1:25" ht="14.25" thickBot="1">
      <c r="A257" s="59" t="s">
        <v>131</v>
      </c>
      <c r="B257" s="65">
        <f>B256+B226-B228</f>
        <v>2893.0768169710809</v>
      </c>
      <c r="C257" s="65">
        <f t="shared" ref="C257:Y257" si="116">C256+C226-C228</f>
        <v>2990.0768169710809</v>
      </c>
      <c r="D257" s="65">
        <f t="shared" si="116"/>
        <v>2925.0768169710809</v>
      </c>
      <c r="E257" s="65">
        <f t="shared" si="116"/>
        <v>2838.0768169710809</v>
      </c>
      <c r="F257" s="65">
        <f t="shared" si="116"/>
        <v>2839.3877995661915</v>
      </c>
      <c r="G257" s="65">
        <f t="shared" si="116"/>
        <v>3045.7600511559704</v>
      </c>
      <c r="H257" s="65">
        <f t="shared" si="116"/>
        <v>3572.7854752324201</v>
      </c>
      <c r="I257" s="65">
        <f t="shared" si="116"/>
        <v>4139.6467331813155</v>
      </c>
      <c r="J257" s="65">
        <f t="shared" si="116"/>
        <v>4367.7519215106549</v>
      </c>
      <c r="K257" s="65">
        <f t="shared" si="116"/>
        <v>4685.417806035548</v>
      </c>
      <c r="L257" s="65">
        <f t="shared" si="116"/>
        <v>4961.2721351662185</v>
      </c>
      <c r="M257" s="65">
        <f t="shared" si="116"/>
        <v>5139.1750212533316</v>
      </c>
      <c r="N257" s="65">
        <f t="shared" si="116"/>
        <v>5349.7727079653341</v>
      </c>
      <c r="O257" s="65">
        <f t="shared" si="116"/>
        <v>5038.1322475168872</v>
      </c>
      <c r="P257" s="65">
        <f t="shared" si="116"/>
        <v>4520.192370913328</v>
      </c>
      <c r="Q257" s="65">
        <f t="shared" si="116"/>
        <v>3760.9287996764324</v>
      </c>
      <c r="R257" s="65">
        <f t="shared" si="116"/>
        <v>2852.9149420399817</v>
      </c>
      <c r="S257" s="65">
        <f t="shared" si="116"/>
        <v>2319.4502141590874</v>
      </c>
      <c r="T257" s="65">
        <f t="shared" si="116"/>
        <v>1868.1808597021936</v>
      </c>
      <c r="U257" s="65">
        <f t="shared" si="116"/>
        <v>1858.3877995661915</v>
      </c>
      <c r="V257" s="65">
        <f t="shared" si="116"/>
        <v>2038.0768169710809</v>
      </c>
      <c r="W257" s="65">
        <f t="shared" si="116"/>
        <v>2257.0768169710809</v>
      </c>
      <c r="X257" s="65">
        <f t="shared" si="116"/>
        <v>2442.0768169710809</v>
      </c>
      <c r="Y257" s="67">
        <f t="shared" si="116"/>
        <v>2628.0768169710809</v>
      </c>
    </row>
    <row r="259" spans="1:25" ht="14.25" thickBot="1"/>
    <row r="260" spans="1:25">
      <c r="A260" s="44" t="s">
        <v>17</v>
      </c>
      <c r="B260" s="45"/>
      <c r="C260" s="45" t="s">
        <v>70</v>
      </c>
      <c r="D260" s="45" t="s">
        <v>71</v>
      </c>
      <c r="E260" s="46" t="s">
        <v>72</v>
      </c>
      <c r="F260" s="46" t="s">
        <v>73</v>
      </c>
      <c r="G260" s="47" t="s">
        <v>74</v>
      </c>
      <c r="H260" s="47" t="s">
        <v>75</v>
      </c>
      <c r="I260" s="48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9"/>
    </row>
    <row r="261" spans="1:25">
      <c r="A261" s="50" t="s">
        <v>76</v>
      </c>
      <c r="B261" t="s">
        <v>77</v>
      </c>
      <c r="C261">
        <v>0</v>
      </c>
      <c r="D261">
        <v>11095213.57</v>
      </c>
      <c r="E261">
        <v>13660188</v>
      </c>
      <c r="F261">
        <v>205973</v>
      </c>
      <c r="G261">
        <v>62626</v>
      </c>
      <c r="H261">
        <v>0</v>
      </c>
      <c r="I261" s="5" t="s">
        <v>58</v>
      </c>
      <c r="Y261" s="51"/>
    </row>
    <row r="262" spans="1:25">
      <c r="A262" s="50" t="s">
        <v>78</v>
      </c>
      <c r="B262" t="s">
        <v>79</v>
      </c>
      <c r="C262">
        <v>0.6</v>
      </c>
      <c r="D262">
        <v>0.8</v>
      </c>
      <c r="E262">
        <v>0.6</v>
      </c>
      <c r="F262">
        <v>0.25</v>
      </c>
      <c r="G262">
        <v>0.12</v>
      </c>
      <c r="H262">
        <v>0.8</v>
      </c>
      <c r="I262" s="5"/>
      <c r="Y262" s="51"/>
    </row>
    <row r="263" spans="1:25">
      <c r="A263" s="52"/>
      <c r="B263" s="7" t="s">
        <v>81</v>
      </c>
      <c r="C263" s="7">
        <f t="shared" ref="C263:H263" si="117">C261/(365*24*C262)</f>
        <v>0</v>
      </c>
      <c r="D263" s="7">
        <f t="shared" si="117"/>
        <v>1583.2211144406392</v>
      </c>
      <c r="E263" s="7">
        <f t="shared" si="117"/>
        <v>2598.9703196347032</v>
      </c>
      <c r="F263" s="7">
        <f t="shared" si="117"/>
        <v>94.051598173515984</v>
      </c>
      <c r="G263" s="7">
        <f t="shared" si="117"/>
        <v>59.575722983257229</v>
      </c>
      <c r="H263" s="7">
        <f t="shared" si="117"/>
        <v>0</v>
      </c>
      <c r="I263" s="8" t="s">
        <v>82</v>
      </c>
      <c r="J263" t="s">
        <v>83</v>
      </c>
      <c r="Y263" s="51"/>
    </row>
    <row r="264" spans="1:25">
      <c r="A264" s="50"/>
      <c r="Y264" s="51"/>
    </row>
    <row r="265" spans="1:25">
      <c r="A265" s="53" t="s">
        <v>70</v>
      </c>
      <c r="B265" s="2">
        <f>$C$263</f>
        <v>0</v>
      </c>
      <c r="C265" s="2">
        <f t="shared" ref="C265:Y265" si="118">$C$263</f>
        <v>0</v>
      </c>
      <c r="D265" s="2">
        <f t="shared" si="118"/>
        <v>0</v>
      </c>
      <c r="E265" s="2">
        <f t="shared" si="118"/>
        <v>0</v>
      </c>
      <c r="F265" s="2">
        <f t="shared" si="118"/>
        <v>0</v>
      </c>
      <c r="G265" s="2">
        <f t="shared" si="118"/>
        <v>0</v>
      </c>
      <c r="H265" s="2">
        <f t="shared" si="118"/>
        <v>0</v>
      </c>
      <c r="I265" s="2">
        <f t="shared" si="118"/>
        <v>0</v>
      </c>
      <c r="J265" s="2">
        <f t="shared" si="118"/>
        <v>0</v>
      </c>
      <c r="K265" s="2">
        <f t="shared" si="118"/>
        <v>0</v>
      </c>
      <c r="L265" s="2">
        <f t="shared" si="118"/>
        <v>0</v>
      </c>
      <c r="M265" s="2">
        <f t="shared" si="118"/>
        <v>0</v>
      </c>
      <c r="N265" s="2">
        <f t="shared" si="118"/>
        <v>0</v>
      </c>
      <c r="O265" s="2">
        <f t="shared" si="118"/>
        <v>0</v>
      </c>
      <c r="P265" s="2">
        <f t="shared" si="118"/>
        <v>0</v>
      </c>
      <c r="Q265" s="2">
        <f t="shared" si="118"/>
        <v>0</v>
      </c>
      <c r="R265" s="2">
        <f t="shared" si="118"/>
        <v>0</v>
      </c>
      <c r="S265" s="2">
        <f t="shared" si="118"/>
        <v>0</v>
      </c>
      <c r="T265" s="2">
        <f t="shared" si="118"/>
        <v>0</v>
      </c>
      <c r="U265" s="2">
        <f t="shared" si="118"/>
        <v>0</v>
      </c>
      <c r="V265" s="2">
        <f t="shared" si="118"/>
        <v>0</v>
      </c>
      <c r="W265" s="2">
        <f t="shared" si="118"/>
        <v>0</v>
      </c>
      <c r="X265" s="2">
        <f t="shared" si="118"/>
        <v>0</v>
      </c>
      <c r="Y265" s="54">
        <f t="shared" si="118"/>
        <v>0</v>
      </c>
    </row>
    <row r="266" spans="1:25">
      <c r="A266" s="55" t="s">
        <v>71</v>
      </c>
      <c r="B266">
        <f>$D$263</f>
        <v>1583.2211144406392</v>
      </c>
      <c r="C266">
        <f t="shared" ref="C266:Y266" si="119">$D$263</f>
        <v>1583.2211144406392</v>
      </c>
      <c r="D266">
        <f t="shared" si="119"/>
        <v>1583.2211144406392</v>
      </c>
      <c r="E266">
        <f t="shared" si="119"/>
        <v>1583.2211144406392</v>
      </c>
      <c r="F266">
        <f t="shared" si="119"/>
        <v>1583.2211144406392</v>
      </c>
      <c r="G266">
        <f t="shared" si="119"/>
        <v>1583.2211144406392</v>
      </c>
      <c r="H266">
        <f t="shared" si="119"/>
        <v>1583.2211144406392</v>
      </c>
      <c r="I266">
        <f t="shared" si="119"/>
        <v>1583.2211144406392</v>
      </c>
      <c r="J266">
        <f t="shared" si="119"/>
        <v>1583.2211144406392</v>
      </c>
      <c r="K266">
        <f t="shared" si="119"/>
        <v>1583.2211144406392</v>
      </c>
      <c r="L266">
        <f t="shared" si="119"/>
        <v>1583.2211144406392</v>
      </c>
      <c r="M266">
        <f t="shared" si="119"/>
        <v>1583.2211144406392</v>
      </c>
      <c r="N266">
        <f t="shared" si="119"/>
        <v>1583.2211144406392</v>
      </c>
      <c r="O266">
        <f t="shared" si="119"/>
        <v>1583.2211144406392</v>
      </c>
      <c r="P266">
        <f t="shared" si="119"/>
        <v>1583.2211144406392</v>
      </c>
      <c r="Q266">
        <f t="shared" si="119"/>
        <v>1583.2211144406392</v>
      </c>
      <c r="R266">
        <f t="shared" si="119"/>
        <v>1583.2211144406392</v>
      </c>
      <c r="S266">
        <f t="shared" si="119"/>
        <v>1583.2211144406392</v>
      </c>
      <c r="T266">
        <f t="shared" si="119"/>
        <v>1583.2211144406392</v>
      </c>
      <c r="U266">
        <f t="shared" si="119"/>
        <v>1583.2211144406392</v>
      </c>
      <c r="V266">
        <f t="shared" si="119"/>
        <v>1583.2211144406392</v>
      </c>
      <c r="W266">
        <f t="shared" si="119"/>
        <v>1583.2211144406392</v>
      </c>
      <c r="X266">
        <f t="shared" si="119"/>
        <v>1583.2211144406392</v>
      </c>
      <c r="Y266" s="51">
        <f t="shared" si="119"/>
        <v>1583.2211144406392</v>
      </c>
    </row>
    <row r="267" spans="1:25">
      <c r="A267" s="56" t="s">
        <v>64</v>
      </c>
      <c r="B267" s="7">
        <f>B91</f>
        <v>3021</v>
      </c>
      <c r="C267" s="7">
        <f t="shared" ref="C267:Y267" si="120">C91</f>
        <v>2924</v>
      </c>
      <c r="D267" s="7">
        <f t="shared" si="120"/>
        <v>2989</v>
      </c>
      <c r="E267" s="7">
        <f t="shared" si="120"/>
        <v>3076</v>
      </c>
      <c r="F267" s="7">
        <f t="shared" si="120"/>
        <v>3079</v>
      </c>
      <c r="G267" s="7">
        <f t="shared" si="120"/>
        <v>3058</v>
      </c>
      <c r="H267" s="7">
        <f t="shared" si="120"/>
        <v>3169</v>
      </c>
      <c r="I267" s="7">
        <f t="shared" si="120"/>
        <v>3529</v>
      </c>
      <c r="J267" s="7">
        <f t="shared" si="120"/>
        <v>4245</v>
      </c>
      <c r="K267" s="7">
        <f t="shared" si="120"/>
        <v>4699</v>
      </c>
      <c r="L267" s="7">
        <f t="shared" si="120"/>
        <v>4837</v>
      </c>
      <c r="M267" s="7">
        <f t="shared" si="120"/>
        <v>4935</v>
      </c>
      <c r="N267" s="7">
        <f t="shared" si="120"/>
        <v>4802</v>
      </c>
      <c r="O267" s="7">
        <f t="shared" si="120"/>
        <v>4980</v>
      </c>
      <c r="P267" s="7">
        <f t="shared" si="120"/>
        <v>4972</v>
      </c>
      <c r="Q267" s="7">
        <f t="shared" si="120"/>
        <v>4882</v>
      </c>
      <c r="R267" s="7">
        <f t="shared" si="120"/>
        <v>4764</v>
      </c>
      <c r="S267" s="7">
        <f t="shared" si="120"/>
        <v>4487</v>
      </c>
      <c r="T267" s="7">
        <f t="shared" si="120"/>
        <v>4283</v>
      </c>
      <c r="U267" s="7">
        <f t="shared" si="120"/>
        <v>4060</v>
      </c>
      <c r="V267" s="7">
        <f t="shared" si="120"/>
        <v>3876</v>
      </c>
      <c r="W267" s="7">
        <f t="shared" si="120"/>
        <v>3657</v>
      </c>
      <c r="X267" s="7">
        <f t="shared" si="120"/>
        <v>3472</v>
      </c>
      <c r="Y267" s="57">
        <f t="shared" si="120"/>
        <v>3286</v>
      </c>
    </row>
    <row r="268" spans="1:25">
      <c r="A268" s="50"/>
      <c r="Y268" s="51"/>
    </row>
    <row r="269" spans="1:25">
      <c r="A269" s="50" t="s">
        <v>84</v>
      </c>
      <c r="B269" t="s">
        <v>85</v>
      </c>
      <c r="C269" t="s">
        <v>86</v>
      </c>
      <c r="D269" t="s">
        <v>87</v>
      </c>
      <c r="E269" t="s">
        <v>88</v>
      </c>
      <c r="F269" t="s">
        <v>89</v>
      </c>
      <c r="G269" t="s">
        <v>90</v>
      </c>
      <c r="H269" t="s">
        <v>91</v>
      </c>
      <c r="I269" t="s">
        <v>92</v>
      </c>
      <c r="J269" t="s">
        <v>93</v>
      </c>
      <c r="K269" t="s">
        <v>94</v>
      </c>
      <c r="L269" t="s">
        <v>95</v>
      </c>
      <c r="M269" t="s">
        <v>96</v>
      </c>
      <c r="N269" t="s">
        <v>97</v>
      </c>
      <c r="O269" t="s">
        <v>98</v>
      </c>
      <c r="P269" t="s">
        <v>99</v>
      </c>
      <c r="Q269" t="s">
        <v>100</v>
      </c>
      <c r="R269" t="s">
        <v>101</v>
      </c>
      <c r="S269" t="s">
        <v>102</v>
      </c>
      <c r="T269" t="s">
        <v>103</v>
      </c>
      <c r="U269" t="s">
        <v>104</v>
      </c>
      <c r="V269" t="s">
        <v>105</v>
      </c>
      <c r="W269" t="s">
        <v>106</v>
      </c>
      <c r="X269" t="s">
        <v>107</v>
      </c>
      <c r="Y269" s="51" t="s">
        <v>108</v>
      </c>
    </row>
    <row r="270" spans="1:25">
      <c r="A270" s="58" t="s">
        <v>109</v>
      </c>
      <c r="B270" s="2">
        <f>B25</f>
        <v>0</v>
      </c>
      <c r="C270" s="2">
        <f t="shared" ref="C270:Y270" si="121">C25</f>
        <v>0</v>
      </c>
      <c r="D270" s="2">
        <f t="shared" si="121"/>
        <v>0</v>
      </c>
      <c r="E270" s="2">
        <f t="shared" si="121"/>
        <v>0</v>
      </c>
      <c r="F270" s="2">
        <f t="shared" si="121"/>
        <v>43.109825951111411</v>
      </c>
      <c r="G270" s="2">
        <f t="shared" si="121"/>
        <v>1896.8323418489019</v>
      </c>
      <c r="H270" s="2">
        <f t="shared" si="121"/>
        <v>8277.0865826133904</v>
      </c>
      <c r="I270" s="2">
        <f t="shared" si="121"/>
        <v>17545.699162102344</v>
      </c>
      <c r="J270" s="2">
        <f t="shared" si="121"/>
        <v>26986.751045395744</v>
      </c>
      <c r="K270" s="2">
        <f t="shared" si="121"/>
        <v>34703.409890644682</v>
      </c>
      <c r="L270" s="2">
        <f t="shared" si="121"/>
        <v>38841.95318195138</v>
      </c>
      <c r="M270" s="2">
        <f t="shared" si="121"/>
        <v>41600.982042822514</v>
      </c>
      <c r="N270" s="2">
        <f t="shared" si="121"/>
        <v>42376.958909942514</v>
      </c>
      <c r="O270" s="2">
        <f t="shared" si="121"/>
        <v>41040.554305458063</v>
      </c>
      <c r="P270" s="2">
        <f t="shared" si="121"/>
        <v>35781.155539422471</v>
      </c>
      <c r="Q270" s="2">
        <f t="shared" si="121"/>
        <v>27288.519827053522</v>
      </c>
      <c r="R270" s="2">
        <f t="shared" si="121"/>
        <v>17028.381250689006</v>
      </c>
      <c r="S270" s="2">
        <f t="shared" si="121"/>
        <v>8923.7339718800631</v>
      </c>
      <c r="T270" s="2">
        <f t="shared" si="121"/>
        <v>2371.0404273111276</v>
      </c>
      <c r="U270" s="2">
        <f t="shared" si="121"/>
        <v>43.109825951111411</v>
      </c>
      <c r="V270" s="2">
        <f t="shared" si="121"/>
        <v>0</v>
      </c>
      <c r="W270" s="2">
        <f t="shared" si="121"/>
        <v>0</v>
      </c>
      <c r="X270" s="2">
        <f t="shared" si="121"/>
        <v>0</v>
      </c>
      <c r="Y270" s="54">
        <f t="shared" si="121"/>
        <v>0</v>
      </c>
    </row>
    <row r="271" spans="1:25">
      <c r="A271" s="50" t="s">
        <v>110</v>
      </c>
      <c r="B271">
        <f>B266+B270</f>
        <v>1583.2211144406392</v>
      </c>
      <c r="C271">
        <f t="shared" ref="C271:Y271" si="122">C266+C270</f>
        <v>1583.2211144406392</v>
      </c>
      <c r="D271">
        <f t="shared" si="122"/>
        <v>1583.2211144406392</v>
      </c>
      <c r="E271">
        <f t="shared" si="122"/>
        <v>1583.2211144406392</v>
      </c>
      <c r="F271">
        <f t="shared" si="122"/>
        <v>1626.3309403917506</v>
      </c>
      <c r="G271">
        <f t="shared" si="122"/>
        <v>3480.0534562895409</v>
      </c>
      <c r="H271">
        <f t="shared" si="122"/>
        <v>9860.3076970540296</v>
      </c>
      <c r="I271">
        <f t="shared" si="122"/>
        <v>19128.920276542984</v>
      </c>
      <c r="J271">
        <f t="shared" si="122"/>
        <v>28569.972159836383</v>
      </c>
      <c r="K271">
        <f t="shared" si="122"/>
        <v>36286.631005085321</v>
      </c>
      <c r="L271">
        <f t="shared" si="122"/>
        <v>40425.174296392019</v>
      </c>
      <c r="M271">
        <f t="shared" si="122"/>
        <v>43184.203157263153</v>
      </c>
      <c r="N271">
        <f t="shared" si="122"/>
        <v>43960.180024383153</v>
      </c>
      <c r="O271">
        <f t="shared" si="122"/>
        <v>42623.775419898702</v>
      </c>
      <c r="P271">
        <f t="shared" si="122"/>
        <v>37364.37665386311</v>
      </c>
      <c r="Q271">
        <f t="shared" si="122"/>
        <v>28871.740941494161</v>
      </c>
      <c r="R271">
        <f t="shared" si="122"/>
        <v>18611.602365129645</v>
      </c>
      <c r="S271">
        <f t="shared" si="122"/>
        <v>10506.955086320702</v>
      </c>
      <c r="T271">
        <f t="shared" si="122"/>
        <v>3954.2615417517668</v>
      </c>
      <c r="U271">
        <f t="shared" si="122"/>
        <v>1626.3309403917506</v>
      </c>
      <c r="V271">
        <f t="shared" si="122"/>
        <v>1583.2211144406392</v>
      </c>
      <c r="W271">
        <f t="shared" si="122"/>
        <v>1583.2211144406392</v>
      </c>
      <c r="X271">
        <f t="shared" si="122"/>
        <v>1583.2211144406392</v>
      </c>
      <c r="Y271" s="51">
        <f t="shared" si="122"/>
        <v>1583.2211144406392</v>
      </c>
    </row>
    <row r="272" spans="1:25">
      <c r="A272" s="52" t="s">
        <v>131</v>
      </c>
      <c r="B272" s="7">
        <f>B271+B265-B267</f>
        <v>-1437.7788855593608</v>
      </c>
      <c r="C272" s="7">
        <f t="shared" ref="C272:Y272" si="123">C271+C265-C267</f>
        <v>-1340.7788855593608</v>
      </c>
      <c r="D272" s="7">
        <f t="shared" si="123"/>
        <v>-1405.7788855593608</v>
      </c>
      <c r="E272" s="7">
        <f t="shared" si="123"/>
        <v>-1492.7788855593608</v>
      </c>
      <c r="F272" s="7">
        <f t="shared" si="123"/>
        <v>-1452.6690596082494</v>
      </c>
      <c r="G272" s="7">
        <f t="shared" si="123"/>
        <v>422.05345628954092</v>
      </c>
      <c r="H272" s="27">
        <f t="shared" si="123"/>
        <v>6691.3076970540296</v>
      </c>
      <c r="I272" s="27">
        <f t="shared" si="123"/>
        <v>15599.920276542984</v>
      </c>
      <c r="J272" s="27">
        <f t="shared" si="123"/>
        <v>24324.972159836383</v>
      </c>
      <c r="K272" s="27">
        <f t="shared" si="123"/>
        <v>31587.631005085321</v>
      </c>
      <c r="L272" s="27">
        <f t="shared" si="123"/>
        <v>35588.174296392019</v>
      </c>
      <c r="M272" s="27">
        <f t="shared" si="123"/>
        <v>38249.203157263153</v>
      </c>
      <c r="N272" s="27">
        <f t="shared" si="123"/>
        <v>39158.180024383153</v>
      </c>
      <c r="O272" s="27">
        <f t="shared" si="123"/>
        <v>37643.775419898702</v>
      </c>
      <c r="P272" s="27">
        <f t="shared" si="123"/>
        <v>32392.37665386311</v>
      </c>
      <c r="Q272" s="27">
        <f t="shared" si="123"/>
        <v>23989.740941494161</v>
      </c>
      <c r="R272" s="27">
        <f t="shared" si="123"/>
        <v>13847.602365129645</v>
      </c>
      <c r="S272" s="27">
        <f t="shared" si="123"/>
        <v>6019.9550863207023</v>
      </c>
      <c r="T272" s="7">
        <f t="shared" si="123"/>
        <v>-328.7384582482332</v>
      </c>
      <c r="U272" s="7">
        <f t="shared" si="123"/>
        <v>-2433.6690596082494</v>
      </c>
      <c r="V272" s="7">
        <f t="shared" si="123"/>
        <v>-2292.7788855593608</v>
      </c>
      <c r="W272" s="7">
        <f t="shared" si="123"/>
        <v>-2073.7788855593608</v>
      </c>
      <c r="X272" s="7">
        <f t="shared" si="123"/>
        <v>-1888.7788855593608</v>
      </c>
      <c r="Y272" s="57">
        <f t="shared" si="123"/>
        <v>-1702.7788855593608</v>
      </c>
    </row>
    <row r="273" spans="1:25">
      <c r="A273" s="50"/>
      <c r="Y273" s="51"/>
    </row>
    <row r="274" spans="1:25">
      <c r="A274" s="58" t="s">
        <v>111</v>
      </c>
      <c r="B274" s="2">
        <f>B28</f>
        <v>0</v>
      </c>
      <c r="C274" s="2">
        <f t="shared" ref="C274:Y274" si="124">C28</f>
        <v>0</v>
      </c>
      <c r="D274" s="2">
        <f t="shared" si="124"/>
        <v>0</v>
      </c>
      <c r="E274" s="2">
        <f t="shared" si="124"/>
        <v>0</v>
      </c>
      <c r="F274" s="2">
        <f t="shared" si="124"/>
        <v>25.865895570666844</v>
      </c>
      <c r="G274" s="2">
        <f t="shared" si="124"/>
        <v>1138.0994051093412</v>
      </c>
      <c r="H274" s="2">
        <f t="shared" si="124"/>
        <v>4966.2519495680344</v>
      </c>
      <c r="I274" s="2">
        <f t="shared" si="124"/>
        <v>10527.419497261406</v>
      </c>
      <c r="J274" s="2">
        <f t="shared" si="124"/>
        <v>16192.050627237446</v>
      </c>
      <c r="K274" s="2">
        <f t="shared" si="124"/>
        <v>20822.04593438681</v>
      </c>
      <c r="L274" s="2">
        <f t="shared" si="124"/>
        <v>23305.171909170826</v>
      </c>
      <c r="M274" s="2">
        <f t="shared" si="124"/>
        <v>24960.589225693504</v>
      </c>
      <c r="N274" s="2">
        <f t="shared" si="124"/>
        <v>25426.175345965508</v>
      </c>
      <c r="O274" s="2">
        <f t="shared" si="124"/>
        <v>24624.332583274838</v>
      </c>
      <c r="P274" s="2">
        <f t="shared" si="124"/>
        <v>21468.693323653482</v>
      </c>
      <c r="Q274" s="2">
        <f t="shared" si="124"/>
        <v>16373.111896232112</v>
      </c>
      <c r="R274" s="2">
        <f t="shared" si="124"/>
        <v>10217.028750413403</v>
      </c>
      <c r="S274" s="2">
        <f t="shared" si="124"/>
        <v>5354.2403831280371</v>
      </c>
      <c r="T274" s="2">
        <f t="shared" si="124"/>
        <v>1422.6242563866763</v>
      </c>
      <c r="U274" s="2">
        <f t="shared" si="124"/>
        <v>25.865895570666844</v>
      </c>
      <c r="V274" s="2">
        <f t="shared" si="124"/>
        <v>0</v>
      </c>
      <c r="W274" s="2">
        <f t="shared" si="124"/>
        <v>0</v>
      </c>
      <c r="X274" s="2">
        <f t="shared" si="124"/>
        <v>0</v>
      </c>
      <c r="Y274" s="54">
        <f t="shared" si="124"/>
        <v>0</v>
      </c>
    </row>
    <row r="275" spans="1:25">
      <c r="A275" s="50" t="s">
        <v>110</v>
      </c>
      <c r="B275">
        <f>B266+B274</f>
        <v>1583.2211144406392</v>
      </c>
      <c r="C275">
        <f t="shared" ref="C275:Y275" si="125">C266+C274</f>
        <v>1583.2211144406392</v>
      </c>
      <c r="D275">
        <f t="shared" si="125"/>
        <v>1583.2211144406392</v>
      </c>
      <c r="E275">
        <f t="shared" si="125"/>
        <v>1583.2211144406392</v>
      </c>
      <c r="F275">
        <f t="shared" si="125"/>
        <v>1609.0870100113061</v>
      </c>
      <c r="G275">
        <f t="shared" si="125"/>
        <v>2721.3205195499804</v>
      </c>
      <c r="H275">
        <f t="shared" si="125"/>
        <v>6549.4730640086736</v>
      </c>
      <c r="I275">
        <f t="shared" si="125"/>
        <v>12110.640611702045</v>
      </c>
      <c r="J275">
        <f t="shared" si="125"/>
        <v>17775.271741678087</v>
      </c>
      <c r="K275">
        <f t="shared" si="125"/>
        <v>22405.267048827449</v>
      </c>
      <c r="L275">
        <f t="shared" si="125"/>
        <v>24888.393023611465</v>
      </c>
      <c r="M275">
        <f t="shared" si="125"/>
        <v>26543.810340134143</v>
      </c>
      <c r="N275">
        <f t="shared" si="125"/>
        <v>27009.396460406148</v>
      </c>
      <c r="O275">
        <f t="shared" si="125"/>
        <v>26207.553697715477</v>
      </c>
      <c r="P275">
        <f t="shared" si="125"/>
        <v>23051.914438094122</v>
      </c>
      <c r="Q275">
        <f t="shared" si="125"/>
        <v>17956.333010672752</v>
      </c>
      <c r="R275">
        <f t="shared" si="125"/>
        <v>11800.249864854042</v>
      </c>
      <c r="S275">
        <f t="shared" si="125"/>
        <v>6937.4614975686764</v>
      </c>
      <c r="T275">
        <f t="shared" si="125"/>
        <v>3005.8453708273155</v>
      </c>
      <c r="U275">
        <f t="shared" si="125"/>
        <v>1609.0870100113061</v>
      </c>
      <c r="V275">
        <f t="shared" si="125"/>
        <v>1583.2211144406392</v>
      </c>
      <c r="W275">
        <f t="shared" si="125"/>
        <v>1583.2211144406392</v>
      </c>
      <c r="X275">
        <f t="shared" si="125"/>
        <v>1583.2211144406392</v>
      </c>
      <c r="Y275" s="51">
        <f t="shared" si="125"/>
        <v>1583.2211144406392</v>
      </c>
    </row>
    <row r="276" spans="1:25">
      <c r="A276" s="52" t="s">
        <v>131</v>
      </c>
      <c r="B276" s="7">
        <f>B275+B265-B267</f>
        <v>-1437.7788855593608</v>
      </c>
      <c r="C276" s="7">
        <f t="shared" ref="C276:Y276" si="126">C275+C265-C267</f>
        <v>-1340.7788855593608</v>
      </c>
      <c r="D276" s="7">
        <f t="shared" si="126"/>
        <v>-1405.7788855593608</v>
      </c>
      <c r="E276" s="7">
        <f t="shared" si="126"/>
        <v>-1492.7788855593608</v>
      </c>
      <c r="F276" s="7">
        <f t="shared" si="126"/>
        <v>-1469.9129899886939</v>
      </c>
      <c r="G276" s="7">
        <f t="shared" si="126"/>
        <v>-336.67948045001958</v>
      </c>
      <c r="H276" s="27">
        <f t="shared" si="126"/>
        <v>3380.4730640086736</v>
      </c>
      <c r="I276" s="27">
        <f t="shared" si="126"/>
        <v>8581.6406117020451</v>
      </c>
      <c r="J276" s="27">
        <f t="shared" si="126"/>
        <v>13530.271741678087</v>
      </c>
      <c r="K276" s="27">
        <f t="shared" si="126"/>
        <v>17706.267048827449</v>
      </c>
      <c r="L276" s="27">
        <f t="shared" si="126"/>
        <v>20051.393023611465</v>
      </c>
      <c r="M276" s="27">
        <f t="shared" si="126"/>
        <v>21608.810340134143</v>
      </c>
      <c r="N276" s="27">
        <f t="shared" si="126"/>
        <v>22207.396460406148</v>
      </c>
      <c r="O276" s="27">
        <f t="shared" si="126"/>
        <v>21227.553697715477</v>
      </c>
      <c r="P276" s="27">
        <f t="shared" si="126"/>
        <v>18079.914438094122</v>
      </c>
      <c r="Q276" s="27">
        <f t="shared" si="126"/>
        <v>13074.333010672752</v>
      </c>
      <c r="R276" s="27">
        <f t="shared" si="126"/>
        <v>7036.2498648540422</v>
      </c>
      <c r="S276" s="27">
        <f t="shared" si="126"/>
        <v>2450.4614975686764</v>
      </c>
      <c r="T276" s="7">
        <f t="shared" si="126"/>
        <v>-1277.1546291726845</v>
      </c>
      <c r="U276" s="7">
        <f t="shared" si="126"/>
        <v>-2450.9129899886939</v>
      </c>
      <c r="V276" s="7">
        <f t="shared" si="126"/>
        <v>-2292.7788855593608</v>
      </c>
      <c r="W276" s="7">
        <f t="shared" si="126"/>
        <v>-2073.7788855593608</v>
      </c>
      <c r="X276" s="7">
        <f t="shared" si="126"/>
        <v>-1888.7788855593608</v>
      </c>
      <c r="Y276" s="57">
        <f t="shared" si="126"/>
        <v>-1702.7788855593608</v>
      </c>
    </row>
    <row r="277" spans="1:25">
      <c r="A277" s="50"/>
      <c r="Y277" s="51"/>
    </row>
    <row r="278" spans="1:25">
      <c r="A278" s="58" t="s">
        <v>122</v>
      </c>
      <c r="B278" s="2">
        <f>B31</f>
        <v>0</v>
      </c>
      <c r="C278" s="2">
        <f t="shared" ref="C278:Y278" si="127">C31</f>
        <v>0</v>
      </c>
      <c r="D278" s="2">
        <f t="shared" si="127"/>
        <v>0</v>
      </c>
      <c r="E278" s="2">
        <f t="shared" si="127"/>
        <v>0</v>
      </c>
      <c r="F278" s="2">
        <f t="shared" si="127"/>
        <v>21.554912975555705</v>
      </c>
      <c r="G278" s="2">
        <f t="shared" si="127"/>
        <v>948.41617092445097</v>
      </c>
      <c r="H278" s="2">
        <f t="shared" si="127"/>
        <v>4138.5432913066952</v>
      </c>
      <c r="I278" s="2">
        <f t="shared" si="127"/>
        <v>8772.8495810511722</v>
      </c>
      <c r="J278" s="2">
        <f t="shared" si="127"/>
        <v>13493.375522697872</v>
      </c>
      <c r="K278" s="2">
        <f t="shared" si="127"/>
        <v>17351.704945322341</v>
      </c>
      <c r="L278" s="2">
        <f t="shared" si="127"/>
        <v>19420.97659097569</v>
      </c>
      <c r="M278" s="2">
        <f t="shared" si="127"/>
        <v>20800.491021411257</v>
      </c>
      <c r="N278" s="2">
        <f t="shared" si="127"/>
        <v>21188.479454971257</v>
      </c>
      <c r="O278" s="2">
        <f t="shared" si="127"/>
        <v>20520.277152729032</v>
      </c>
      <c r="P278" s="2">
        <f t="shared" si="127"/>
        <v>17890.577769711235</v>
      </c>
      <c r="Q278" s="2">
        <f t="shared" si="127"/>
        <v>13644.259913526761</v>
      </c>
      <c r="R278" s="2">
        <f t="shared" si="127"/>
        <v>8514.1906253445031</v>
      </c>
      <c r="S278" s="2">
        <f t="shared" si="127"/>
        <v>4461.8669859400316</v>
      </c>
      <c r="T278" s="2">
        <f t="shared" si="127"/>
        <v>1185.5202136555638</v>
      </c>
      <c r="U278" s="2">
        <f t="shared" si="127"/>
        <v>21.554912975555705</v>
      </c>
      <c r="V278" s="2">
        <f t="shared" si="127"/>
        <v>0</v>
      </c>
      <c r="W278" s="2">
        <f t="shared" si="127"/>
        <v>0</v>
      </c>
      <c r="X278" s="2">
        <f t="shared" si="127"/>
        <v>0</v>
      </c>
      <c r="Y278" s="54">
        <f t="shared" si="127"/>
        <v>0</v>
      </c>
    </row>
    <row r="279" spans="1:25">
      <c r="A279" s="50" t="s">
        <v>110</v>
      </c>
      <c r="B279">
        <f>B266+B278</f>
        <v>1583.2211144406392</v>
      </c>
      <c r="C279">
        <f t="shared" ref="C279:Y279" si="128">C266+C278</f>
        <v>1583.2211144406392</v>
      </c>
      <c r="D279">
        <f t="shared" si="128"/>
        <v>1583.2211144406392</v>
      </c>
      <c r="E279">
        <f t="shared" si="128"/>
        <v>1583.2211144406392</v>
      </c>
      <c r="F279">
        <f t="shared" si="128"/>
        <v>1604.7760274161949</v>
      </c>
      <c r="G279">
        <f t="shared" si="128"/>
        <v>2531.6372853650901</v>
      </c>
      <c r="H279">
        <f t="shared" si="128"/>
        <v>5721.7644057473344</v>
      </c>
      <c r="I279">
        <f t="shared" si="128"/>
        <v>10356.070695491811</v>
      </c>
      <c r="J279">
        <f t="shared" si="128"/>
        <v>15076.596637138511</v>
      </c>
      <c r="K279">
        <f t="shared" si="128"/>
        <v>18934.92605976298</v>
      </c>
      <c r="L279">
        <f t="shared" si="128"/>
        <v>21004.197705416329</v>
      </c>
      <c r="M279">
        <f t="shared" si="128"/>
        <v>22383.712135851896</v>
      </c>
      <c r="N279">
        <f t="shared" si="128"/>
        <v>22771.700569411896</v>
      </c>
      <c r="O279">
        <f t="shared" si="128"/>
        <v>22103.498267169671</v>
      </c>
      <c r="P279">
        <f t="shared" si="128"/>
        <v>19473.798884151875</v>
      </c>
      <c r="Q279">
        <f t="shared" si="128"/>
        <v>15227.4810279674</v>
      </c>
      <c r="R279">
        <f t="shared" si="128"/>
        <v>10097.411739785142</v>
      </c>
      <c r="S279">
        <f t="shared" si="128"/>
        <v>6045.0881003806708</v>
      </c>
      <c r="T279">
        <f t="shared" si="128"/>
        <v>2768.7413280962028</v>
      </c>
      <c r="U279">
        <f t="shared" si="128"/>
        <v>1604.7760274161949</v>
      </c>
      <c r="V279">
        <f t="shared" si="128"/>
        <v>1583.2211144406392</v>
      </c>
      <c r="W279">
        <f t="shared" si="128"/>
        <v>1583.2211144406392</v>
      </c>
      <c r="X279">
        <f t="shared" si="128"/>
        <v>1583.2211144406392</v>
      </c>
      <c r="Y279" s="51">
        <f t="shared" si="128"/>
        <v>1583.2211144406392</v>
      </c>
    </row>
    <row r="280" spans="1:25">
      <c r="A280" s="52" t="s">
        <v>131</v>
      </c>
      <c r="B280" s="7">
        <f>B279+B265-B267</f>
        <v>-1437.7788855593608</v>
      </c>
      <c r="C280" s="7">
        <f t="shared" ref="C280:Y280" si="129">C279+C265-C267</f>
        <v>-1340.7788855593608</v>
      </c>
      <c r="D280" s="7">
        <f t="shared" si="129"/>
        <v>-1405.7788855593608</v>
      </c>
      <c r="E280" s="7">
        <f t="shared" si="129"/>
        <v>-1492.7788855593608</v>
      </c>
      <c r="F280" s="7">
        <f t="shared" si="129"/>
        <v>-1474.2239725838051</v>
      </c>
      <c r="G280" s="7">
        <f t="shared" si="129"/>
        <v>-526.36271463490993</v>
      </c>
      <c r="H280" s="27">
        <f t="shared" si="129"/>
        <v>2552.7644057473344</v>
      </c>
      <c r="I280" s="27">
        <f t="shared" si="129"/>
        <v>6827.0706954918114</v>
      </c>
      <c r="J280" s="27">
        <f t="shared" si="129"/>
        <v>10831.596637138511</v>
      </c>
      <c r="K280" s="27">
        <f t="shared" si="129"/>
        <v>14235.92605976298</v>
      </c>
      <c r="L280" s="27">
        <f t="shared" si="129"/>
        <v>16167.197705416329</v>
      </c>
      <c r="M280" s="27">
        <f t="shared" si="129"/>
        <v>17448.712135851896</v>
      </c>
      <c r="N280" s="27">
        <f t="shared" si="129"/>
        <v>17969.700569411896</v>
      </c>
      <c r="O280" s="27">
        <f t="shared" si="129"/>
        <v>17123.498267169671</v>
      </c>
      <c r="P280" s="27">
        <f t="shared" si="129"/>
        <v>14501.798884151875</v>
      </c>
      <c r="Q280" s="27">
        <f t="shared" si="129"/>
        <v>10345.4810279674</v>
      </c>
      <c r="R280" s="27">
        <f t="shared" si="129"/>
        <v>5333.4117397851423</v>
      </c>
      <c r="S280" s="27">
        <f t="shared" si="129"/>
        <v>1558.0881003806708</v>
      </c>
      <c r="T280" s="7">
        <f t="shared" si="129"/>
        <v>-1514.2586719037972</v>
      </c>
      <c r="U280" s="7">
        <f t="shared" si="129"/>
        <v>-2455.2239725838053</v>
      </c>
      <c r="V280" s="7">
        <f t="shared" si="129"/>
        <v>-2292.7788855593608</v>
      </c>
      <c r="W280" s="7">
        <f t="shared" si="129"/>
        <v>-2073.7788855593608</v>
      </c>
      <c r="X280" s="7">
        <f t="shared" si="129"/>
        <v>-1888.7788855593608</v>
      </c>
      <c r="Y280" s="57">
        <f t="shared" si="129"/>
        <v>-1702.7788855593608</v>
      </c>
    </row>
    <row r="281" spans="1:25">
      <c r="A281" s="50"/>
      <c r="Y281" s="51"/>
    </row>
    <row r="282" spans="1:25">
      <c r="A282" s="58" t="s">
        <v>123</v>
      </c>
      <c r="B282" s="2">
        <f>B34</f>
        <v>0</v>
      </c>
      <c r="C282" s="2">
        <f t="shared" ref="C282:Y282" si="130">C34</f>
        <v>0</v>
      </c>
      <c r="D282" s="2">
        <f t="shared" si="130"/>
        <v>0</v>
      </c>
      <c r="E282" s="2">
        <f t="shared" si="130"/>
        <v>0</v>
      </c>
      <c r="F282" s="2">
        <f t="shared" si="130"/>
        <v>17.243930380444564</v>
      </c>
      <c r="G282" s="2">
        <f t="shared" si="130"/>
        <v>758.73293673956084</v>
      </c>
      <c r="H282" s="2">
        <f t="shared" si="130"/>
        <v>3310.8346330453564</v>
      </c>
      <c r="I282" s="2">
        <f t="shared" si="130"/>
        <v>7018.2796648409385</v>
      </c>
      <c r="J282" s="2">
        <f t="shared" si="130"/>
        <v>10794.700418158298</v>
      </c>
      <c r="K282" s="2">
        <f t="shared" si="130"/>
        <v>13881.363956257874</v>
      </c>
      <c r="L282" s="2">
        <f t="shared" si="130"/>
        <v>15536.781272780552</v>
      </c>
      <c r="M282" s="2">
        <f t="shared" si="130"/>
        <v>16640.392817129003</v>
      </c>
      <c r="N282" s="2">
        <f t="shared" si="130"/>
        <v>16950.783563977009</v>
      </c>
      <c r="O282" s="2">
        <f t="shared" si="130"/>
        <v>16416.221722183225</v>
      </c>
      <c r="P282" s="2">
        <f t="shared" si="130"/>
        <v>14312.46221576899</v>
      </c>
      <c r="Q282" s="2">
        <f t="shared" si="130"/>
        <v>10915.40793082141</v>
      </c>
      <c r="R282" s="2">
        <f t="shared" si="130"/>
        <v>6811.3525002756032</v>
      </c>
      <c r="S282" s="2">
        <f t="shared" si="130"/>
        <v>3569.4935887520251</v>
      </c>
      <c r="T282" s="2">
        <f t="shared" si="130"/>
        <v>948.41617092445108</v>
      </c>
      <c r="U282" s="2">
        <f t="shared" si="130"/>
        <v>17.243930380444564</v>
      </c>
      <c r="V282" s="2">
        <f t="shared" si="130"/>
        <v>0</v>
      </c>
      <c r="W282" s="2">
        <f t="shared" si="130"/>
        <v>0</v>
      </c>
      <c r="X282" s="2">
        <f t="shared" si="130"/>
        <v>0</v>
      </c>
      <c r="Y282" s="54">
        <f t="shared" si="130"/>
        <v>0</v>
      </c>
    </row>
    <row r="283" spans="1:25">
      <c r="A283" s="50" t="s">
        <v>110</v>
      </c>
      <c r="B283">
        <f>B266+B282</f>
        <v>1583.2211144406392</v>
      </c>
      <c r="C283">
        <f t="shared" ref="C283:Y283" si="131">C266+C282</f>
        <v>1583.2211144406392</v>
      </c>
      <c r="D283">
        <f t="shared" si="131"/>
        <v>1583.2211144406392</v>
      </c>
      <c r="E283">
        <f t="shared" si="131"/>
        <v>1583.2211144406392</v>
      </c>
      <c r="F283">
        <f t="shared" si="131"/>
        <v>1600.4650448210837</v>
      </c>
      <c r="G283">
        <f t="shared" si="131"/>
        <v>2341.9540511802002</v>
      </c>
      <c r="H283">
        <f t="shared" si="131"/>
        <v>4894.0557474859961</v>
      </c>
      <c r="I283">
        <f t="shared" si="131"/>
        <v>8601.5007792815777</v>
      </c>
      <c r="J283">
        <f t="shared" si="131"/>
        <v>12377.921532598937</v>
      </c>
      <c r="K283">
        <f t="shared" si="131"/>
        <v>15464.585070698513</v>
      </c>
      <c r="L283">
        <f t="shared" si="131"/>
        <v>17120.00238722119</v>
      </c>
      <c r="M283">
        <f t="shared" si="131"/>
        <v>18223.613931569642</v>
      </c>
      <c r="N283">
        <f t="shared" si="131"/>
        <v>18534.004678417648</v>
      </c>
      <c r="O283">
        <f t="shared" si="131"/>
        <v>17999.442836623864</v>
      </c>
      <c r="P283">
        <f t="shared" si="131"/>
        <v>15895.683330209629</v>
      </c>
      <c r="Q283">
        <f t="shared" si="131"/>
        <v>12498.629045262049</v>
      </c>
      <c r="R283">
        <f t="shared" si="131"/>
        <v>8394.5736147162424</v>
      </c>
      <c r="S283">
        <f t="shared" si="131"/>
        <v>5152.7147031926643</v>
      </c>
      <c r="T283">
        <f t="shared" si="131"/>
        <v>2531.6372853650901</v>
      </c>
      <c r="U283">
        <f t="shared" si="131"/>
        <v>1600.4650448210837</v>
      </c>
      <c r="V283">
        <f t="shared" si="131"/>
        <v>1583.2211144406392</v>
      </c>
      <c r="W283">
        <f t="shared" si="131"/>
        <v>1583.2211144406392</v>
      </c>
      <c r="X283">
        <f t="shared" si="131"/>
        <v>1583.2211144406392</v>
      </c>
      <c r="Y283" s="51">
        <f t="shared" si="131"/>
        <v>1583.2211144406392</v>
      </c>
    </row>
    <row r="284" spans="1:25">
      <c r="A284" s="52" t="s">
        <v>131</v>
      </c>
      <c r="B284" s="7">
        <f>B283+B265-B267</f>
        <v>-1437.7788855593608</v>
      </c>
      <c r="C284" s="7">
        <f t="shared" ref="C284:Y284" si="132">C283+C265-C267</f>
        <v>-1340.7788855593608</v>
      </c>
      <c r="D284" s="7">
        <f t="shared" si="132"/>
        <v>-1405.7788855593608</v>
      </c>
      <c r="E284" s="7">
        <f t="shared" si="132"/>
        <v>-1492.7788855593608</v>
      </c>
      <c r="F284" s="7">
        <f t="shared" si="132"/>
        <v>-1478.5349551789163</v>
      </c>
      <c r="G284" s="7">
        <f t="shared" si="132"/>
        <v>-716.04594881979983</v>
      </c>
      <c r="H284" s="27">
        <f t="shared" si="132"/>
        <v>1725.0557474859961</v>
      </c>
      <c r="I284" s="27">
        <f t="shared" si="132"/>
        <v>5072.5007792815777</v>
      </c>
      <c r="J284" s="27">
        <f t="shared" si="132"/>
        <v>8132.9215325989371</v>
      </c>
      <c r="K284" s="27">
        <f t="shared" si="132"/>
        <v>10765.585070698513</v>
      </c>
      <c r="L284" s="27">
        <f t="shared" si="132"/>
        <v>12283.00238722119</v>
      </c>
      <c r="M284" s="27">
        <f t="shared" si="132"/>
        <v>13288.613931569642</v>
      </c>
      <c r="N284" s="27">
        <f t="shared" si="132"/>
        <v>13732.004678417648</v>
      </c>
      <c r="O284" s="27">
        <f t="shared" si="132"/>
        <v>13019.442836623864</v>
      </c>
      <c r="P284" s="27">
        <f t="shared" si="132"/>
        <v>10923.683330209629</v>
      </c>
      <c r="Q284" s="27">
        <f t="shared" si="132"/>
        <v>7616.6290452620487</v>
      </c>
      <c r="R284" s="27">
        <f t="shared" si="132"/>
        <v>3630.5736147162424</v>
      </c>
      <c r="S284" s="27">
        <f t="shared" si="132"/>
        <v>665.71470319266427</v>
      </c>
      <c r="T284" s="7">
        <f t="shared" si="132"/>
        <v>-1751.3627146349099</v>
      </c>
      <c r="U284" s="7">
        <f t="shared" si="132"/>
        <v>-2459.5349551789163</v>
      </c>
      <c r="V284" s="7">
        <f t="shared" si="132"/>
        <v>-2292.7788855593608</v>
      </c>
      <c r="W284" s="7">
        <f t="shared" si="132"/>
        <v>-2073.7788855593608</v>
      </c>
      <c r="X284" s="7">
        <f t="shared" si="132"/>
        <v>-1888.7788855593608</v>
      </c>
      <c r="Y284" s="57">
        <f t="shared" si="132"/>
        <v>-1702.7788855593608</v>
      </c>
    </row>
    <row r="285" spans="1:25">
      <c r="A285" s="50"/>
      <c r="Y285" s="51"/>
    </row>
    <row r="286" spans="1:25">
      <c r="A286" s="58" t="s">
        <v>127</v>
      </c>
      <c r="B286" s="2">
        <f>B37</f>
        <v>0</v>
      </c>
      <c r="C286" s="2">
        <f t="shared" ref="C286:Y286" si="133">C37</f>
        <v>0</v>
      </c>
      <c r="D286" s="2">
        <f t="shared" si="133"/>
        <v>0</v>
      </c>
      <c r="E286" s="2">
        <f t="shared" si="133"/>
        <v>0</v>
      </c>
      <c r="F286" s="2">
        <f t="shared" si="133"/>
        <v>12.932947785333422</v>
      </c>
      <c r="G286" s="2">
        <f t="shared" si="133"/>
        <v>569.0497025546706</v>
      </c>
      <c r="H286" s="2">
        <f t="shared" si="133"/>
        <v>2483.1259747840172</v>
      </c>
      <c r="I286" s="2">
        <f t="shared" si="133"/>
        <v>5263.709748630703</v>
      </c>
      <c r="J286" s="2">
        <f t="shared" si="133"/>
        <v>8096.025313618723</v>
      </c>
      <c r="K286" s="2">
        <f t="shared" si="133"/>
        <v>10411.022967193405</v>
      </c>
      <c r="L286" s="2">
        <f t="shared" si="133"/>
        <v>11652.585954585413</v>
      </c>
      <c r="M286" s="2">
        <f t="shared" si="133"/>
        <v>12480.294612846752</v>
      </c>
      <c r="N286" s="2">
        <f t="shared" si="133"/>
        <v>12713.087672982754</v>
      </c>
      <c r="O286" s="2">
        <f t="shared" si="133"/>
        <v>12312.166291637419</v>
      </c>
      <c r="P286" s="2">
        <f t="shared" si="133"/>
        <v>10734.346661826741</v>
      </c>
      <c r="Q286" s="2">
        <f t="shared" si="133"/>
        <v>8186.5559481160562</v>
      </c>
      <c r="R286" s="2">
        <f t="shared" si="133"/>
        <v>5108.5143752067015</v>
      </c>
      <c r="S286" s="2">
        <f t="shared" si="133"/>
        <v>2677.1201915640186</v>
      </c>
      <c r="T286" s="2">
        <f t="shared" si="133"/>
        <v>711.31212819333814</v>
      </c>
      <c r="U286" s="2">
        <f t="shared" si="133"/>
        <v>12.932947785333422</v>
      </c>
      <c r="V286" s="2">
        <f t="shared" si="133"/>
        <v>0</v>
      </c>
      <c r="W286" s="2">
        <f t="shared" si="133"/>
        <v>0</v>
      </c>
      <c r="X286" s="2">
        <f t="shared" si="133"/>
        <v>0</v>
      </c>
      <c r="Y286" s="54">
        <f t="shared" si="133"/>
        <v>0</v>
      </c>
    </row>
    <row r="287" spans="1:25">
      <c r="A287" s="50" t="s">
        <v>110</v>
      </c>
      <c r="B287">
        <f>B266+B286</f>
        <v>1583.2211144406392</v>
      </c>
      <c r="C287">
        <f t="shared" ref="C287:Y287" si="134">C266+C286</f>
        <v>1583.2211144406392</v>
      </c>
      <c r="D287">
        <f t="shared" si="134"/>
        <v>1583.2211144406392</v>
      </c>
      <c r="E287">
        <f t="shared" si="134"/>
        <v>1583.2211144406392</v>
      </c>
      <c r="F287">
        <f t="shared" si="134"/>
        <v>1596.1540622259727</v>
      </c>
      <c r="G287">
        <f t="shared" si="134"/>
        <v>2152.2708169953098</v>
      </c>
      <c r="H287">
        <f t="shared" si="134"/>
        <v>4066.3470892246564</v>
      </c>
      <c r="I287">
        <f t="shared" si="134"/>
        <v>6846.9308630713422</v>
      </c>
      <c r="J287">
        <f t="shared" si="134"/>
        <v>9679.2464280593631</v>
      </c>
      <c r="K287">
        <f t="shared" si="134"/>
        <v>11994.244081634044</v>
      </c>
      <c r="L287">
        <f t="shared" si="134"/>
        <v>13235.807069026052</v>
      </c>
      <c r="M287">
        <f t="shared" si="134"/>
        <v>14063.515727287391</v>
      </c>
      <c r="N287">
        <f t="shared" si="134"/>
        <v>14296.308787423393</v>
      </c>
      <c r="O287">
        <f t="shared" si="134"/>
        <v>13895.387406078058</v>
      </c>
      <c r="P287">
        <f t="shared" si="134"/>
        <v>12317.56777626738</v>
      </c>
      <c r="Q287">
        <f t="shared" si="134"/>
        <v>9769.7770625566955</v>
      </c>
      <c r="R287">
        <f t="shared" si="134"/>
        <v>6691.7354896473407</v>
      </c>
      <c r="S287">
        <f t="shared" si="134"/>
        <v>4260.3413060046578</v>
      </c>
      <c r="T287">
        <f t="shared" si="134"/>
        <v>2294.5332426339774</v>
      </c>
      <c r="U287">
        <f t="shared" si="134"/>
        <v>1596.1540622259727</v>
      </c>
      <c r="V287">
        <f t="shared" si="134"/>
        <v>1583.2211144406392</v>
      </c>
      <c r="W287">
        <f t="shared" si="134"/>
        <v>1583.2211144406392</v>
      </c>
      <c r="X287">
        <f t="shared" si="134"/>
        <v>1583.2211144406392</v>
      </c>
      <c r="Y287" s="51">
        <f t="shared" si="134"/>
        <v>1583.2211144406392</v>
      </c>
    </row>
    <row r="288" spans="1:25">
      <c r="A288" s="52" t="s">
        <v>131</v>
      </c>
      <c r="B288" s="7">
        <f>B287+B265-B267</f>
        <v>-1437.7788855593608</v>
      </c>
      <c r="C288" s="7">
        <f t="shared" ref="C288:Y288" si="135">C287+C265-C267</f>
        <v>-1340.7788855593608</v>
      </c>
      <c r="D288" s="7">
        <f t="shared" si="135"/>
        <v>-1405.7788855593608</v>
      </c>
      <c r="E288" s="7">
        <f t="shared" si="135"/>
        <v>-1492.7788855593608</v>
      </c>
      <c r="F288" s="7">
        <f t="shared" si="135"/>
        <v>-1482.8459377740273</v>
      </c>
      <c r="G288" s="7">
        <f t="shared" si="135"/>
        <v>-905.72918300469019</v>
      </c>
      <c r="H288" s="27">
        <f t="shared" si="135"/>
        <v>897.34708922465643</v>
      </c>
      <c r="I288" s="27">
        <f t="shared" si="135"/>
        <v>3317.9308630713422</v>
      </c>
      <c r="J288" s="27">
        <f t="shared" si="135"/>
        <v>5434.2464280593631</v>
      </c>
      <c r="K288" s="27">
        <f t="shared" si="135"/>
        <v>7295.2440816340441</v>
      </c>
      <c r="L288" s="27">
        <f t="shared" si="135"/>
        <v>8398.807069026052</v>
      </c>
      <c r="M288" s="27">
        <f t="shared" si="135"/>
        <v>9128.5157272873912</v>
      </c>
      <c r="N288" s="27">
        <f t="shared" si="135"/>
        <v>9494.3087874233934</v>
      </c>
      <c r="O288" s="27">
        <f t="shared" si="135"/>
        <v>8915.3874060780581</v>
      </c>
      <c r="P288" s="27">
        <f t="shared" si="135"/>
        <v>7345.5677762673804</v>
      </c>
      <c r="Q288" s="27">
        <f t="shared" si="135"/>
        <v>4887.7770625566955</v>
      </c>
      <c r="R288" s="27">
        <f t="shared" si="135"/>
        <v>1927.7354896473407</v>
      </c>
      <c r="S288" s="7">
        <f t="shared" si="135"/>
        <v>-226.65869399534222</v>
      </c>
      <c r="T288" s="7">
        <f t="shared" si="135"/>
        <v>-1988.4667573660226</v>
      </c>
      <c r="U288" s="7">
        <f t="shared" si="135"/>
        <v>-2463.8459377740273</v>
      </c>
      <c r="V288" s="7">
        <f t="shared" si="135"/>
        <v>-2292.7788855593608</v>
      </c>
      <c r="W288" s="7">
        <f t="shared" si="135"/>
        <v>-2073.7788855593608</v>
      </c>
      <c r="X288" s="7">
        <f t="shared" si="135"/>
        <v>-1888.7788855593608</v>
      </c>
      <c r="Y288" s="57">
        <f t="shared" si="135"/>
        <v>-1702.7788855593608</v>
      </c>
    </row>
    <row r="289" spans="1:25">
      <c r="A289" s="50"/>
      <c r="Y289" s="51"/>
    </row>
    <row r="290" spans="1:25">
      <c r="A290" s="58" t="s">
        <v>128</v>
      </c>
      <c r="B290" s="2">
        <f>B40</f>
        <v>0</v>
      </c>
      <c r="C290" s="2">
        <f t="shared" ref="C290:Y290" si="136">C40</f>
        <v>0</v>
      </c>
      <c r="D290" s="2">
        <f t="shared" si="136"/>
        <v>0</v>
      </c>
      <c r="E290" s="2">
        <f t="shared" si="136"/>
        <v>0</v>
      </c>
      <c r="F290" s="2">
        <f t="shared" si="136"/>
        <v>8.6219651902222818</v>
      </c>
      <c r="G290" s="2">
        <f t="shared" si="136"/>
        <v>379.36646836978042</v>
      </c>
      <c r="H290" s="2">
        <f t="shared" si="136"/>
        <v>1655.4173165226782</v>
      </c>
      <c r="I290" s="2">
        <f t="shared" si="136"/>
        <v>3509.1398324204692</v>
      </c>
      <c r="J290" s="2">
        <f t="shared" si="136"/>
        <v>5397.350209079149</v>
      </c>
      <c r="K290" s="2">
        <f t="shared" si="136"/>
        <v>6940.6819781289369</v>
      </c>
      <c r="L290" s="2">
        <f t="shared" si="136"/>
        <v>7768.3906363902761</v>
      </c>
      <c r="M290" s="2">
        <f t="shared" si="136"/>
        <v>8320.1964085645013</v>
      </c>
      <c r="N290" s="2">
        <f t="shared" si="136"/>
        <v>8475.3917819885046</v>
      </c>
      <c r="O290" s="2">
        <f t="shared" si="136"/>
        <v>8208.1108610916126</v>
      </c>
      <c r="P290" s="2">
        <f t="shared" si="136"/>
        <v>7156.231107884495</v>
      </c>
      <c r="Q290" s="2">
        <f t="shared" si="136"/>
        <v>5457.7039654107048</v>
      </c>
      <c r="R290" s="2">
        <f t="shared" si="136"/>
        <v>3405.6762501378016</v>
      </c>
      <c r="S290" s="2">
        <f t="shared" si="136"/>
        <v>1784.7467943760125</v>
      </c>
      <c r="T290" s="2">
        <f t="shared" si="136"/>
        <v>474.20808546222554</v>
      </c>
      <c r="U290" s="2">
        <f t="shared" si="136"/>
        <v>8.6219651902222818</v>
      </c>
      <c r="V290" s="2">
        <f t="shared" si="136"/>
        <v>0</v>
      </c>
      <c r="W290" s="2">
        <f t="shared" si="136"/>
        <v>0</v>
      </c>
      <c r="X290" s="2">
        <f t="shared" si="136"/>
        <v>0</v>
      </c>
      <c r="Y290" s="54">
        <f t="shared" si="136"/>
        <v>0</v>
      </c>
    </row>
    <row r="291" spans="1:25">
      <c r="A291" s="50" t="s">
        <v>110</v>
      </c>
      <c r="B291">
        <f>B266+B290</f>
        <v>1583.2211144406392</v>
      </c>
      <c r="C291">
        <f t="shared" ref="C291:Y291" si="137">C266+C290</f>
        <v>1583.2211144406392</v>
      </c>
      <c r="D291">
        <f t="shared" si="137"/>
        <v>1583.2211144406392</v>
      </c>
      <c r="E291">
        <f t="shared" si="137"/>
        <v>1583.2211144406392</v>
      </c>
      <c r="F291">
        <f t="shared" si="137"/>
        <v>1591.8430796308614</v>
      </c>
      <c r="G291">
        <f t="shared" si="137"/>
        <v>1962.5875828104197</v>
      </c>
      <c r="H291">
        <f t="shared" si="137"/>
        <v>3238.6384309633177</v>
      </c>
      <c r="I291">
        <f t="shared" si="137"/>
        <v>5092.3609468611085</v>
      </c>
      <c r="J291">
        <f t="shared" si="137"/>
        <v>6980.5713235197882</v>
      </c>
      <c r="K291">
        <f t="shared" si="137"/>
        <v>8523.903092569577</v>
      </c>
      <c r="L291">
        <f t="shared" si="137"/>
        <v>9351.6117508309144</v>
      </c>
      <c r="M291">
        <f t="shared" si="137"/>
        <v>9903.4175230051405</v>
      </c>
      <c r="N291">
        <f t="shared" si="137"/>
        <v>10058.612896429144</v>
      </c>
      <c r="O291">
        <f t="shared" si="137"/>
        <v>9791.3319755322518</v>
      </c>
      <c r="P291">
        <f t="shared" si="137"/>
        <v>8739.4522223251333</v>
      </c>
      <c r="Q291">
        <f t="shared" si="137"/>
        <v>7040.925079851344</v>
      </c>
      <c r="R291">
        <f t="shared" si="137"/>
        <v>4988.8973645784408</v>
      </c>
      <c r="S291">
        <f t="shared" si="137"/>
        <v>3367.9679088166517</v>
      </c>
      <c r="T291">
        <f t="shared" si="137"/>
        <v>2057.4291999028646</v>
      </c>
      <c r="U291">
        <f t="shared" si="137"/>
        <v>1591.8430796308614</v>
      </c>
      <c r="V291">
        <f t="shared" si="137"/>
        <v>1583.2211144406392</v>
      </c>
      <c r="W291">
        <f t="shared" si="137"/>
        <v>1583.2211144406392</v>
      </c>
      <c r="X291">
        <f t="shared" si="137"/>
        <v>1583.2211144406392</v>
      </c>
      <c r="Y291" s="51">
        <f t="shared" si="137"/>
        <v>1583.2211144406392</v>
      </c>
    </row>
    <row r="292" spans="1:25">
      <c r="A292" s="52" t="s">
        <v>131</v>
      </c>
      <c r="B292" s="7">
        <f>B291+B265-B267</f>
        <v>-1437.7788855593608</v>
      </c>
      <c r="C292" s="7">
        <f t="shared" ref="C292:Y292" si="138">C291+C265-C267</f>
        <v>-1340.7788855593608</v>
      </c>
      <c r="D292" s="7">
        <f t="shared" si="138"/>
        <v>-1405.7788855593608</v>
      </c>
      <c r="E292" s="7">
        <f t="shared" si="138"/>
        <v>-1492.7788855593608</v>
      </c>
      <c r="F292" s="7">
        <f t="shared" si="138"/>
        <v>-1487.1569203691386</v>
      </c>
      <c r="G292" s="7">
        <f t="shared" si="138"/>
        <v>-1095.4124171895803</v>
      </c>
      <c r="H292" s="7">
        <f t="shared" si="138"/>
        <v>69.63843096331766</v>
      </c>
      <c r="I292" s="27">
        <f t="shared" si="138"/>
        <v>1563.3609468611085</v>
      </c>
      <c r="J292" s="27">
        <f t="shared" si="138"/>
        <v>2735.5713235197882</v>
      </c>
      <c r="K292" s="27">
        <f t="shared" si="138"/>
        <v>3824.903092569577</v>
      </c>
      <c r="L292" s="27">
        <f t="shared" si="138"/>
        <v>4514.6117508309144</v>
      </c>
      <c r="M292" s="27">
        <f t="shared" si="138"/>
        <v>4968.4175230051405</v>
      </c>
      <c r="N292" s="27">
        <f t="shared" si="138"/>
        <v>5256.6128964291438</v>
      </c>
      <c r="O292" s="27">
        <f t="shared" si="138"/>
        <v>4811.3319755322518</v>
      </c>
      <c r="P292" s="27">
        <f t="shared" si="138"/>
        <v>3767.4522223251333</v>
      </c>
      <c r="Q292" s="27">
        <f t="shared" si="138"/>
        <v>2158.925079851344</v>
      </c>
      <c r="R292" s="7">
        <f t="shared" si="138"/>
        <v>224.89736457844083</v>
      </c>
      <c r="S292" s="7">
        <f t="shared" si="138"/>
        <v>-1119.0320911833483</v>
      </c>
      <c r="T292" s="7">
        <f t="shared" si="138"/>
        <v>-2225.5708000971354</v>
      </c>
      <c r="U292" s="7">
        <f t="shared" si="138"/>
        <v>-2468.1569203691388</v>
      </c>
      <c r="V292" s="7">
        <f t="shared" si="138"/>
        <v>-2292.7788855593608</v>
      </c>
      <c r="W292" s="7">
        <f t="shared" si="138"/>
        <v>-2073.7788855593608</v>
      </c>
      <c r="X292" s="7">
        <f t="shared" si="138"/>
        <v>-1888.7788855593608</v>
      </c>
      <c r="Y292" s="57">
        <f t="shared" si="138"/>
        <v>-1702.7788855593608</v>
      </c>
    </row>
    <row r="293" spans="1:25">
      <c r="A293" s="50"/>
      <c r="Y293" s="51"/>
    </row>
    <row r="294" spans="1:25">
      <c r="A294" s="58" t="s">
        <v>129</v>
      </c>
      <c r="B294" s="2">
        <f>B43</f>
        <v>0</v>
      </c>
      <c r="C294" s="2">
        <f t="shared" ref="C294:Y294" si="139">C43</f>
        <v>0</v>
      </c>
      <c r="D294" s="2">
        <f t="shared" si="139"/>
        <v>0</v>
      </c>
      <c r="E294" s="2">
        <f t="shared" si="139"/>
        <v>0</v>
      </c>
      <c r="F294" s="2">
        <f t="shared" si="139"/>
        <v>4.3109825951111409</v>
      </c>
      <c r="G294" s="2">
        <f t="shared" si="139"/>
        <v>189.68323418489021</v>
      </c>
      <c r="H294" s="2">
        <f t="shared" si="139"/>
        <v>827.70865826133911</v>
      </c>
      <c r="I294" s="2">
        <f t="shared" si="139"/>
        <v>1754.5699162102346</v>
      </c>
      <c r="J294" s="2">
        <f t="shared" si="139"/>
        <v>2698.6751045395745</v>
      </c>
      <c r="K294" s="2">
        <f t="shared" si="139"/>
        <v>3470.3409890644684</v>
      </c>
      <c r="L294" s="2">
        <f t="shared" si="139"/>
        <v>3884.195318195138</v>
      </c>
      <c r="M294" s="2">
        <f t="shared" si="139"/>
        <v>4160.0982042822507</v>
      </c>
      <c r="N294" s="2">
        <f t="shared" si="139"/>
        <v>4237.6958909942523</v>
      </c>
      <c r="O294" s="2">
        <f t="shared" si="139"/>
        <v>4104.0554305458063</v>
      </c>
      <c r="P294" s="2">
        <f t="shared" si="139"/>
        <v>3578.1155539422475</v>
      </c>
      <c r="Q294" s="2">
        <f t="shared" si="139"/>
        <v>2728.8519827053524</v>
      </c>
      <c r="R294" s="2">
        <f t="shared" si="139"/>
        <v>1702.8381250689008</v>
      </c>
      <c r="S294" s="2">
        <f t="shared" si="139"/>
        <v>892.37339718800627</v>
      </c>
      <c r="T294" s="2">
        <f t="shared" si="139"/>
        <v>237.10404273111277</v>
      </c>
      <c r="U294" s="2">
        <f t="shared" si="139"/>
        <v>4.3109825951111409</v>
      </c>
      <c r="V294" s="2">
        <f t="shared" si="139"/>
        <v>0</v>
      </c>
      <c r="W294" s="2">
        <f t="shared" si="139"/>
        <v>0</v>
      </c>
      <c r="X294" s="2">
        <f t="shared" si="139"/>
        <v>0</v>
      </c>
      <c r="Y294" s="54">
        <f t="shared" si="139"/>
        <v>0</v>
      </c>
    </row>
    <row r="295" spans="1:25">
      <c r="A295" s="50" t="s">
        <v>110</v>
      </c>
      <c r="B295">
        <f>B266+B294</f>
        <v>1583.2211144406392</v>
      </c>
      <c r="C295">
        <f t="shared" ref="C295:Y295" si="140">C266+C294</f>
        <v>1583.2211144406392</v>
      </c>
      <c r="D295">
        <f t="shared" si="140"/>
        <v>1583.2211144406392</v>
      </c>
      <c r="E295">
        <f t="shared" si="140"/>
        <v>1583.2211144406392</v>
      </c>
      <c r="F295">
        <f t="shared" si="140"/>
        <v>1587.5320970357504</v>
      </c>
      <c r="G295">
        <f t="shared" si="140"/>
        <v>1772.9043486255293</v>
      </c>
      <c r="H295">
        <f t="shared" si="140"/>
        <v>2410.9297727019784</v>
      </c>
      <c r="I295">
        <f t="shared" si="140"/>
        <v>3337.7910306508738</v>
      </c>
      <c r="J295">
        <f t="shared" si="140"/>
        <v>4281.8962189802132</v>
      </c>
      <c r="K295">
        <f t="shared" si="140"/>
        <v>5053.5621035051081</v>
      </c>
      <c r="L295">
        <f t="shared" si="140"/>
        <v>5467.4164326357768</v>
      </c>
      <c r="M295">
        <f t="shared" si="140"/>
        <v>5743.3193187228899</v>
      </c>
      <c r="N295">
        <f t="shared" si="140"/>
        <v>5820.9170054348915</v>
      </c>
      <c r="O295">
        <f t="shared" si="140"/>
        <v>5687.2765449864455</v>
      </c>
      <c r="P295">
        <f t="shared" si="140"/>
        <v>5161.3366683828863</v>
      </c>
      <c r="Q295">
        <f t="shared" si="140"/>
        <v>4312.0730971459916</v>
      </c>
      <c r="R295">
        <f t="shared" si="140"/>
        <v>3286.05923950954</v>
      </c>
      <c r="S295">
        <f t="shared" si="140"/>
        <v>2475.5945116286457</v>
      </c>
      <c r="T295">
        <f t="shared" si="140"/>
        <v>1820.3251571717519</v>
      </c>
      <c r="U295">
        <f t="shared" si="140"/>
        <v>1587.5320970357504</v>
      </c>
      <c r="V295">
        <f t="shared" si="140"/>
        <v>1583.2211144406392</v>
      </c>
      <c r="W295">
        <f t="shared" si="140"/>
        <v>1583.2211144406392</v>
      </c>
      <c r="X295">
        <f t="shared" si="140"/>
        <v>1583.2211144406392</v>
      </c>
      <c r="Y295" s="51">
        <f t="shared" si="140"/>
        <v>1583.2211144406392</v>
      </c>
    </row>
    <row r="296" spans="1:25" ht="14.25" thickBot="1">
      <c r="A296" s="59" t="s">
        <v>131</v>
      </c>
      <c r="B296" s="60">
        <f>B295+B265-B267</f>
        <v>-1437.7788855593608</v>
      </c>
      <c r="C296" s="60">
        <f t="shared" ref="C296:Y296" si="141">C295+C265-C267</f>
        <v>-1340.7788855593608</v>
      </c>
      <c r="D296" s="60">
        <f t="shared" si="141"/>
        <v>-1405.7788855593608</v>
      </c>
      <c r="E296" s="60">
        <f t="shared" si="141"/>
        <v>-1492.7788855593608</v>
      </c>
      <c r="F296" s="60">
        <f t="shared" si="141"/>
        <v>-1491.4679029642496</v>
      </c>
      <c r="G296" s="60">
        <f t="shared" si="141"/>
        <v>-1285.0956513744707</v>
      </c>
      <c r="H296" s="60">
        <f t="shared" si="141"/>
        <v>-758.07022729802156</v>
      </c>
      <c r="I296" s="60">
        <f t="shared" si="141"/>
        <v>-191.20896934912616</v>
      </c>
      <c r="J296" s="60">
        <f t="shared" si="141"/>
        <v>36.896218980213234</v>
      </c>
      <c r="K296" s="65">
        <f t="shared" si="141"/>
        <v>354.5621035051081</v>
      </c>
      <c r="L296" s="65">
        <f t="shared" si="141"/>
        <v>630.4164326357768</v>
      </c>
      <c r="M296" s="65">
        <f t="shared" si="141"/>
        <v>808.31931872288988</v>
      </c>
      <c r="N296" s="65">
        <f t="shared" si="141"/>
        <v>1018.9170054348915</v>
      </c>
      <c r="O296" s="65">
        <f t="shared" si="141"/>
        <v>707.27654498644551</v>
      </c>
      <c r="P296" s="60">
        <f t="shared" si="141"/>
        <v>189.33666838288627</v>
      </c>
      <c r="Q296" s="60">
        <f t="shared" si="141"/>
        <v>-569.9269028540084</v>
      </c>
      <c r="R296" s="60">
        <f t="shared" si="141"/>
        <v>-1477.94076049046</v>
      </c>
      <c r="S296" s="60">
        <f t="shared" si="141"/>
        <v>-2011.4054883713543</v>
      </c>
      <c r="T296" s="60">
        <f t="shared" si="141"/>
        <v>-2462.6748428282481</v>
      </c>
      <c r="U296" s="60">
        <f t="shared" si="141"/>
        <v>-2472.4679029642493</v>
      </c>
      <c r="V296" s="60">
        <f t="shared" si="141"/>
        <v>-2292.7788855593608</v>
      </c>
      <c r="W296" s="60">
        <f t="shared" si="141"/>
        <v>-2073.7788855593608</v>
      </c>
      <c r="X296" s="60">
        <f t="shared" si="141"/>
        <v>-1888.7788855593608</v>
      </c>
      <c r="Y296" s="61">
        <f t="shared" si="141"/>
        <v>-1702.7788855593608</v>
      </c>
    </row>
  </sheetData>
  <mergeCells count="3">
    <mergeCell ref="B1:Y1"/>
    <mergeCell ref="B84:Y84"/>
    <mergeCell ref="B137:Y137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330"/>
  <sheetViews>
    <sheetView zoomScale="85" zoomScaleNormal="85" workbookViewId="0">
      <selection activeCell="I100" sqref="I100"/>
    </sheetView>
  </sheetViews>
  <sheetFormatPr defaultRowHeight="13.5"/>
  <cols>
    <col min="1" max="1" width="18.25" customWidth="1"/>
    <col min="4" max="4" width="9" customWidth="1"/>
    <col min="27" max="27" width="16.375" customWidth="1"/>
    <col min="39" max="39" width="8.25" customWidth="1"/>
    <col min="40" max="40" width="10.75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0</v>
      </c>
      <c r="G3">
        <v>108</v>
      </c>
      <c r="H3">
        <v>916</v>
      </c>
      <c r="I3">
        <v>2145</v>
      </c>
      <c r="J3">
        <v>3316</v>
      </c>
      <c r="K3">
        <v>4141</v>
      </c>
      <c r="L3">
        <v>5073</v>
      </c>
      <c r="M3">
        <v>5941</v>
      </c>
      <c r="N3">
        <v>5232</v>
      </c>
      <c r="O3">
        <v>4898</v>
      </c>
      <c r="P3">
        <v>4515</v>
      </c>
      <c r="Q3">
        <v>3824</v>
      </c>
      <c r="R3">
        <v>2221</v>
      </c>
      <c r="S3">
        <v>928</v>
      </c>
      <c r="T3">
        <v>94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116</v>
      </c>
      <c r="H4">
        <v>1014</v>
      </c>
      <c r="I4">
        <v>2579</v>
      </c>
      <c r="J4">
        <v>3579</v>
      </c>
      <c r="K4">
        <v>4711</v>
      </c>
      <c r="L4">
        <v>5656</v>
      </c>
      <c r="M4">
        <v>6003</v>
      </c>
      <c r="N4">
        <v>6154</v>
      </c>
      <c r="O4">
        <v>5724</v>
      </c>
      <c r="P4">
        <v>5536</v>
      </c>
      <c r="Q4">
        <v>4265</v>
      </c>
      <c r="R4">
        <v>2559</v>
      </c>
      <c r="S4">
        <v>960</v>
      </c>
      <c r="T4">
        <v>96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199</v>
      </c>
      <c r="H5">
        <v>1555</v>
      </c>
      <c r="I5">
        <v>3309</v>
      </c>
      <c r="J5">
        <v>4892</v>
      </c>
      <c r="K5">
        <v>5654</v>
      </c>
      <c r="L5">
        <v>6175</v>
      </c>
      <c r="M5">
        <v>6494</v>
      </c>
      <c r="N5">
        <v>6518</v>
      </c>
      <c r="O5">
        <v>6520</v>
      </c>
      <c r="P5">
        <v>6009</v>
      </c>
      <c r="Q5">
        <v>4740</v>
      </c>
      <c r="R5">
        <v>3068</v>
      </c>
      <c r="S5">
        <v>1289</v>
      </c>
      <c r="T5">
        <v>128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185</v>
      </c>
      <c r="H6">
        <v>1473</v>
      </c>
      <c r="I6">
        <v>3211</v>
      </c>
      <c r="J6">
        <v>4550</v>
      </c>
      <c r="K6">
        <v>5421</v>
      </c>
      <c r="L6">
        <v>6139</v>
      </c>
      <c r="M6">
        <v>6261</v>
      </c>
      <c r="N6">
        <v>6439</v>
      </c>
      <c r="O6">
        <v>6552</v>
      </c>
      <c r="P6">
        <v>5537</v>
      </c>
      <c r="Q6">
        <v>4295</v>
      </c>
      <c r="R6">
        <v>2746</v>
      </c>
      <c r="S6">
        <v>1019</v>
      </c>
      <c r="T6">
        <v>96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203</v>
      </c>
      <c r="H7">
        <v>1614</v>
      </c>
      <c r="I7">
        <v>3471</v>
      </c>
      <c r="J7">
        <v>5140</v>
      </c>
      <c r="K7">
        <v>6335</v>
      </c>
      <c r="L7">
        <v>7052</v>
      </c>
      <c r="M7">
        <v>7301</v>
      </c>
      <c r="N7">
        <v>7423</v>
      </c>
      <c r="O7">
        <v>6966</v>
      </c>
      <c r="P7">
        <v>6149</v>
      </c>
      <c r="Q7">
        <v>4635</v>
      </c>
      <c r="R7">
        <v>2883</v>
      </c>
      <c r="S7">
        <v>1102</v>
      </c>
      <c r="T7">
        <v>129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186</v>
      </c>
      <c r="H8">
        <v>1423</v>
      </c>
      <c r="I8">
        <v>3050</v>
      </c>
      <c r="J8">
        <v>4622</v>
      </c>
      <c r="K8">
        <v>5501</v>
      </c>
      <c r="L8">
        <v>6630</v>
      </c>
      <c r="M8">
        <v>7026</v>
      </c>
      <c r="N8">
        <v>7102</v>
      </c>
      <c r="O8">
        <v>6552</v>
      </c>
      <c r="P8">
        <v>5320</v>
      </c>
      <c r="Q8">
        <v>3761</v>
      </c>
      <c r="R8">
        <v>2063</v>
      </c>
      <c r="S8">
        <v>857</v>
      </c>
      <c r="T8">
        <v>106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124</v>
      </c>
      <c r="H9">
        <v>1165</v>
      </c>
      <c r="I9">
        <v>2772</v>
      </c>
      <c r="J9">
        <v>4542</v>
      </c>
      <c r="K9">
        <v>5973</v>
      </c>
      <c r="L9">
        <v>6823</v>
      </c>
      <c r="M9">
        <v>7183</v>
      </c>
      <c r="N9">
        <v>7178</v>
      </c>
      <c r="O9">
        <v>6637</v>
      </c>
      <c r="P9">
        <v>5663</v>
      </c>
      <c r="Q9">
        <v>4439</v>
      </c>
      <c r="R9">
        <v>2666</v>
      </c>
      <c r="S9">
        <v>967</v>
      </c>
      <c r="T9">
        <v>103</v>
      </c>
      <c r="U9">
        <v>0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320.05097999999998</v>
      </c>
      <c r="D12">
        <f t="shared" ref="D12:I12" si="0">$C12*D11</f>
        <v>192.03058799999999</v>
      </c>
      <c r="E12">
        <f t="shared" si="0"/>
        <v>160.02548999999999</v>
      </c>
      <c r="F12">
        <f t="shared" si="0"/>
        <v>128.02039199999999</v>
      </c>
      <c r="G12">
        <f t="shared" si="0"/>
        <v>96.015293999999997</v>
      </c>
      <c r="H12">
        <f t="shared" si="0"/>
        <v>64.010195999999993</v>
      </c>
      <c r="I12">
        <f t="shared" si="0"/>
        <v>32.005097999999997</v>
      </c>
    </row>
    <row r="13" spans="1:25">
      <c r="A13" t="s">
        <v>33</v>
      </c>
      <c r="B13" t="s">
        <v>32</v>
      </c>
      <c r="C13">
        <f t="shared" ref="C13:I13" si="1">C12/365</f>
        <v>0.87685199999999996</v>
      </c>
      <c r="D13">
        <f t="shared" si="1"/>
        <v>0.5261112</v>
      </c>
      <c r="E13">
        <f t="shared" si="1"/>
        <v>0.43842599999999998</v>
      </c>
      <c r="F13">
        <f t="shared" si="1"/>
        <v>0.35074079999999996</v>
      </c>
      <c r="G13">
        <f t="shared" si="1"/>
        <v>0.2630556</v>
      </c>
      <c r="H13">
        <f t="shared" si="1"/>
        <v>0.17537039999999998</v>
      </c>
      <c r="I13">
        <f t="shared" si="1"/>
        <v>8.7685199999999991E-2</v>
      </c>
    </row>
    <row r="15" spans="1:25">
      <c r="A15" t="s">
        <v>34</v>
      </c>
      <c r="B15" s="9">
        <f>MAX(B8:Y8)</f>
        <v>7102</v>
      </c>
      <c r="C15" t="s">
        <v>35</v>
      </c>
      <c r="D15">
        <v>1</v>
      </c>
      <c r="E15" t="s">
        <v>36</v>
      </c>
      <c r="F15" t="s">
        <v>55</v>
      </c>
    </row>
    <row r="16" spans="1:25">
      <c r="A16" t="s">
        <v>37</v>
      </c>
      <c r="B16">
        <f>B8/$B15</f>
        <v>0</v>
      </c>
      <c r="C16">
        <f t="shared" ref="C16:Y16" si="2">C8/$B15</f>
        <v>0</v>
      </c>
      <c r="D16">
        <f t="shared" si="2"/>
        <v>0</v>
      </c>
      <c r="E16">
        <f t="shared" si="2"/>
        <v>0</v>
      </c>
      <c r="F16">
        <f t="shared" si="2"/>
        <v>0</v>
      </c>
      <c r="G16">
        <f t="shared" si="2"/>
        <v>2.6189805688538442E-2</v>
      </c>
      <c r="H16">
        <f t="shared" si="2"/>
        <v>0.20036609405801184</v>
      </c>
      <c r="I16">
        <f t="shared" si="2"/>
        <v>0.42945649112925938</v>
      </c>
      <c r="J16">
        <f t="shared" si="2"/>
        <v>0.65080259081948744</v>
      </c>
      <c r="K16">
        <f t="shared" si="2"/>
        <v>0.77457054350887078</v>
      </c>
      <c r="L16">
        <f t="shared" si="2"/>
        <v>0.93353984793016054</v>
      </c>
      <c r="M16">
        <f t="shared" si="2"/>
        <v>0.98929878907350044</v>
      </c>
      <c r="N16">
        <f t="shared" si="2"/>
        <v>1</v>
      </c>
      <c r="O16">
        <f t="shared" si="2"/>
        <v>0.92255702618980573</v>
      </c>
      <c r="P16">
        <f t="shared" si="2"/>
        <v>0.74908476485497044</v>
      </c>
      <c r="Q16">
        <f t="shared" si="2"/>
        <v>0.52956913545480144</v>
      </c>
      <c r="R16">
        <f t="shared" si="2"/>
        <v>0.2904815544916925</v>
      </c>
      <c r="S16">
        <f t="shared" si="2"/>
        <v>0.1206702337369755</v>
      </c>
      <c r="T16">
        <f t="shared" si="2"/>
        <v>1.4925373134328358E-2</v>
      </c>
      <c r="U16">
        <f t="shared" si="2"/>
        <v>0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7.6315122500704033</v>
      </c>
      <c r="C19" t="s">
        <v>39</v>
      </c>
      <c r="D19" t="s">
        <v>40</v>
      </c>
      <c r="E19">
        <v>0.87685199999999996</v>
      </c>
      <c r="F19">
        <v>0.5261112</v>
      </c>
      <c r="G19">
        <v>0.43842599999999998</v>
      </c>
      <c r="H19">
        <v>0.35074079999999996</v>
      </c>
      <c r="I19">
        <v>0.2630556</v>
      </c>
      <c r="J19">
        <v>0.17537039999999998</v>
      </c>
      <c r="K19">
        <v>8.7685199999999991E-2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 t="shared" ref="E20:K20" si="3">E19/$B19</f>
        <v>0.11489885245115222</v>
      </c>
      <c r="F20">
        <f t="shared" si="3"/>
        <v>6.8939311470691336E-2</v>
      </c>
      <c r="G20">
        <f t="shared" si="3"/>
        <v>5.7449426225576111E-2</v>
      </c>
      <c r="H20">
        <f t="shared" si="3"/>
        <v>4.5959540980460886E-2</v>
      </c>
      <c r="I20">
        <f t="shared" si="3"/>
        <v>3.4469655735345668E-2</v>
      </c>
      <c r="J20">
        <f t="shared" si="3"/>
        <v>2.2979770490230443E-2</v>
      </c>
      <c r="K20">
        <f t="shared" si="3"/>
        <v>1.1489885245115222E-2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4">$E20*C16</f>
        <v>0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3.0091786195317253E-3</v>
      </c>
      <c r="H24">
        <f t="shared" si="4"/>
        <v>2.3021834277385189E-2</v>
      </c>
      <c r="I24">
        <f>$E20*I16</f>
        <v>4.9344058008450334E-2</v>
      </c>
      <c r="J24">
        <f t="shared" si="4"/>
        <v>7.4776470857395874E-2</v>
      </c>
      <c r="K24">
        <f t="shared" si="4"/>
        <v>8.8997266591634525E-2</v>
      </c>
      <c r="L24">
        <f t="shared" si="4"/>
        <v>0.1072626572445986</v>
      </c>
      <c r="M24">
        <f t="shared" si="4"/>
        <v>0.1136692955958597</v>
      </c>
      <c r="N24">
        <f t="shared" si="4"/>
        <v>0.11489885245115222</v>
      </c>
      <c r="O24">
        <f t="shared" si="4"/>
        <v>0.10600074362995626</v>
      </c>
      <c r="P24">
        <f t="shared" si="4"/>
        <v>8.6068979870477305E-2</v>
      </c>
      <c r="Q24">
        <f t="shared" si="4"/>
        <v>6.0846885957305474E-2</v>
      </c>
      <c r="R24">
        <f t="shared" si="4"/>
        <v>3.3375997269322312E-2</v>
      </c>
      <c r="S24">
        <f t="shared" si="4"/>
        <v>1.3864871381390798E-2</v>
      </c>
      <c r="T24">
        <f t="shared" si="4"/>
        <v>1.7149082455395854E-3</v>
      </c>
      <c r="U24">
        <f t="shared" si="4"/>
        <v>0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>
        <f>SUM(B24:Y24)</f>
        <v>0.87685199999999985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>E24*1000000</f>
        <v>0</v>
      </c>
      <c r="F25">
        <f t="shared" si="5"/>
        <v>0</v>
      </c>
      <c r="G25">
        <f t="shared" si="5"/>
        <v>3009.1786195317254</v>
      </c>
      <c r="H25">
        <f t="shared" si="5"/>
        <v>23021.834277385191</v>
      </c>
      <c r="I25">
        <f t="shared" si="5"/>
        <v>49344.058008450331</v>
      </c>
      <c r="J25">
        <f t="shared" si="5"/>
        <v>74776.470857395878</v>
      </c>
      <c r="K25">
        <f t="shared" si="5"/>
        <v>88997.266591634529</v>
      </c>
      <c r="L25">
        <f t="shared" si="5"/>
        <v>107262.65724459861</v>
      </c>
      <c r="M25">
        <f>M24*1000000</f>
        <v>113669.2955958597</v>
      </c>
      <c r="N25">
        <f t="shared" si="5"/>
        <v>114898.85245115223</v>
      </c>
      <c r="O25">
        <f t="shared" si="5"/>
        <v>106000.74362995627</v>
      </c>
      <c r="P25">
        <f t="shared" si="5"/>
        <v>86068.979870477298</v>
      </c>
      <c r="Q25">
        <f t="shared" si="5"/>
        <v>60846.885957305472</v>
      </c>
      <c r="R25">
        <f t="shared" si="5"/>
        <v>33375.99726932231</v>
      </c>
      <c r="S25">
        <f t="shared" si="5"/>
        <v>13864.871381390798</v>
      </c>
      <c r="T25">
        <f t="shared" si="5"/>
        <v>1714.9082455395853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 t="shared" si="6"/>
        <v>1.8055071717190353E-3</v>
      </c>
      <c r="H27">
        <f t="shared" si="6"/>
        <v>1.3813100566431116E-2</v>
      </c>
      <c r="I27">
        <f t="shared" si="6"/>
        <v>2.9606434805070202E-2</v>
      </c>
      <c r="J27">
        <f>$F20*J16</f>
        <v>4.486588251443753E-2</v>
      </c>
      <c r="K27">
        <f t="shared" si="6"/>
        <v>5.3398359954980719E-2</v>
      </c>
      <c r="L27">
        <f t="shared" si="6"/>
        <v>6.4357594346759167E-2</v>
      </c>
      <c r="M27">
        <f t="shared" si="6"/>
        <v>6.8201577357515822E-2</v>
      </c>
      <c r="N27">
        <f t="shared" si="6"/>
        <v>6.8939311470691336E-2</v>
      </c>
      <c r="O27">
        <f t="shared" si="6"/>
        <v>6.3600446177973766E-2</v>
      </c>
      <c r="P27">
        <f t="shared" si="6"/>
        <v>5.1641387922286383E-2</v>
      </c>
      <c r="Q27">
        <f t="shared" si="6"/>
        <v>3.650813157438329E-2</v>
      </c>
      <c r="R27">
        <f t="shared" si="6"/>
        <v>2.0025598361593386E-2</v>
      </c>
      <c r="S27">
        <f t="shared" si="6"/>
        <v>8.3189228288344796E-3</v>
      </c>
      <c r="T27">
        <f t="shared" si="6"/>
        <v>1.0289449473237513E-3</v>
      </c>
      <c r="U27">
        <f t="shared" si="6"/>
        <v>0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>
        <f>SUM(B27:Y27)</f>
        <v>0.5261112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1805.5071717190353</v>
      </c>
      <c r="H28">
        <f t="shared" si="7"/>
        <v>13813.100566431116</v>
      </c>
      <c r="I28">
        <f t="shared" si="7"/>
        <v>29606.434805070203</v>
      </c>
      <c r="J28">
        <f t="shared" si="7"/>
        <v>44865.88251443753</v>
      </c>
      <c r="K28">
        <f t="shared" si="7"/>
        <v>53398.359954980719</v>
      </c>
      <c r="L28">
        <f t="shared" si="7"/>
        <v>64357.594346759164</v>
      </c>
      <c r="M28">
        <f t="shared" si="7"/>
        <v>68201.577357515824</v>
      </c>
      <c r="N28">
        <f t="shared" si="7"/>
        <v>68939.311470691333</v>
      </c>
      <c r="O28">
        <f>O27*1000000</f>
        <v>63600.446177973768</v>
      </c>
      <c r="P28">
        <f t="shared" si="7"/>
        <v>51641.387922286383</v>
      </c>
      <c r="Q28">
        <f t="shared" si="7"/>
        <v>36508.131574383289</v>
      </c>
      <c r="R28">
        <f t="shared" si="7"/>
        <v>20025.598361593387</v>
      </c>
      <c r="S28">
        <f t="shared" si="7"/>
        <v>8318.9228288344802</v>
      </c>
      <c r="T28">
        <f t="shared" si="7"/>
        <v>1028.9449473237512</v>
      </c>
      <c r="U28">
        <f t="shared" si="7"/>
        <v>0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1.5045893097658627E-3</v>
      </c>
      <c r="H30">
        <f t="shared" si="8"/>
        <v>1.1510917138692595E-2</v>
      </c>
      <c r="I30">
        <f t="shared" si="8"/>
        <v>2.4672029004225167E-2</v>
      </c>
      <c r="J30">
        <f t="shared" si="8"/>
        <v>3.7388235428697937E-2</v>
      </c>
      <c r="K30">
        <f t="shared" si="8"/>
        <v>4.4498633295817262E-2</v>
      </c>
      <c r="L30">
        <f t="shared" si="8"/>
        <v>5.3631328622299301E-2</v>
      </c>
      <c r="M30">
        <f>$G20*M16</f>
        <v>5.6834647797929849E-2</v>
      </c>
      <c r="N30">
        <f t="shared" si="8"/>
        <v>5.7449426225576111E-2</v>
      </c>
      <c r="O30">
        <f t="shared" si="8"/>
        <v>5.3000371814978131E-2</v>
      </c>
      <c r="P30">
        <f t="shared" si="8"/>
        <v>4.3034489935238653E-2</v>
      </c>
      <c r="Q30">
        <f t="shared" si="8"/>
        <v>3.0423442978652737E-2</v>
      </c>
      <c r="R30">
        <f t="shared" si="8"/>
        <v>1.6687998634661156E-2</v>
      </c>
      <c r="S30">
        <f t="shared" si="8"/>
        <v>6.9324356906953991E-3</v>
      </c>
      <c r="T30">
        <f t="shared" si="8"/>
        <v>8.5745412276979271E-4</v>
      </c>
      <c r="U30">
        <f t="shared" si="8"/>
        <v>0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>
        <f>SUM(B30:Y30)</f>
        <v>0.43842599999999993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1504.5893097658627</v>
      </c>
      <c r="H31">
        <f t="shared" si="9"/>
        <v>11510.917138692595</v>
      </c>
      <c r="I31">
        <f t="shared" si="9"/>
        <v>24672.029004225165</v>
      </c>
      <c r="J31">
        <f t="shared" si="9"/>
        <v>37388.235428697939</v>
      </c>
      <c r="K31">
        <f t="shared" si="9"/>
        <v>44498.633295817264</v>
      </c>
      <c r="L31">
        <f t="shared" si="9"/>
        <v>53631.328622299305</v>
      </c>
      <c r="M31">
        <f t="shared" si="9"/>
        <v>56834.647797929851</v>
      </c>
      <c r="N31">
        <f t="shared" si="9"/>
        <v>57449.426225576113</v>
      </c>
      <c r="O31">
        <f t="shared" si="9"/>
        <v>53000.371814978134</v>
      </c>
      <c r="P31">
        <f t="shared" si="9"/>
        <v>43034.489935238649</v>
      </c>
      <c r="Q31">
        <f t="shared" si="9"/>
        <v>30423.442978652736</v>
      </c>
      <c r="R31">
        <f t="shared" si="9"/>
        <v>16687.998634661155</v>
      </c>
      <c r="S31">
        <f t="shared" si="9"/>
        <v>6932.435690695399</v>
      </c>
      <c r="T31">
        <f t="shared" si="9"/>
        <v>857.45412276979266</v>
      </c>
      <c r="U31">
        <f t="shared" si="9"/>
        <v>0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1.20367144781269E-3</v>
      </c>
      <c r="H33">
        <f t="shared" si="10"/>
        <v>9.2087337109540753E-3</v>
      </c>
      <c r="I33">
        <f t="shared" si="10"/>
        <v>1.9737623203380135E-2</v>
      </c>
      <c r="J33">
        <f t="shared" si="10"/>
        <v>2.9910588342958351E-2</v>
      </c>
      <c r="K33">
        <f>$H20*K16</f>
        <v>3.5598906636653806E-2</v>
      </c>
      <c r="L33">
        <f t="shared" si="10"/>
        <v>4.2905062897839435E-2</v>
      </c>
      <c r="M33">
        <f t="shared" si="10"/>
        <v>4.5467718238343877E-2</v>
      </c>
      <c r="N33">
        <f t="shared" si="10"/>
        <v>4.5959540980460886E-2</v>
      </c>
      <c r="O33">
        <f t="shared" si="10"/>
        <v>4.2400297451982503E-2</v>
      </c>
      <c r="P33">
        <f t="shared" si="10"/>
        <v>3.4427591948190922E-2</v>
      </c>
      <c r="Q33">
        <f t="shared" si="10"/>
        <v>2.4338754382922188E-2</v>
      </c>
      <c r="R33">
        <f t="shared" si="10"/>
        <v>1.3350398907728923E-2</v>
      </c>
      <c r="S33">
        <f t="shared" si="10"/>
        <v>5.5459485525563195E-3</v>
      </c>
      <c r="T33">
        <f t="shared" si="10"/>
        <v>6.8596329821583413E-4</v>
      </c>
      <c r="U33">
        <f t="shared" si="10"/>
        <v>0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>
        <f>SUM(B33:Y33)</f>
        <v>0.35074080000000002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0</v>
      </c>
      <c r="G34">
        <f t="shared" si="11"/>
        <v>1203.6714478126901</v>
      </c>
      <c r="H34">
        <f t="shared" si="11"/>
        <v>9208.7337109540749</v>
      </c>
      <c r="I34">
        <f t="shared" si="11"/>
        <v>19737.623203380135</v>
      </c>
      <c r="J34">
        <f t="shared" si="11"/>
        <v>29910.588342958352</v>
      </c>
      <c r="K34">
        <f t="shared" si="11"/>
        <v>35598.906636653803</v>
      </c>
      <c r="L34">
        <f t="shared" si="11"/>
        <v>42905.062897839438</v>
      </c>
      <c r="M34">
        <f t="shared" si="11"/>
        <v>45467.718238343878</v>
      </c>
      <c r="N34">
        <f t="shared" si="11"/>
        <v>45959.540980460886</v>
      </c>
      <c r="O34">
        <f t="shared" si="11"/>
        <v>42400.2974519825</v>
      </c>
      <c r="P34">
        <f t="shared" si="11"/>
        <v>34427.591948190922</v>
      </c>
      <c r="Q34">
        <f t="shared" si="11"/>
        <v>24338.754382922187</v>
      </c>
      <c r="R34">
        <f t="shared" si="11"/>
        <v>13350.398907728922</v>
      </c>
      <c r="S34">
        <f t="shared" si="11"/>
        <v>5545.9485525563196</v>
      </c>
      <c r="T34">
        <f t="shared" si="11"/>
        <v>685.96329821583413</v>
      </c>
      <c r="U34">
        <f t="shared" si="11"/>
        <v>0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9.0275358585951765E-4</v>
      </c>
      <c r="H36">
        <f t="shared" si="12"/>
        <v>6.9065502832155578E-3</v>
      </c>
      <c r="I36">
        <f>$I20*I16</f>
        <v>1.4803217402535101E-2</v>
      </c>
      <c r="J36">
        <f t="shared" si="12"/>
        <v>2.2432941257218765E-2</v>
      </c>
      <c r="K36">
        <f t="shared" si="12"/>
        <v>2.6699179977490359E-2</v>
      </c>
      <c r="L36">
        <f t="shared" si="12"/>
        <v>3.2178797173379584E-2</v>
      </c>
      <c r="M36">
        <f t="shared" si="12"/>
        <v>3.4100788678757911E-2</v>
      </c>
      <c r="N36">
        <f t="shared" si="12"/>
        <v>3.4469655735345668E-2</v>
      </c>
      <c r="O36">
        <f t="shared" si="12"/>
        <v>3.1800223088986883E-2</v>
      </c>
      <c r="P36">
        <f t="shared" si="12"/>
        <v>2.5820693961143192E-2</v>
      </c>
      <c r="Q36">
        <f t="shared" si="12"/>
        <v>1.8254065787191645E-2</v>
      </c>
      <c r="R36">
        <f t="shared" si="12"/>
        <v>1.0012799180796693E-2</v>
      </c>
      <c r="S36">
        <f t="shared" si="12"/>
        <v>4.1594614144172398E-3</v>
      </c>
      <c r="T36">
        <f t="shared" si="12"/>
        <v>5.1447247366187565E-4</v>
      </c>
      <c r="U36">
        <f t="shared" si="12"/>
        <v>0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>
        <f>SUM(B36:Y36)</f>
        <v>0.2630556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902.75358585951767</v>
      </c>
      <c r="H37">
        <f t="shared" si="13"/>
        <v>6906.550283215558</v>
      </c>
      <c r="I37">
        <f t="shared" si="13"/>
        <v>14803.217402535101</v>
      </c>
      <c r="J37">
        <f>J36*1000000</f>
        <v>22432.941257218765</v>
      </c>
      <c r="K37">
        <f t="shared" si="13"/>
        <v>26699.179977490359</v>
      </c>
      <c r="L37">
        <f t="shared" si="13"/>
        <v>32178.797173379582</v>
      </c>
      <c r="M37">
        <f t="shared" si="13"/>
        <v>34100.788678757912</v>
      </c>
      <c r="N37">
        <f t="shared" si="13"/>
        <v>34469.655735345666</v>
      </c>
      <c r="O37">
        <f t="shared" si="13"/>
        <v>31800.223088986884</v>
      </c>
      <c r="P37">
        <f t="shared" si="13"/>
        <v>25820.693961143192</v>
      </c>
      <c r="Q37">
        <f t="shared" si="13"/>
        <v>18254.065787191645</v>
      </c>
      <c r="R37">
        <f t="shared" si="13"/>
        <v>10012.799180796694</v>
      </c>
      <c r="S37">
        <f t="shared" si="13"/>
        <v>4159.4614144172401</v>
      </c>
      <c r="T37">
        <f t="shared" si="13"/>
        <v>514.4724736618756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B16*$J20</f>
        <v>0</v>
      </c>
      <c r="C39">
        <f t="shared" ref="C39:Y39" si="14">C16*$J20</f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6.0183572390634502E-4</v>
      </c>
      <c r="H39">
        <f t="shared" si="14"/>
        <v>4.6043668554770377E-3</v>
      </c>
      <c r="I39">
        <f t="shared" si="14"/>
        <v>9.8688116016900675E-3</v>
      </c>
      <c r="J39">
        <f t="shared" si="14"/>
        <v>1.4955294171479176E-2</v>
      </c>
      <c r="K39">
        <f t="shared" si="14"/>
        <v>1.7799453318326903E-2</v>
      </c>
      <c r="L39">
        <f t="shared" si="14"/>
        <v>2.1452531448919718E-2</v>
      </c>
      <c r="M39">
        <f t="shared" si="14"/>
        <v>2.2733859119171938E-2</v>
      </c>
      <c r="N39">
        <f t="shared" si="14"/>
        <v>2.2979770490230443E-2</v>
      </c>
      <c r="O39">
        <f t="shared" si="14"/>
        <v>2.1200148725991252E-2</v>
      </c>
      <c r="P39">
        <f t="shared" si="14"/>
        <v>1.7213795974095461E-2</v>
      </c>
      <c r="Q39">
        <f t="shared" si="14"/>
        <v>1.2169377191461094E-2</v>
      </c>
      <c r="R39">
        <f t="shared" si="14"/>
        <v>6.6751994538644614E-3</v>
      </c>
      <c r="S39">
        <f t="shared" si="14"/>
        <v>2.7729742762781597E-3</v>
      </c>
      <c r="T39">
        <f t="shared" si="14"/>
        <v>3.4298164910791706E-4</v>
      </c>
      <c r="U39">
        <f t="shared" si="14"/>
        <v>0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>
        <f>SUM(B39:Y39)</f>
        <v>0.17537040000000001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601.83572390634504</v>
      </c>
      <c r="H40">
        <f t="shared" si="15"/>
        <v>4604.3668554770375</v>
      </c>
      <c r="I40">
        <f t="shared" si="15"/>
        <v>9868.8116016900676</v>
      </c>
      <c r="J40">
        <f t="shared" si="15"/>
        <v>14955.294171479176</v>
      </c>
      <c r="K40">
        <f t="shared" si="15"/>
        <v>17799.453318326901</v>
      </c>
      <c r="L40">
        <f t="shared" si="15"/>
        <v>21452.531448919719</v>
      </c>
      <c r="M40">
        <f t="shared" si="15"/>
        <v>22733.859119171939</v>
      </c>
      <c r="N40">
        <f t="shared" si="15"/>
        <v>22979.770490230443</v>
      </c>
      <c r="O40">
        <f t="shared" si="15"/>
        <v>21200.14872599125</v>
      </c>
      <c r="P40">
        <f t="shared" si="15"/>
        <v>17213.795974095461</v>
      </c>
      <c r="Q40">
        <f t="shared" si="15"/>
        <v>12169.377191461093</v>
      </c>
      <c r="R40">
        <f t="shared" si="15"/>
        <v>6675.1994538644612</v>
      </c>
      <c r="S40">
        <f t="shared" si="15"/>
        <v>2772.9742762781598</v>
      </c>
      <c r="T40">
        <f t="shared" si="15"/>
        <v>342.98164910791706</v>
      </c>
      <c r="U40">
        <f t="shared" si="15"/>
        <v>0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0</v>
      </c>
      <c r="G42">
        <f>$K20*G16</f>
        <v>3.0091786195317251E-4</v>
      </c>
      <c r="H42">
        <f t="shared" si="16"/>
        <v>2.3021834277385188E-3</v>
      </c>
      <c r="I42">
        <f t="shared" si="16"/>
        <v>4.9344058008450337E-3</v>
      </c>
      <c r="J42">
        <f t="shared" si="16"/>
        <v>7.4776470857395878E-3</v>
      </c>
      <c r="K42">
        <f t="shared" si="16"/>
        <v>8.8997266591634514E-3</v>
      </c>
      <c r="L42">
        <f t="shared" si="16"/>
        <v>1.0726265724459859E-2</v>
      </c>
      <c r="M42">
        <f t="shared" si="16"/>
        <v>1.1366929559585969E-2</v>
      </c>
      <c r="N42">
        <f t="shared" si="16"/>
        <v>1.1489885245115222E-2</v>
      </c>
      <c r="O42">
        <f t="shared" si="16"/>
        <v>1.0600074362995626E-2</v>
      </c>
      <c r="P42">
        <f t="shared" si="16"/>
        <v>8.6068979870477305E-3</v>
      </c>
      <c r="Q42">
        <f t="shared" si="16"/>
        <v>6.0846885957305469E-3</v>
      </c>
      <c r="R42">
        <f t="shared" si="16"/>
        <v>3.3375997269322307E-3</v>
      </c>
      <c r="S42">
        <f t="shared" si="16"/>
        <v>1.3864871381390799E-3</v>
      </c>
      <c r="T42">
        <f t="shared" si="16"/>
        <v>1.7149082455395853E-4</v>
      </c>
      <c r="U42">
        <f t="shared" si="16"/>
        <v>0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>
        <f>SUM(B42:Y42)</f>
        <v>8.7685200000000005E-2</v>
      </c>
      <c r="B43">
        <f>B42*1000000</f>
        <v>0</v>
      </c>
      <c r="C43">
        <f t="shared" ref="C43:R43" si="17">C42*1000000</f>
        <v>0</v>
      </c>
      <c r="D43">
        <f t="shared" si="17"/>
        <v>0</v>
      </c>
      <c r="E43">
        <f t="shared" si="17"/>
        <v>0</v>
      </c>
      <c r="F43">
        <f t="shared" si="17"/>
        <v>0</v>
      </c>
      <c r="G43">
        <f t="shared" si="17"/>
        <v>300.91786195317252</v>
      </c>
      <c r="H43">
        <f t="shared" si="17"/>
        <v>2302.1834277385187</v>
      </c>
      <c r="I43">
        <f t="shared" si="17"/>
        <v>4934.4058008450338</v>
      </c>
      <c r="J43">
        <f t="shared" si="17"/>
        <v>7477.647085739588</v>
      </c>
      <c r="K43">
        <f t="shared" si="17"/>
        <v>8899.7266591634507</v>
      </c>
      <c r="L43">
        <f t="shared" si="17"/>
        <v>10726.265724459859</v>
      </c>
      <c r="M43">
        <f t="shared" si="17"/>
        <v>11366.929559585969</v>
      </c>
      <c r="N43">
        <f t="shared" si="17"/>
        <v>11489.885245115222</v>
      </c>
      <c r="O43">
        <f t="shared" si="17"/>
        <v>10600.074362995625</v>
      </c>
      <c r="P43">
        <f t="shared" si="17"/>
        <v>8606.8979870477306</v>
      </c>
      <c r="Q43">
        <f t="shared" si="17"/>
        <v>6084.6885957305467</v>
      </c>
      <c r="R43">
        <f t="shared" si="17"/>
        <v>3337.5997269322306</v>
      </c>
      <c r="S43">
        <f t="shared" ref="S43:Y43" si="18">S42*1000000</f>
        <v>1386.4871381390799</v>
      </c>
      <c r="T43">
        <f t="shared" si="18"/>
        <v>171.49082455395853</v>
      </c>
      <c r="U43">
        <f t="shared" si="18"/>
        <v>0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</row>
    <row r="87" spans="1:25">
      <c r="B87" s="117" t="s">
        <v>43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</row>
    <row r="88" spans="1:25"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L88">
        <v>11</v>
      </c>
      <c r="M88">
        <v>12</v>
      </c>
      <c r="N88">
        <v>13</v>
      </c>
      <c r="O88">
        <v>14</v>
      </c>
      <c r="P88">
        <v>15</v>
      </c>
      <c r="Q88">
        <v>16</v>
      </c>
      <c r="R88">
        <v>17</v>
      </c>
      <c r="S88">
        <v>18</v>
      </c>
      <c r="T88">
        <v>19</v>
      </c>
      <c r="U88">
        <v>20</v>
      </c>
      <c r="V88">
        <v>21</v>
      </c>
      <c r="W88">
        <v>22</v>
      </c>
      <c r="X88">
        <v>23</v>
      </c>
      <c r="Y88">
        <v>24</v>
      </c>
    </row>
    <row r="89" spans="1:25">
      <c r="A89" t="s">
        <v>44</v>
      </c>
      <c r="B89">
        <v>13983</v>
      </c>
      <c r="C89">
        <v>13269</v>
      </c>
      <c r="D89">
        <v>13074</v>
      </c>
      <c r="E89">
        <v>13227</v>
      </c>
      <c r="F89">
        <v>13291</v>
      </c>
      <c r="G89">
        <v>13235</v>
      </c>
      <c r="H89">
        <v>13807</v>
      </c>
      <c r="I89">
        <v>15380</v>
      </c>
      <c r="J89">
        <v>18231</v>
      </c>
      <c r="K89">
        <v>20189</v>
      </c>
      <c r="L89">
        <v>20784</v>
      </c>
      <c r="M89">
        <v>21093</v>
      </c>
      <c r="N89">
        <v>19911</v>
      </c>
      <c r="O89">
        <v>20906</v>
      </c>
      <c r="P89">
        <v>20995</v>
      </c>
      <c r="Q89">
        <v>20792</v>
      </c>
      <c r="R89">
        <v>20591</v>
      </c>
      <c r="S89">
        <v>19541</v>
      </c>
      <c r="T89">
        <v>18818</v>
      </c>
      <c r="U89">
        <v>18142</v>
      </c>
      <c r="V89">
        <v>17268</v>
      </c>
      <c r="W89">
        <v>16395</v>
      </c>
      <c r="X89">
        <v>15891</v>
      </c>
      <c r="Y89">
        <v>15114</v>
      </c>
    </row>
    <row r="90" spans="1:25">
      <c r="A90" t="s">
        <v>45</v>
      </c>
      <c r="B90">
        <v>14117</v>
      </c>
      <c r="C90">
        <v>13411</v>
      </c>
      <c r="D90">
        <v>13177</v>
      </c>
      <c r="E90">
        <v>13299</v>
      </c>
      <c r="F90">
        <v>13350</v>
      </c>
      <c r="G90">
        <v>13326</v>
      </c>
      <c r="H90">
        <v>13956</v>
      </c>
      <c r="I90">
        <v>15653</v>
      </c>
      <c r="J90">
        <v>18626</v>
      </c>
      <c r="K90">
        <v>20709</v>
      </c>
      <c r="L90">
        <v>21398</v>
      </c>
      <c r="M90">
        <v>21899</v>
      </c>
      <c r="N90">
        <v>21091</v>
      </c>
      <c r="O90">
        <v>22218</v>
      </c>
      <c r="P90">
        <v>22567</v>
      </c>
      <c r="Q90">
        <v>22053</v>
      </c>
      <c r="R90">
        <v>21533</v>
      </c>
      <c r="S90">
        <v>19962</v>
      </c>
      <c r="T90">
        <v>19067</v>
      </c>
      <c r="U90">
        <v>18433</v>
      </c>
      <c r="V90">
        <v>17545</v>
      </c>
      <c r="W90">
        <v>16740</v>
      </c>
      <c r="X90">
        <v>15994</v>
      </c>
      <c r="Y90">
        <v>15281</v>
      </c>
    </row>
    <row r="91" spans="1:25">
      <c r="A91" t="s">
        <v>46</v>
      </c>
      <c r="B91">
        <v>14152</v>
      </c>
      <c r="C91">
        <v>13225</v>
      </c>
      <c r="D91">
        <v>12963</v>
      </c>
      <c r="E91">
        <v>12944</v>
      </c>
      <c r="F91">
        <v>12800</v>
      </c>
      <c r="G91">
        <v>12522</v>
      </c>
      <c r="H91">
        <v>12574</v>
      </c>
      <c r="I91">
        <v>13470</v>
      </c>
      <c r="J91">
        <v>15031</v>
      </c>
      <c r="K91">
        <v>16270</v>
      </c>
      <c r="L91">
        <v>16778</v>
      </c>
      <c r="M91">
        <v>17231</v>
      </c>
      <c r="N91">
        <v>17068</v>
      </c>
      <c r="O91">
        <v>17296</v>
      </c>
      <c r="P91">
        <v>17261</v>
      </c>
      <c r="Q91">
        <v>16967</v>
      </c>
      <c r="R91">
        <v>16774</v>
      </c>
      <c r="S91">
        <v>16281</v>
      </c>
      <c r="T91">
        <v>15927</v>
      </c>
      <c r="U91">
        <v>15681</v>
      </c>
      <c r="V91">
        <v>15029</v>
      </c>
      <c r="W91">
        <v>14194</v>
      </c>
      <c r="X91">
        <v>13332</v>
      </c>
      <c r="Y91">
        <v>12793</v>
      </c>
    </row>
    <row r="92" spans="1:25">
      <c r="A92" t="s">
        <v>47</v>
      </c>
      <c r="B92">
        <v>11844</v>
      </c>
      <c r="C92">
        <v>11221</v>
      </c>
      <c r="D92">
        <v>11176</v>
      </c>
      <c r="E92">
        <v>11258</v>
      </c>
      <c r="F92">
        <v>11329</v>
      </c>
      <c r="G92">
        <v>11076</v>
      </c>
      <c r="H92">
        <v>11313</v>
      </c>
      <c r="I92">
        <v>12102</v>
      </c>
      <c r="J92">
        <v>13335</v>
      </c>
      <c r="K92">
        <v>14610</v>
      </c>
      <c r="L92">
        <v>15275</v>
      </c>
      <c r="M92">
        <v>15673</v>
      </c>
      <c r="N92">
        <v>16035</v>
      </c>
      <c r="O92">
        <v>16300</v>
      </c>
      <c r="P92">
        <v>16058</v>
      </c>
      <c r="Q92">
        <v>16056</v>
      </c>
      <c r="R92">
        <v>16052</v>
      </c>
      <c r="S92">
        <v>15991</v>
      </c>
      <c r="T92">
        <v>15806</v>
      </c>
      <c r="U92">
        <v>15748</v>
      </c>
      <c r="V92">
        <v>15241</v>
      </c>
      <c r="W92">
        <v>14410</v>
      </c>
      <c r="X92">
        <v>13510</v>
      </c>
      <c r="Y92">
        <v>12927</v>
      </c>
    </row>
    <row r="93" spans="1:25">
      <c r="A93" t="s">
        <v>48</v>
      </c>
      <c r="B93">
        <v>11939</v>
      </c>
      <c r="C93">
        <v>11400</v>
      </c>
      <c r="D93">
        <v>11345</v>
      </c>
      <c r="E93">
        <v>11526</v>
      </c>
      <c r="F93">
        <v>11807</v>
      </c>
      <c r="G93">
        <v>12144</v>
      </c>
      <c r="H93">
        <v>13456</v>
      </c>
      <c r="I93">
        <v>15768</v>
      </c>
      <c r="J93">
        <v>19431</v>
      </c>
      <c r="K93">
        <v>21865</v>
      </c>
      <c r="L93">
        <v>22631</v>
      </c>
      <c r="M93">
        <v>23101</v>
      </c>
      <c r="N93">
        <v>22510</v>
      </c>
      <c r="O93">
        <v>23728</v>
      </c>
      <c r="P93">
        <v>24009</v>
      </c>
      <c r="Q93">
        <v>23571</v>
      </c>
      <c r="R93">
        <v>23358</v>
      </c>
      <c r="S93">
        <v>21848</v>
      </c>
      <c r="T93">
        <v>21029</v>
      </c>
      <c r="U93">
        <v>20242</v>
      </c>
      <c r="V93">
        <v>19083</v>
      </c>
      <c r="W93">
        <v>18016</v>
      </c>
      <c r="X93">
        <v>17118</v>
      </c>
      <c r="Y93">
        <v>16401</v>
      </c>
    </row>
    <row r="94" spans="1:25">
      <c r="A94" t="s">
        <v>49</v>
      </c>
      <c r="B94">
        <v>15028</v>
      </c>
      <c r="C94">
        <v>14146</v>
      </c>
      <c r="D94">
        <v>13695</v>
      </c>
      <c r="E94">
        <v>13752</v>
      </c>
      <c r="F94">
        <v>13670</v>
      </c>
      <c r="G94">
        <v>13692</v>
      </c>
      <c r="H94">
        <v>14639</v>
      </c>
      <c r="I94">
        <v>16671</v>
      </c>
      <c r="J94">
        <v>20091</v>
      </c>
      <c r="K94">
        <v>22359</v>
      </c>
      <c r="L94">
        <v>23209</v>
      </c>
      <c r="M94">
        <v>23645</v>
      </c>
      <c r="N94">
        <v>22992</v>
      </c>
      <c r="O94">
        <v>23991</v>
      </c>
      <c r="P94">
        <v>23955</v>
      </c>
      <c r="Q94">
        <v>23420</v>
      </c>
      <c r="R94">
        <v>22655</v>
      </c>
      <c r="S94">
        <v>21304</v>
      </c>
      <c r="T94">
        <v>20488</v>
      </c>
      <c r="U94">
        <v>19652</v>
      </c>
      <c r="V94">
        <v>18568</v>
      </c>
      <c r="W94">
        <v>17505</v>
      </c>
      <c r="X94">
        <v>16643</v>
      </c>
      <c r="Y94">
        <v>15815</v>
      </c>
    </row>
    <row r="95" spans="1:25">
      <c r="A95" t="s">
        <v>50</v>
      </c>
      <c r="B95">
        <v>14550</v>
      </c>
      <c r="C95">
        <v>13755</v>
      </c>
      <c r="D95">
        <v>13489</v>
      </c>
      <c r="E95">
        <v>13535</v>
      </c>
      <c r="F95">
        <v>13539</v>
      </c>
      <c r="G95">
        <v>13520</v>
      </c>
      <c r="H95">
        <v>14300</v>
      </c>
      <c r="I95">
        <v>16124</v>
      </c>
      <c r="J95">
        <v>19397</v>
      </c>
      <c r="K95">
        <v>21791</v>
      </c>
      <c r="L95">
        <v>22542</v>
      </c>
      <c r="M95">
        <v>22907</v>
      </c>
      <c r="N95">
        <v>22102</v>
      </c>
      <c r="O95">
        <v>23141</v>
      </c>
      <c r="P95">
        <v>23221</v>
      </c>
      <c r="Q95">
        <v>22878</v>
      </c>
      <c r="R95">
        <v>22463</v>
      </c>
      <c r="S95">
        <v>20910</v>
      </c>
      <c r="T95">
        <v>20146</v>
      </c>
      <c r="U95">
        <v>19410</v>
      </c>
      <c r="V95">
        <v>18406</v>
      </c>
      <c r="W95">
        <v>17391</v>
      </c>
      <c r="X95">
        <v>16648</v>
      </c>
      <c r="Y95">
        <v>15948</v>
      </c>
    </row>
    <row r="98" spans="1:25">
      <c r="A98" s="10" t="s">
        <v>29</v>
      </c>
      <c r="B98" t="s">
        <v>30</v>
      </c>
      <c r="C98" t="s">
        <v>16</v>
      </c>
      <c r="D98" t="s">
        <v>17</v>
      </c>
    </row>
    <row r="99" spans="1:25">
      <c r="A99" t="s">
        <v>51</v>
      </c>
      <c r="B99" t="s">
        <v>52</v>
      </c>
      <c r="C99" s="22">
        <v>66452396.991057828</v>
      </c>
      <c r="D99" s="19">
        <v>49293466.619999997</v>
      </c>
    </row>
    <row r="100" spans="1:25">
      <c r="A100" t="s">
        <v>53</v>
      </c>
      <c r="B100" t="s">
        <v>52</v>
      </c>
      <c r="C100" s="23">
        <f>C99/365</f>
        <v>182061.3616193365</v>
      </c>
      <c r="D100" s="23">
        <f>D99/365</f>
        <v>135050.59347945204</v>
      </c>
    </row>
    <row r="102" spans="1:25">
      <c r="A102" t="s">
        <v>54</v>
      </c>
      <c r="B102" s="9">
        <f>MAX(B94:Y94)</f>
        <v>23991</v>
      </c>
      <c r="C102" t="s">
        <v>35</v>
      </c>
      <c r="D102">
        <v>1</v>
      </c>
      <c r="E102" t="s">
        <v>36</v>
      </c>
      <c r="F102" t="s">
        <v>55</v>
      </c>
    </row>
    <row r="103" spans="1:25">
      <c r="A103" t="s">
        <v>56</v>
      </c>
      <c r="B103">
        <f t="shared" ref="B103:Y103" si="19">B94/$B102</f>
        <v>0.62640156725438711</v>
      </c>
      <c r="C103">
        <f t="shared" si="19"/>
        <v>0.5896377808344796</v>
      </c>
      <c r="D103">
        <f t="shared" si="19"/>
        <v>0.5708390646492435</v>
      </c>
      <c r="E103">
        <f t="shared" si="19"/>
        <v>0.57321495560835312</v>
      </c>
      <c r="F103">
        <f t="shared" si="19"/>
        <v>0.56979700721103743</v>
      </c>
      <c r="G103">
        <f t="shared" si="19"/>
        <v>0.57071401775665875</v>
      </c>
      <c r="H103">
        <f t="shared" si="19"/>
        <v>0.6101871535159018</v>
      </c>
      <c r="I103">
        <f t="shared" si="19"/>
        <v>0.69488558209328499</v>
      </c>
      <c r="J103">
        <f t="shared" si="19"/>
        <v>0.83743903963986499</v>
      </c>
      <c r="K103">
        <f t="shared" si="19"/>
        <v>0.93197449043391267</v>
      </c>
      <c r="L103">
        <f t="shared" si="19"/>
        <v>0.96740444333291653</v>
      </c>
      <c r="M103">
        <f t="shared" si="19"/>
        <v>0.98557792505522901</v>
      </c>
      <c r="N103">
        <f t="shared" si="19"/>
        <v>0.9583593847692885</v>
      </c>
      <c r="O103">
        <f t="shared" si="19"/>
        <v>1</v>
      </c>
      <c r="P103">
        <f t="shared" si="19"/>
        <v>0.99849943728898338</v>
      </c>
      <c r="Q103">
        <f t="shared" si="19"/>
        <v>0.97619940811137507</v>
      </c>
      <c r="R103">
        <f t="shared" si="19"/>
        <v>0.94431245050227164</v>
      </c>
      <c r="S103">
        <f t="shared" si="19"/>
        <v>0.88799966654161977</v>
      </c>
      <c r="T103">
        <f t="shared" si="19"/>
        <v>0.85398691175857611</v>
      </c>
      <c r="U103">
        <f t="shared" si="19"/>
        <v>0.81914051102496765</v>
      </c>
      <c r="V103">
        <f t="shared" si="19"/>
        <v>0.77395690050435584</v>
      </c>
      <c r="W103">
        <f t="shared" si="19"/>
        <v>0.72964861823183691</v>
      </c>
      <c r="X103">
        <f t="shared" si="19"/>
        <v>0.69371847776249429</v>
      </c>
      <c r="Y103">
        <f t="shared" si="19"/>
        <v>0.65920553540911175</v>
      </c>
    </row>
    <row r="105" spans="1:25">
      <c r="A105" s="12" t="s">
        <v>38</v>
      </c>
      <c r="E105" t="s">
        <v>16</v>
      </c>
      <c r="F105" t="s">
        <v>17</v>
      </c>
    </row>
    <row r="106" spans="1:25">
      <c r="B106">
        <f>SUM(B103:Y103)</f>
        <v>18.823100329290149</v>
      </c>
      <c r="C106" t="s">
        <v>39</v>
      </c>
      <c r="D106" t="s">
        <v>40</v>
      </c>
      <c r="E106">
        <v>182061.3616193365</v>
      </c>
      <c r="F106">
        <v>135050.59347945204</v>
      </c>
    </row>
    <row r="107" spans="1:25">
      <c r="A107" t="s">
        <v>30</v>
      </c>
      <c r="B107" t="s">
        <v>58</v>
      </c>
      <c r="C107" t="s">
        <v>39</v>
      </c>
      <c r="D107" t="s">
        <v>40</v>
      </c>
      <c r="E107">
        <f>E106/$B106</f>
        <v>9672.2303145797632</v>
      </c>
      <c r="F107">
        <f>F106/$B106</f>
        <v>7174.7263265288575</v>
      </c>
    </row>
    <row r="110" spans="1:25">
      <c r="A110" t="s">
        <v>59</v>
      </c>
    </row>
    <row r="111" spans="1:25">
      <c r="A111" s="21" t="s">
        <v>16</v>
      </c>
      <c r="B111">
        <f t="shared" ref="B111:Y111" si="20">$E107*B103</f>
        <v>6058.7002278981572</v>
      </c>
      <c r="C111">
        <f t="shared" si="20"/>
        <v>5703.1124184087921</v>
      </c>
      <c r="D111">
        <f t="shared" si="20"/>
        <v>5521.2869058467704</v>
      </c>
      <c r="E111">
        <f t="shared" si="20"/>
        <v>5544.2670704056063</v>
      </c>
      <c r="F111">
        <f t="shared" si="20"/>
        <v>5511.2078863034203</v>
      </c>
      <c r="G111">
        <f t="shared" si="20"/>
        <v>5520.0774235015679</v>
      </c>
      <c r="H111">
        <f t="shared" si="20"/>
        <v>5901.8706838036414</v>
      </c>
      <c r="I111">
        <f t="shared" si="20"/>
        <v>6721.0933922870754</v>
      </c>
      <c r="J111">
        <f t="shared" si="20"/>
        <v>8099.9032658172664</v>
      </c>
      <c r="K111">
        <f t="shared" si="20"/>
        <v>9014.2719187899183</v>
      </c>
      <c r="L111">
        <f t="shared" si="20"/>
        <v>9356.9585832637968</v>
      </c>
      <c r="M111">
        <f t="shared" si="20"/>
        <v>9532.7366840998075</v>
      </c>
      <c r="N111">
        <f t="shared" si="20"/>
        <v>9269.4726936275238</v>
      </c>
      <c r="O111">
        <f t="shared" si="20"/>
        <v>9672.2303145797632</v>
      </c>
      <c r="P111">
        <f t="shared" si="20"/>
        <v>9657.7165264373398</v>
      </c>
      <c r="Q111">
        <f t="shared" si="20"/>
        <v>9442.0255082096646</v>
      </c>
      <c r="R111">
        <f t="shared" si="20"/>
        <v>9133.6075101831739</v>
      </c>
      <c r="S111">
        <f t="shared" si="20"/>
        <v>8588.9372940605754</v>
      </c>
      <c r="T111">
        <f t="shared" si="20"/>
        <v>8259.9580961656538</v>
      </c>
      <c r="U111">
        <f t="shared" si="20"/>
        <v>7922.9156826360513</v>
      </c>
      <c r="V111">
        <f t="shared" si="20"/>
        <v>7485.8893952364242</v>
      </c>
      <c r="W111">
        <f t="shared" si="20"/>
        <v>7057.3294842532096</v>
      </c>
      <c r="X111">
        <f t="shared" si="20"/>
        <v>6709.8048903985245</v>
      </c>
      <c r="Y111">
        <f t="shared" si="20"/>
        <v>6375.9877631227946</v>
      </c>
    </row>
    <row r="112" spans="1:25">
      <c r="A112">
        <f>SUM(B111:Y111)</f>
        <v>182061.36161933653</v>
      </c>
    </row>
    <row r="114" spans="1:25">
      <c r="A114" s="21" t="s">
        <v>17</v>
      </c>
      <c r="B114">
        <f>$F107*B103</f>
        <v>4494.2598155589876</v>
      </c>
      <c r="C114">
        <f t="shared" ref="C114:Y114" si="21">$F107*C103</f>
        <v>4230.4897092691936</v>
      </c>
      <c r="D114">
        <f t="shared" si="21"/>
        <v>4095.6140653500356</v>
      </c>
      <c r="E114">
        <f t="shared" si="21"/>
        <v>4112.6604327633213</v>
      </c>
      <c r="F114">
        <f>$F107*F103</f>
        <v>4088.1375884143836</v>
      </c>
      <c r="G114">
        <f t="shared" si="21"/>
        <v>4094.7168881177572</v>
      </c>
      <c r="H114">
        <f t="shared" si="21"/>
        <v>4377.925834440246</v>
      </c>
      <c r="I114">
        <f t="shared" si="21"/>
        <v>4985.6138797700214</v>
      </c>
      <c r="J114">
        <f>$F107*J103</f>
        <v>6008.3959245671831</v>
      </c>
      <c r="K114">
        <f t="shared" si="21"/>
        <v>6686.6619121695103</v>
      </c>
      <c r="L114">
        <f>$F107*L103</f>
        <v>6940.8621279816707</v>
      </c>
      <c r="M114">
        <f t="shared" si="21"/>
        <v>7071.2518857394371</v>
      </c>
      <c r="N114">
        <f t="shared" si="21"/>
        <v>6875.9663081802128</v>
      </c>
      <c r="O114">
        <f t="shared" si="21"/>
        <v>7174.7263265288575</v>
      </c>
      <c r="P114">
        <f t="shared" si="21"/>
        <v>7163.9601997415193</v>
      </c>
      <c r="Q114">
        <f t="shared" si="21"/>
        <v>7003.9635933185709</v>
      </c>
      <c r="R114">
        <f>$F107*R103</f>
        <v>6775.1833990876266</v>
      </c>
      <c r="S114">
        <f t="shared" si="21"/>
        <v>6371.1545854850065</v>
      </c>
      <c r="T114">
        <f t="shared" si="21"/>
        <v>6127.1223783053319</v>
      </c>
      <c r="U114">
        <f t="shared" si="21"/>
        <v>5877.1089895771374</v>
      </c>
      <c r="V114">
        <f t="shared" si="21"/>
        <v>5552.9289496472775</v>
      </c>
      <c r="W114">
        <f>$F107*W103</f>
        <v>5235.0291503433637</v>
      </c>
      <c r="X114">
        <f t="shared" si="21"/>
        <v>4977.2402256020914</v>
      </c>
      <c r="Y114">
        <f t="shared" si="21"/>
        <v>4729.6193094933051</v>
      </c>
    </row>
    <row r="115" spans="1:25">
      <c r="A115">
        <f>SUM(B114:Y114)</f>
        <v>135050.59347945207</v>
      </c>
    </row>
    <row r="138" spans="1:27">
      <c r="B138" s="117" t="s">
        <v>60</v>
      </c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</row>
    <row r="139" spans="1:27">
      <c r="B139">
        <v>1</v>
      </c>
      <c r="C139">
        <v>2</v>
      </c>
      <c r="D139">
        <v>3</v>
      </c>
      <c r="E139">
        <v>4</v>
      </c>
      <c r="F139">
        <v>5</v>
      </c>
      <c r="G139">
        <v>6</v>
      </c>
      <c r="H139">
        <v>7</v>
      </c>
      <c r="I139">
        <v>8</v>
      </c>
      <c r="J139">
        <v>9</v>
      </c>
      <c r="K139">
        <v>10</v>
      </c>
      <c r="L139">
        <v>11</v>
      </c>
      <c r="M139">
        <v>12</v>
      </c>
      <c r="N139">
        <v>13</v>
      </c>
      <c r="O139">
        <v>14</v>
      </c>
      <c r="P139">
        <v>15</v>
      </c>
      <c r="Q139">
        <v>16</v>
      </c>
      <c r="R139">
        <v>17</v>
      </c>
      <c r="S139">
        <v>18</v>
      </c>
      <c r="T139">
        <v>19</v>
      </c>
      <c r="U139">
        <v>20</v>
      </c>
      <c r="V139">
        <v>21</v>
      </c>
      <c r="W139">
        <v>22</v>
      </c>
      <c r="X139">
        <v>23</v>
      </c>
      <c r="Y139">
        <v>24</v>
      </c>
      <c r="Z139" s="28"/>
      <c r="AA139" s="29"/>
    </row>
    <row r="140" spans="1:27">
      <c r="A140" s="24" t="s">
        <v>16</v>
      </c>
      <c r="Z140" t="s">
        <v>61</v>
      </c>
      <c r="AA140" t="s">
        <v>57</v>
      </c>
    </row>
    <row r="141" spans="1:27">
      <c r="A141" s="11" t="s">
        <v>62</v>
      </c>
      <c r="B141" t="s">
        <v>63</v>
      </c>
    </row>
    <row r="142" spans="1:27">
      <c r="A142" t="s">
        <v>64</v>
      </c>
      <c r="B142">
        <f>B111</f>
        <v>6058.7002278981572</v>
      </c>
      <c r="C142">
        <f t="shared" ref="C142:Y142" si="22">C111</f>
        <v>5703.1124184087921</v>
      </c>
      <c r="D142">
        <f t="shared" si="22"/>
        <v>5521.2869058467704</v>
      </c>
      <c r="E142">
        <f t="shared" si="22"/>
        <v>5544.2670704056063</v>
      </c>
      <c r="F142">
        <f t="shared" si="22"/>
        <v>5511.2078863034203</v>
      </c>
      <c r="G142">
        <f t="shared" si="22"/>
        <v>5520.0774235015679</v>
      </c>
      <c r="H142">
        <f t="shared" si="22"/>
        <v>5901.8706838036414</v>
      </c>
      <c r="I142">
        <f t="shared" si="22"/>
        <v>6721.0933922870754</v>
      </c>
      <c r="J142">
        <f t="shared" si="22"/>
        <v>8099.9032658172664</v>
      </c>
      <c r="K142">
        <f t="shared" si="22"/>
        <v>9014.2719187899183</v>
      </c>
      <c r="L142">
        <f t="shared" si="22"/>
        <v>9356.9585832637968</v>
      </c>
      <c r="M142">
        <f t="shared" si="22"/>
        <v>9532.7366840998075</v>
      </c>
      <c r="N142">
        <f t="shared" si="22"/>
        <v>9269.4726936275238</v>
      </c>
      <c r="O142">
        <f t="shared" si="22"/>
        <v>9672.2303145797632</v>
      </c>
      <c r="P142">
        <f t="shared" si="22"/>
        <v>9657.7165264373398</v>
      </c>
      <c r="Q142">
        <f t="shared" si="22"/>
        <v>9442.0255082096646</v>
      </c>
      <c r="R142">
        <f t="shared" si="22"/>
        <v>9133.6075101831739</v>
      </c>
      <c r="S142">
        <f t="shared" si="22"/>
        <v>8588.9372940605754</v>
      </c>
      <c r="T142">
        <f t="shared" si="22"/>
        <v>8259.9580961656538</v>
      </c>
      <c r="U142">
        <f t="shared" si="22"/>
        <v>7922.9156826360513</v>
      </c>
      <c r="V142">
        <f t="shared" si="22"/>
        <v>7485.8893952364242</v>
      </c>
      <c r="W142">
        <f t="shared" si="22"/>
        <v>7057.3294842532096</v>
      </c>
      <c r="X142">
        <f t="shared" si="22"/>
        <v>6709.8048903985245</v>
      </c>
      <c r="Y142">
        <f t="shared" si="22"/>
        <v>6375.9877631227946</v>
      </c>
    </row>
    <row r="144" spans="1:27">
      <c r="A144" s="1" t="s">
        <v>65</v>
      </c>
      <c r="B144" s="26">
        <v>1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3"/>
    </row>
    <row r="145" spans="1:25">
      <c r="A145" s="4" t="s">
        <v>66</v>
      </c>
      <c r="B145" s="29">
        <f t="shared" ref="B145:Y145" si="23">B25-B142</f>
        <v>-6058.7002278981572</v>
      </c>
      <c r="C145" s="29">
        <f t="shared" si="23"/>
        <v>-5703.1124184087921</v>
      </c>
      <c r="D145" s="29">
        <f t="shared" si="23"/>
        <v>-5521.2869058467704</v>
      </c>
      <c r="E145" s="29">
        <f t="shared" si="23"/>
        <v>-5544.2670704056063</v>
      </c>
      <c r="F145" s="29">
        <f t="shared" si="23"/>
        <v>-5511.2078863034203</v>
      </c>
      <c r="G145" s="29">
        <f t="shared" si="23"/>
        <v>-2510.8988039698424</v>
      </c>
      <c r="H145">
        <f t="shared" si="23"/>
        <v>17119.96359358155</v>
      </c>
      <c r="I145">
        <f t="shared" si="23"/>
        <v>42622.964616163255</v>
      </c>
      <c r="J145">
        <f t="shared" si="23"/>
        <v>66676.567591578612</v>
      </c>
      <c r="K145">
        <f t="shared" si="23"/>
        <v>79982.994672844608</v>
      </c>
      <c r="L145">
        <f t="shared" si="23"/>
        <v>97905.698661334813</v>
      </c>
      <c r="M145">
        <f t="shared" si="23"/>
        <v>104136.5589117599</v>
      </c>
      <c r="N145">
        <f t="shared" si="23"/>
        <v>105629.3797575247</v>
      </c>
      <c r="O145">
        <f t="shared" si="23"/>
        <v>96328.513315376505</v>
      </c>
      <c r="P145">
        <f t="shared" si="23"/>
        <v>76411.263344039966</v>
      </c>
      <c r="Q145">
        <f t="shared" si="23"/>
        <v>51404.86044909581</v>
      </c>
      <c r="R145">
        <f t="shared" si="23"/>
        <v>24242.389759139136</v>
      </c>
      <c r="S145">
        <f t="shared" si="23"/>
        <v>5275.9340873302226</v>
      </c>
      <c r="T145" s="38">
        <f t="shared" si="23"/>
        <v>-6545.0498506260683</v>
      </c>
      <c r="U145" s="29">
        <f t="shared" si="23"/>
        <v>-7922.9156826360513</v>
      </c>
      <c r="V145" s="29">
        <f t="shared" si="23"/>
        <v>-7485.8893952364242</v>
      </c>
      <c r="W145" s="29">
        <f t="shared" si="23"/>
        <v>-7057.3294842532096</v>
      </c>
      <c r="X145" s="29">
        <f t="shared" si="23"/>
        <v>-6709.8048903985245</v>
      </c>
      <c r="Y145" s="29">
        <f t="shared" si="23"/>
        <v>-6375.9877631227946</v>
      </c>
    </row>
    <row r="146" spans="1:25">
      <c r="A146" s="4" t="s">
        <v>67</v>
      </c>
      <c r="B146">
        <f t="shared" ref="B146:Y146" si="24">SIGN(B145)</f>
        <v>-1</v>
      </c>
      <c r="C146">
        <f t="shared" si="24"/>
        <v>-1</v>
      </c>
      <c r="D146">
        <f t="shared" si="24"/>
        <v>-1</v>
      </c>
      <c r="E146">
        <f t="shared" si="24"/>
        <v>-1</v>
      </c>
      <c r="F146">
        <f t="shared" si="24"/>
        <v>-1</v>
      </c>
      <c r="G146">
        <f t="shared" si="24"/>
        <v>-1</v>
      </c>
      <c r="H146">
        <f t="shared" si="24"/>
        <v>1</v>
      </c>
      <c r="I146">
        <f t="shared" si="24"/>
        <v>1</v>
      </c>
      <c r="J146">
        <f t="shared" si="24"/>
        <v>1</v>
      </c>
      <c r="K146">
        <f t="shared" si="24"/>
        <v>1</v>
      </c>
      <c r="L146">
        <f t="shared" si="24"/>
        <v>1</v>
      </c>
      <c r="M146">
        <f t="shared" si="24"/>
        <v>1</v>
      </c>
      <c r="N146">
        <f t="shared" si="24"/>
        <v>1</v>
      </c>
      <c r="O146">
        <f t="shared" si="24"/>
        <v>1</v>
      </c>
      <c r="P146">
        <f t="shared" si="24"/>
        <v>1</v>
      </c>
      <c r="Q146">
        <f t="shared" si="24"/>
        <v>1</v>
      </c>
      <c r="R146">
        <f t="shared" si="24"/>
        <v>1</v>
      </c>
      <c r="S146">
        <f t="shared" si="24"/>
        <v>1</v>
      </c>
      <c r="T146">
        <f t="shared" si="24"/>
        <v>-1</v>
      </c>
      <c r="U146">
        <f t="shared" si="24"/>
        <v>-1</v>
      </c>
      <c r="V146">
        <f t="shared" si="24"/>
        <v>-1</v>
      </c>
      <c r="W146">
        <f t="shared" si="24"/>
        <v>-1</v>
      </c>
      <c r="X146">
        <f t="shared" si="24"/>
        <v>-1</v>
      </c>
      <c r="Y146" s="5">
        <f t="shared" si="24"/>
        <v>-1</v>
      </c>
    </row>
    <row r="147" spans="1:25">
      <c r="A147" s="6" t="s">
        <v>68</v>
      </c>
      <c r="B147" s="7">
        <f t="shared" ref="B147:Y147" si="25">IF(B146=-1,0,B145)</f>
        <v>0</v>
      </c>
      <c r="C147" s="7">
        <f t="shared" si="25"/>
        <v>0</v>
      </c>
      <c r="D147" s="7">
        <f t="shared" si="25"/>
        <v>0</v>
      </c>
      <c r="E147" s="7">
        <f t="shared" si="25"/>
        <v>0</v>
      </c>
      <c r="F147" s="7">
        <f t="shared" si="25"/>
        <v>0</v>
      </c>
      <c r="G147" s="7">
        <f t="shared" si="25"/>
        <v>0</v>
      </c>
      <c r="H147" s="27">
        <f t="shared" si="25"/>
        <v>17119.96359358155</v>
      </c>
      <c r="I147" s="27">
        <f t="shared" si="25"/>
        <v>42622.964616163255</v>
      </c>
      <c r="J147" s="27">
        <f t="shared" si="25"/>
        <v>66676.567591578612</v>
      </c>
      <c r="K147" s="27">
        <f t="shared" si="25"/>
        <v>79982.994672844608</v>
      </c>
      <c r="L147" s="27">
        <f t="shared" si="25"/>
        <v>97905.698661334813</v>
      </c>
      <c r="M147" s="27">
        <f t="shared" si="25"/>
        <v>104136.5589117599</v>
      </c>
      <c r="N147" s="27">
        <f t="shared" si="25"/>
        <v>105629.3797575247</v>
      </c>
      <c r="O147" s="27">
        <f t="shared" si="25"/>
        <v>96328.513315376505</v>
      </c>
      <c r="P147" s="27">
        <f t="shared" si="25"/>
        <v>76411.263344039966</v>
      </c>
      <c r="Q147" s="27">
        <f t="shared" si="25"/>
        <v>51404.86044909581</v>
      </c>
      <c r="R147" s="27">
        <f t="shared" si="25"/>
        <v>24242.389759139136</v>
      </c>
      <c r="S147" s="27">
        <f t="shared" si="25"/>
        <v>5275.9340873302226</v>
      </c>
      <c r="T147" s="7">
        <f t="shared" si="25"/>
        <v>0</v>
      </c>
      <c r="U147" s="7">
        <f t="shared" si="25"/>
        <v>0</v>
      </c>
      <c r="V147" s="7">
        <f t="shared" si="25"/>
        <v>0</v>
      </c>
      <c r="W147" s="7">
        <f t="shared" si="25"/>
        <v>0</v>
      </c>
      <c r="X147" s="7">
        <f t="shared" si="25"/>
        <v>0</v>
      </c>
      <c r="Y147" s="8">
        <f t="shared" si="25"/>
        <v>0</v>
      </c>
    </row>
    <row r="149" spans="1:25">
      <c r="A149" s="25" t="s">
        <v>65</v>
      </c>
      <c r="B149" s="26">
        <v>0.6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3"/>
    </row>
    <row r="150" spans="1:25">
      <c r="A150" s="4" t="s">
        <v>66</v>
      </c>
      <c r="B150" s="31">
        <f>B28-B142</f>
        <v>-6058.7002278981572</v>
      </c>
      <c r="C150" s="31">
        <f t="shared" ref="C150:Y150" si="26">C28-C142</f>
        <v>-5703.1124184087921</v>
      </c>
      <c r="D150" s="31">
        <f t="shared" si="26"/>
        <v>-5521.2869058467704</v>
      </c>
      <c r="E150" s="31">
        <f t="shared" si="26"/>
        <v>-5544.2670704056063</v>
      </c>
      <c r="F150" s="31">
        <f t="shared" si="26"/>
        <v>-5511.2078863034203</v>
      </c>
      <c r="G150" s="31">
        <f t="shared" si="26"/>
        <v>-3714.5702517825325</v>
      </c>
      <c r="H150" s="30">
        <f t="shared" si="26"/>
        <v>7911.2298826274746</v>
      </c>
      <c r="I150" s="30">
        <f t="shared" si="26"/>
        <v>22885.341412783127</v>
      </c>
      <c r="J150" s="30">
        <f t="shared" si="26"/>
        <v>36765.979248620264</v>
      </c>
      <c r="K150" s="30">
        <f t="shared" si="26"/>
        <v>44384.088036190798</v>
      </c>
      <c r="L150" s="30">
        <f t="shared" si="26"/>
        <v>55000.635763495367</v>
      </c>
      <c r="M150" s="30">
        <f t="shared" si="26"/>
        <v>58668.840673416016</v>
      </c>
      <c r="N150" s="30">
        <f t="shared" si="26"/>
        <v>59669.838777063807</v>
      </c>
      <c r="O150" s="30">
        <f t="shared" si="26"/>
        <v>53928.215863394005</v>
      </c>
      <c r="P150" s="30">
        <f t="shared" si="26"/>
        <v>41983.671395849044</v>
      </c>
      <c r="Q150" s="30">
        <f t="shared" si="26"/>
        <v>27066.106066173626</v>
      </c>
      <c r="R150" s="30">
        <f t="shared" si="26"/>
        <v>10891.990851410214</v>
      </c>
      <c r="S150" s="42">
        <f t="shared" si="26"/>
        <v>-270.01446522609513</v>
      </c>
      <c r="T150" s="42">
        <f t="shared" si="26"/>
        <v>-7231.0131488419029</v>
      </c>
      <c r="U150" s="31">
        <f t="shared" si="26"/>
        <v>-7922.9156826360513</v>
      </c>
      <c r="V150" s="31">
        <f t="shared" si="26"/>
        <v>-7485.8893952364242</v>
      </c>
      <c r="W150" s="31">
        <f t="shared" si="26"/>
        <v>-7057.3294842532096</v>
      </c>
      <c r="X150" s="31">
        <f t="shared" si="26"/>
        <v>-6709.8048903985245</v>
      </c>
      <c r="Y150" s="31">
        <f t="shared" si="26"/>
        <v>-6375.9877631227946</v>
      </c>
    </row>
    <row r="151" spans="1:25">
      <c r="A151" s="4" t="s">
        <v>67</v>
      </c>
      <c r="B151">
        <f t="shared" ref="B151:K151" si="27">SIGN(B150)</f>
        <v>-1</v>
      </c>
      <c r="C151">
        <f t="shared" si="27"/>
        <v>-1</v>
      </c>
      <c r="D151">
        <f t="shared" si="27"/>
        <v>-1</v>
      </c>
      <c r="E151">
        <f t="shared" si="27"/>
        <v>-1</v>
      </c>
      <c r="F151">
        <f t="shared" si="27"/>
        <v>-1</v>
      </c>
      <c r="G151">
        <f t="shared" si="27"/>
        <v>-1</v>
      </c>
      <c r="H151">
        <f t="shared" si="27"/>
        <v>1</v>
      </c>
      <c r="I151">
        <f t="shared" si="27"/>
        <v>1</v>
      </c>
      <c r="J151">
        <f t="shared" si="27"/>
        <v>1</v>
      </c>
      <c r="K151">
        <f t="shared" si="27"/>
        <v>1</v>
      </c>
      <c r="L151">
        <f t="shared" ref="L151:R151" si="28">SIGN(L150)</f>
        <v>1</v>
      </c>
      <c r="M151">
        <f t="shared" si="28"/>
        <v>1</v>
      </c>
      <c r="N151">
        <f t="shared" si="28"/>
        <v>1</v>
      </c>
      <c r="O151">
        <f t="shared" si="28"/>
        <v>1</v>
      </c>
      <c r="P151">
        <f t="shared" si="28"/>
        <v>1</v>
      </c>
      <c r="Q151">
        <f t="shared" si="28"/>
        <v>1</v>
      </c>
      <c r="R151">
        <f t="shared" si="28"/>
        <v>1</v>
      </c>
      <c r="S151">
        <f>SIGN(S150)</f>
        <v>-1</v>
      </c>
      <c r="T151">
        <f t="shared" ref="T151:Y151" si="29">SIGN(T150)</f>
        <v>-1</v>
      </c>
      <c r="U151">
        <f t="shared" si="29"/>
        <v>-1</v>
      </c>
      <c r="V151">
        <f t="shared" si="29"/>
        <v>-1</v>
      </c>
      <c r="W151">
        <f t="shared" si="29"/>
        <v>-1</v>
      </c>
      <c r="X151">
        <f t="shared" si="29"/>
        <v>-1</v>
      </c>
      <c r="Y151" s="5">
        <f t="shared" si="29"/>
        <v>-1</v>
      </c>
    </row>
    <row r="152" spans="1:25">
      <c r="A152" s="6" t="s">
        <v>68</v>
      </c>
      <c r="B152" s="7">
        <f>IF(B151=-1,0,B150)</f>
        <v>0</v>
      </c>
      <c r="C152" s="7">
        <f t="shared" ref="C152:Y152" si="30">IF(C151=-1,0,C150)</f>
        <v>0</v>
      </c>
      <c r="D152" s="7">
        <f t="shared" si="30"/>
        <v>0</v>
      </c>
      <c r="E152" s="7">
        <f t="shared" si="30"/>
        <v>0</v>
      </c>
      <c r="F152" s="7">
        <f t="shared" si="30"/>
        <v>0</v>
      </c>
      <c r="G152" s="7">
        <f t="shared" si="30"/>
        <v>0</v>
      </c>
      <c r="H152" s="27">
        <f t="shared" si="30"/>
        <v>7911.2298826274746</v>
      </c>
      <c r="I152" s="27">
        <f t="shared" si="30"/>
        <v>22885.341412783127</v>
      </c>
      <c r="J152" s="27">
        <f t="shared" si="30"/>
        <v>36765.979248620264</v>
      </c>
      <c r="K152" s="27">
        <f t="shared" si="30"/>
        <v>44384.088036190798</v>
      </c>
      <c r="L152" s="27">
        <f t="shared" si="30"/>
        <v>55000.635763495367</v>
      </c>
      <c r="M152" s="27">
        <f t="shared" si="30"/>
        <v>58668.840673416016</v>
      </c>
      <c r="N152" s="27">
        <f t="shared" si="30"/>
        <v>59669.838777063807</v>
      </c>
      <c r="O152" s="27">
        <f t="shared" si="30"/>
        <v>53928.215863394005</v>
      </c>
      <c r="P152" s="27">
        <f t="shared" si="30"/>
        <v>41983.671395849044</v>
      </c>
      <c r="Q152" s="27">
        <f t="shared" si="30"/>
        <v>27066.106066173626</v>
      </c>
      <c r="R152" s="27">
        <f t="shared" si="30"/>
        <v>10891.990851410214</v>
      </c>
      <c r="S152" s="7">
        <f t="shared" si="30"/>
        <v>0</v>
      </c>
      <c r="T152" s="7">
        <f t="shared" si="30"/>
        <v>0</v>
      </c>
      <c r="U152" s="7">
        <f t="shared" si="30"/>
        <v>0</v>
      </c>
      <c r="V152" s="7">
        <f t="shared" si="30"/>
        <v>0</v>
      </c>
      <c r="W152" s="7">
        <f t="shared" si="30"/>
        <v>0</v>
      </c>
      <c r="X152" s="7">
        <f t="shared" si="30"/>
        <v>0</v>
      </c>
      <c r="Y152" s="8">
        <f t="shared" si="30"/>
        <v>0</v>
      </c>
    </row>
    <row r="154" spans="1:25">
      <c r="A154" s="25" t="s">
        <v>65</v>
      </c>
      <c r="B154" s="26">
        <v>0.5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3"/>
    </row>
    <row r="155" spans="1:25">
      <c r="A155" s="4" t="s">
        <v>66</v>
      </c>
      <c r="B155" s="29">
        <f>B31-B142</f>
        <v>-6058.7002278981572</v>
      </c>
      <c r="C155" s="29">
        <f t="shared" ref="C155:Y155" si="31">C31-C142</f>
        <v>-5703.1124184087921</v>
      </c>
      <c r="D155" s="29">
        <f t="shared" si="31"/>
        <v>-5521.2869058467704</v>
      </c>
      <c r="E155" s="29">
        <f t="shared" si="31"/>
        <v>-5544.2670704056063</v>
      </c>
      <c r="F155" s="29">
        <f t="shared" si="31"/>
        <v>-5511.2078863034203</v>
      </c>
      <c r="G155" s="29">
        <f t="shared" si="31"/>
        <v>-4015.4881137357052</v>
      </c>
      <c r="H155">
        <f t="shared" si="31"/>
        <v>5609.046454888954</v>
      </c>
      <c r="I155">
        <f t="shared" si="31"/>
        <v>17950.93561193809</v>
      </c>
      <c r="J155">
        <f t="shared" si="31"/>
        <v>29288.332162880673</v>
      </c>
      <c r="K155">
        <f t="shared" si="31"/>
        <v>35484.361377027344</v>
      </c>
      <c r="L155">
        <f t="shared" si="31"/>
        <v>44274.370039035508</v>
      </c>
      <c r="M155">
        <f t="shared" si="31"/>
        <v>47301.911113830043</v>
      </c>
      <c r="N155">
        <f t="shared" si="31"/>
        <v>48179.953531948588</v>
      </c>
      <c r="O155">
        <f t="shared" si="31"/>
        <v>43328.141500398371</v>
      </c>
      <c r="P155">
        <f t="shared" si="31"/>
        <v>33376.773408801309</v>
      </c>
      <c r="Q155">
        <f t="shared" si="31"/>
        <v>20981.41747044307</v>
      </c>
      <c r="R155">
        <f t="shared" si="31"/>
        <v>7554.3911244779811</v>
      </c>
      <c r="S155" s="38">
        <f t="shared" si="31"/>
        <v>-1656.5016033651764</v>
      </c>
      <c r="T155" s="38">
        <f t="shared" si="31"/>
        <v>-7402.5039733958611</v>
      </c>
      <c r="U155" s="29">
        <f t="shared" si="31"/>
        <v>-7922.9156826360513</v>
      </c>
      <c r="V155" s="29">
        <f t="shared" si="31"/>
        <v>-7485.8893952364242</v>
      </c>
      <c r="W155" s="29">
        <f t="shared" si="31"/>
        <v>-7057.3294842532096</v>
      </c>
      <c r="X155" s="29">
        <f t="shared" si="31"/>
        <v>-6709.8048903985245</v>
      </c>
      <c r="Y155" s="29">
        <f t="shared" si="31"/>
        <v>-6375.9877631227946</v>
      </c>
    </row>
    <row r="156" spans="1:25">
      <c r="A156" s="4" t="s">
        <v>67</v>
      </c>
      <c r="B156">
        <f t="shared" ref="B156:K156" si="32">SIGN(B155)</f>
        <v>-1</v>
      </c>
      <c r="C156">
        <f t="shared" si="32"/>
        <v>-1</v>
      </c>
      <c r="D156">
        <f t="shared" si="32"/>
        <v>-1</v>
      </c>
      <c r="E156">
        <f t="shared" si="32"/>
        <v>-1</v>
      </c>
      <c r="F156">
        <f t="shared" si="32"/>
        <v>-1</v>
      </c>
      <c r="G156">
        <f t="shared" si="32"/>
        <v>-1</v>
      </c>
      <c r="H156">
        <f t="shared" si="32"/>
        <v>1</v>
      </c>
      <c r="I156">
        <f t="shared" si="32"/>
        <v>1</v>
      </c>
      <c r="J156">
        <f t="shared" si="32"/>
        <v>1</v>
      </c>
      <c r="K156">
        <f t="shared" si="32"/>
        <v>1</v>
      </c>
      <c r="L156">
        <f t="shared" ref="L156:R156" si="33">SIGN(L155)</f>
        <v>1</v>
      </c>
      <c r="M156">
        <f t="shared" si="33"/>
        <v>1</v>
      </c>
      <c r="N156">
        <f t="shared" si="33"/>
        <v>1</v>
      </c>
      <c r="O156">
        <f t="shared" si="33"/>
        <v>1</v>
      </c>
      <c r="P156">
        <f t="shared" si="33"/>
        <v>1</v>
      </c>
      <c r="Q156">
        <f t="shared" si="33"/>
        <v>1</v>
      </c>
      <c r="R156">
        <f t="shared" si="33"/>
        <v>1</v>
      </c>
      <c r="S156">
        <f>SIGN(S155)</f>
        <v>-1</v>
      </c>
      <c r="T156">
        <f t="shared" ref="T156:Y156" si="34">SIGN(T155)</f>
        <v>-1</v>
      </c>
      <c r="U156">
        <f t="shared" si="34"/>
        <v>-1</v>
      </c>
      <c r="V156">
        <f t="shared" si="34"/>
        <v>-1</v>
      </c>
      <c r="W156">
        <f t="shared" si="34"/>
        <v>-1</v>
      </c>
      <c r="X156">
        <f t="shared" si="34"/>
        <v>-1</v>
      </c>
      <c r="Y156" s="5">
        <f t="shared" si="34"/>
        <v>-1</v>
      </c>
    </row>
    <row r="157" spans="1:25">
      <c r="A157" s="6" t="s">
        <v>68</v>
      </c>
      <c r="B157" s="7">
        <f>IF(B156=-1,0,B155)</f>
        <v>0</v>
      </c>
      <c r="C157" s="7">
        <f t="shared" ref="C157:Y157" si="35">IF(C156=-1,0,C155)</f>
        <v>0</v>
      </c>
      <c r="D157" s="7">
        <f t="shared" si="35"/>
        <v>0</v>
      </c>
      <c r="E157" s="7">
        <f t="shared" si="35"/>
        <v>0</v>
      </c>
      <c r="F157" s="7">
        <f t="shared" si="35"/>
        <v>0</v>
      </c>
      <c r="G157" s="7">
        <f t="shared" si="35"/>
        <v>0</v>
      </c>
      <c r="H157" s="27">
        <f t="shared" si="35"/>
        <v>5609.046454888954</v>
      </c>
      <c r="I157" s="27">
        <f t="shared" si="35"/>
        <v>17950.93561193809</v>
      </c>
      <c r="J157" s="27">
        <f t="shared" si="35"/>
        <v>29288.332162880673</v>
      </c>
      <c r="K157" s="27">
        <f t="shared" si="35"/>
        <v>35484.361377027344</v>
      </c>
      <c r="L157" s="27">
        <f t="shared" si="35"/>
        <v>44274.370039035508</v>
      </c>
      <c r="M157" s="27">
        <f t="shared" si="35"/>
        <v>47301.911113830043</v>
      </c>
      <c r="N157" s="27">
        <f t="shared" si="35"/>
        <v>48179.953531948588</v>
      </c>
      <c r="O157" s="27">
        <f t="shared" si="35"/>
        <v>43328.141500398371</v>
      </c>
      <c r="P157" s="27">
        <f t="shared" si="35"/>
        <v>33376.773408801309</v>
      </c>
      <c r="Q157" s="27">
        <f t="shared" si="35"/>
        <v>20981.41747044307</v>
      </c>
      <c r="R157" s="27">
        <f t="shared" si="35"/>
        <v>7554.3911244779811</v>
      </c>
      <c r="S157" s="7">
        <f t="shared" si="35"/>
        <v>0</v>
      </c>
      <c r="T157" s="7">
        <f t="shared" si="35"/>
        <v>0</v>
      </c>
      <c r="U157" s="7">
        <f t="shared" si="35"/>
        <v>0</v>
      </c>
      <c r="V157" s="7">
        <f t="shared" si="35"/>
        <v>0</v>
      </c>
      <c r="W157" s="7">
        <f t="shared" si="35"/>
        <v>0</v>
      </c>
      <c r="X157" s="7">
        <f t="shared" si="35"/>
        <v>0</v>
      </c>
      <c r="Y157" s="8">
        <f t="shared" si="35"/>
        <v>0</v>
      </c>
    </row>
    <row r="159" spans="1:25">
      <c r="A159" s="25" t="s">
        <v>65</v>
      </c>
      <c r="B159" s="26">
        <v>0.4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3"/>
    </row>
    <row r="160" spans="1:25">
      <c r="A160" s="4" t="s">
        <v>66</v>
      </c>
      <c r="B160" s="29">
        <f>B34-B142</f>
        <v>-6058.7002278981572</v>
      </c>
      <c r="C160" s="29">
        <f t="shared" ref="C160:Y160" si="36">C34-C142</f>
        <v>-5703.1124184087921</v>
      </c>
      <c r="D160" s="29">
        <f t="shared" si="36"/>
        <v>-5521.2869058467704</v>
      </c>
      <c r="E160" s="29">
        <f t="shared" si="36"/>
        <v>-5544.2670704056063</v>
      </c>
      <c r="F160" s="29">
        <f t="shared" si="36"/>
        <v>-5511.2078863034203</v>
      </c>
      <c r="G160" s="29">
        <f t="shared" si="36"/>
        <v>-4316.4059756888782</v>
      </c>
      <c r="H160">
        <f t="shared" si="36"/>
        <v>3306.8630271504335</v>
      </c>
      <c r="I160">
        <f t="shared" si="36"/>
        <v>13016.52981109306</v>
      </c>
      <c r="J160">
        <f t="shared" si="36"/>
        <v>21810.685077141086</v>
      </c>
      <c r="K160">
        <f t="shared" si="36"/>
        <v>26584.634717863883</v>
      </c>
      <c r="L160">
        <f t="shared" si="36"/>
        <v>33548.104314575641</v>
      </c>
      <c r="M160">
        <f t="shared" si="36"/>
        <v>35934.98155424407</v>
      </c>
      <c r="N160">
        <f t="shared" si="36"/>
        <v>36690.068286833361</v>
      </c>
      <c r="O160">
        <f t="shared" si="36"/>
        <v>32728.067137402737</v>
      </c>
      <c r="P160">
        <f t="shared" si="36"/>
        <v>24769.875421753582</v>
      </c>
      <c r="Q160">
        <f t="shared" si="36"/>
        <v>14896.728874712522</v>
      </c>
      <c r="R160">
        <f t="shared" si="36"/>
        <v>4216.7913975457486</v>
      </c>
      <c r="S160" s="38">
        <f t="shared" si="36"/>
        <v>-3042.9887415042558</v>
      </c>
      <c r="T160" s="38">
        <f t="shared" si="36"/>
        <v>-7573.9947979498193</v>
      </c>
      <c r="U160" s="29">
        <f t="shared" si="36"/>
        <v>-7922.9156826360513</v>
      </c>
      <c r="V160" s="29">
        <f t="shared" si="36"/>
        <v>-7485.8893952364242</v>
      </c>
      <c r="W160" s="29">
        <f t="shared" si="36"/>
        <v>-7057.3294842532096</v>
      </c>
      <c r="X160" s="29">
        <f t="shared" si="36"/>
        <v>-6709.8048903985245</v>
      </c>
      <c r="Y160" s="29">
        <f t="shared" si="36"/>
        <v>-6375.9877631227946</v>
      </c>
    </row>
    <row r="161" spans="1:25">
      <c r="A161" s="4" t="s">
        <v>67</v>
      </c>
      <c r="B161">
        <f t="shared" ref="B161:K161" si="37">SIGN(B160)</f>
        <v>-1</v>
      </c>
      <c r="C161">
        <f t="shared" si="37"/>
        <v>-1</v>
      </c>
      <c r="D161">
        <f t="shared" si="37"/>
        <v>-1</v>
      </c>
      <c r="E161">
        <f t="shared" si="37"/>
        <v>-1</v>
      </c>
      <c r="F161">
        <f t="shared" si="37"/>
        <v>-1</v>
      </c>
      <c r="G161">
        <f t="shared" si="37"/>
        <v>-1</v>
      </c>
      <c r="H161">
        <f t="shared" si="37"/>
        <v>1</v>
      </c>
      <c r="I161">
        <f t="shared" si="37"/>
        <v>1</v>
      </c>
      <c r="J161">
        <f t="shared" si="37"/>
        <v>1</v>
      </c>
      <c r="K161">
        <f t="shared" si="37"/>
        <v>1</v>
      </c>
      <c r="L161">
        <f t="shared" ref="L161:R161" si="38">SIGN(L160)</f>
        <v>1</v>
      </c>
      <c r="M161">
        <f t="shared" si="38"/>
        <v>1</v>
      </c>
      <c r="N161">
        <f t="shared" si="38"/>
        <v>1</v>
      </c>
      <c r="O161">
        <f t="shared" si="38"/>
        <v>1</v>
      </c>
      <c r="P161">
        <f t="shared" si="38"/>
        <v>1</v>
      </c>
      <c r="Q161">
        <f t="shared" si="38"/>
        <v>1</v>
      </c>
      <c r="R161">
        <f t="shared" si="38"/>
        <v>1</v>
      </c>
      <c r="S161">
        <f>SIGN(S160)</f>
        <v>-1</v>
      </c>
      <c r="T161">
        <f t="shared" ref="T161:Y161" si="39">SIGN(T160)</f>
        <v>-1</v>
      </c>
      <c r="U161">
        <f t="shared" si="39"/>
        <v>-1</v>
      </c>
      <c r="V161">
        <f t="shared" si="39"/>
        <v>-1</v>
      </c>
      <c r="W161">
        <f t="shared" si="39"/>
        <v>-1</v>
      </c>
      <c r="X161">
        <f t="shared" si="39"/>
        <v>-1</v>
      </c>
      <c r="Y161" s="5">
        <f t="shared" si="39"/>
        <v>-1</v>
      </c>
    </row>
    <row r="162" spans="1:25">
      <c r="A162" s="6" t="s">
        <v>68</v>
      </c>
      <c r="B162" s="7">
        <f>IF(B161=-1,0,B160)</f>
        <v>0</v>
      </c>
      <c r="C162" s="7">
        <f t="shared" ref="C162:Y162" si="40">IF(C161=-1,0,C160)</f>
        <v>0</v>
      </c>
      <c r="D162" s="7">
        <f t="shared" si="40"/>
        <v>0</v>
      </c>
      <c r="E162" s="7">
        <f t="shared" si="40"/>
        <v>0</v>
      </c>
      <c r="F162" s="7">
        <f t="shared" si="40"/>
        <v>0</v>
      </c>
      <c r="G162" s="7">
        <f t="shared" si="40"/>
        <v>0</v>
      </c>
      <c r="H162" s="27">
        <f t="shared" si="40"/>
        <v>3306.8630271504335</v>
      </c>
      <c r="I162" s="27">
        <f t="shared" si="40"/>
        <v>13016.52981109306</v>
      </c>
      <c r="J162" s="27">
        <f t="shared" si="40"/>
        <v>21810.685077141086</v>
      </c>
      <c r="K162" s="27">
        <f t="shared" si="40"/>
        <v>26584.634717863883</v>
      </c>
      <c r="L162" s="27">
        <f t="shared" si="40"/>
        <v>33548.104314575641</v>
      </c>
      <c r="M162" s="27">
        <f t="shared" si="40"/>
        <v>35934.98155424407</v>
      </c>
      <c r="N162" s="27">
        <f t="shared" si="40"/>
        <v>36690.068286833361</v>
      </c>
      <c r="O162" s="27">
        <f t="shared" si="40"/>
        <v>32728.067137402737</v>
      </c>
      <c r="P162" s="27">
        <f t="shared" si="40"/>
        <v>24769.875421753582</v>
      </c>
      <c r="Q162" s="27">
        <f t="shared" si="40"/>
        <v>14896.728874712522</v>
      </c>
      <c r="R162" s="27">
        <f t="shared" si="40"/>
        <v>4216.7913975457486</v>
      </c>
      <c r="S162" s="7">
        <f t="shared" si="40"/>
        <v>0</v>
      </c>
      <c r="T162" s="7">
        <f t="shared" si="40"/>
        <v>0</v>
      </c>
      <c r="U162" s="7">
        <f t="shared" si="40"/>
        <v>0</v>
      </c>
      <c r="V162" s="7">
        <f t="shared" si="40"/>
        <v>0</v>
      </c>
      <c r="W162" s="7">
        <f t="shared" si="40"/>
        <v>0</v>
      </c>
      <c r="X162" s="7">
        <f t="shared" si="40"/>
        <v>0</v>
      </c>
      <c r="Y162" s="8">
        <f t="shared" si="40"/>
        <v>0</v>
      </c>
    </row>
    <row r="164" spans="1:25">
      <c r="A164" s="25" t="s">
        <v>65</v>
      </c>
      <c r="B164" s="26">
        <v>0.3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3"/>
    </row>
    <row r="165" spans="1:25">
      <c r="A165" s="4" t="s">
        <v>66</v>
      </c>
      <c r="B165" s="29">
        <f>B37-B142</f>
        <v>-6058.7002278981572</v>
      </c>
      <c r="C165" s="29">
        <f t="shared" ref="C165:Y165" si="41">C37-C142</f>
        <v>-5703.1124184087921</v>
      </c>
      <c r="D165" s="29">
        <f t="shared" si="41"/>
        <v>-5521.2869058467704</v>
      </c>
      <c r="E165" s="29">
        <f t="shared" si="41"/>
        <v>-5544.2670704056063</v>
      </c>
      <c r="F165" s="29">
        <f t="shared" si="41"/>
        <v>-5511.2078863034203</v>
      </c>
      <c r="G165" s="29">
        <f t="shared" si="41"/>
        <v>-4617.3238376420504</v>
      </c>
      <c r="H165" s="38">
        <f t="shared" si="41"/>
        <v>1004.6795994119166</v>
      </c>
      <c r="I165">
        <f t="shared" si="41"/>
        <v>8082.124010248026</v>
      </c>
      <c r="J165">
        <f t="shared" si="41"/>
        <v>14333.037991401499</v>
      </c>
      <c r="K165">
        <f t="shared" si="41"/>
        <v>17684.908058700443</v>
      </c>
      <c r="L165">
        <f t="shared" si="41"/>
        <v>22821.838590115785</v>
      </c>
      <c r="M165">
        <f t="shared" si="41"/>
        <v>24568.051994658104</v>
      </c>
      <c r="N165">
        <f t="shared" si="41"/>
        <v>25200.183041718141</v>
      </c>
      <c r="O165">
        <f t="shared" si="41"/>
        <v>22127.992774407121</v>
      </c>
      <c r="P165">
        <f t="shared" si="41"/>
        <v>16162.977434705852</v>
      </c>
      <c r="Q165">
        <f t="shared" si="41"/>
        <v>8812.04027898198</v>
      </c>
      <c r="R165">
        <f t="shared" si="41"/>
        <v>879.19167061351982</v>
      </c>
      <c r="S165" s="38">
        <f t="shared" si="41"/>
        <v>-4429.4758796433352</v>
      </c>
      <c r="T165" s="38">
        <f t="shared" si="41"/>
        <v>-7745.4856225037784</v>
      </c>
      <c r="U165" s="29">
        <f t="shared" si="41"/>
        <v>-7922.9156826360513</v>
      </c>
      <c r="V165" s="29">
        <f t="shared" si="41"/>
        <v>-7485.8893952364242</v>
      </c>
      <c r="W165" s="29">
        <f t="shared" si="41"/>
        <v>-7057.3294842532096</v>
      </c>
      <c r="X165" s="29">
        <f t="shared" si="41"/>
        <v>-6709.8048903985245</v>
      </c>
      <c r="Y165" s="29">
        <f t="shared" si="41"/>
        <v>-6375.9877631227946</v>
      </c>
    </row>
    <row r="166" spans="1:25">
      <c r="A166" s="4" t="s">
        <v>67</v>
      </c>
      <c r="B166">
        <f t="shared" ref="B166:K166" si="42">SIGN(B165)</f>
        <v>-1</v>
      </c>
      <c r="C166">
        <f t="shared" si="42"/>
        <v>-1</v>
      </c>
      <c r="D166">
        <f t="shared" si="42"/>
        <v>-1</v>
      </c>
      <c r="E166">
        <f t="shared" si="42"/>
        <v>-1</v>
      </c>
      <c r="F166">
        <f t="shared" si="42"/>
        <v>-1</v>
      </c>
      <c r="G166">
        <f t="shared" si="42"/>
        <v>-1</v>
      </c>
      <c r="H166">
        <f t="shared" si="42"/>
        <v>1</v>
      </c>
      <c r="I166">
        <f t="shared" si="42"/>
        <v>1</v>
      </c>
      <c r="J166">
        <f t="shared" si="42"/>
        <v>1</v>
      </c>
      <c r="K166">
        <f t="shared" si="42"/>
        <v>1</v>
      </c>
      <c r="L166">
        <f t="shared" ref="L166:R166" si="43">SIGN(L165)</f>
        <v>1</v>
      </c>
      <c r="M166">
        <f t="shared" si="43"/>
        <v>1</v>
      </c>
      <c r="N166">
        <f t="shared" si="43"/>
        <v>1</v>
      </c>
      <c r="O166">
        <f t="shared" si="43"/>
        <v>1</v>
      </c>
      <c r="P166">
        <f t="shared" si="43"/>
        <v>1</v>
      </c>
      <c r="Q166">
        <f t="shared" si="43"/>
        <v>1</v>
      </c>
      <c r="R166">
        <f t="shared" si="43"/>
        <v>1</v>
      </c>
      <c r="S166">
        <f>SIGN(S165)</f>
        <v>-1</v>
      </c>
      <c r="T166">
        <f t="shared" ref="T166:Y166" si="44">SIGN(T165)</f>
        <v>-1</v>
      </c>
      <c r="U166">
        <f t="shared" si="44"/>
        <v>-1</v>
      </c>
      <c r="V166">
        <f t="shared" si="44"/>
        <v>-1</v>
      </c>
      <c r="W166">
        <f t="shared" si="44"/>
        <v>-1</v>
      </c>
      <c r="X166">
        <f t="shared" si="44"/>
        <v>-1</v>
      </c>
      <c r="Y166" s="5">
        <f t="shared" si="44"/>
        <v>-1</v>
      </c>
    </row>
    <row r="167" spans="1:25">
      <c r="A167" s="6" t="s">
        <v>68</v>
      </c>
      <c r="B167" s="7">
        <f>IF(B166=-1,0,B165)</f>
        <v>0</v>
      </c>
      <c r="C167" s="7">
        <f t="shared" ref="C167:Y167" si="45">IF(C166=-1,0,C165)</f>
        <v>0</v>
      </c>
      <c r="D167" s="7">
        <f t="shared" si="45"/>
        <v>0</v>
      </c>
      <c r="E167" s="7">
        <f t="shared" si="45"/>
        <v>0</v>
      </c>
      <c r="F167" s="7">
        <f t="shared" si="45"/>
        <v>0</v>
      </c>
      <c r="G167" s="7">
        <f t="shared" si="45"/>
        <v>0</v>
      </c>
      <c r="H167" s="7">
        <f t="shared" si="45"/>
        <v>1004.6795994119166</v>
      </c>
      <c r="I167" s="27">
        <f t="shared" si="45"/>
        <v>8082.124010248026</v>
      </c>
      <c r="J167" s="27">
        <f t="shared" si="45"/>
        <v>14333.037991401499</v>
      </c>
      <c r="K167" s="27">
        <f t="shared" si="45"/>
        <v>17684.908058700443</v>
      </c>
      <c r="L167" s="27">
        <f t="shared" si="45"/>
        <v>22821.838590115785</v>
      </c>
      <c r="M167" s="27">
        <f t="shared" si="45"/>
        <v>24568.051994658104</v>
      </c>
      <c r="N167" s="27">
        <f t="shared" si="45"/>
        <v>25200.183041718141</v>
      </c>
      <c r="O167" s="27">
        <f t="shared" si="45"/>
        <v>22127.992774407121</v>
      </c>
      <c r="P167" s="27">
        <f t="shared" si="45"/>
        <v>16162.977434705852</v>
      </c>
      <c r="Q167" s="27">
        <f t="shared" si="45"/>
        <v>8812.04027898198</v>
      </c>
      <c r="R167" s="27">
        <f t="shared" si="45"/>
        <v>879.19167061351982</v>
      </c>
      <c r="S167" s="7">
        <f t="shared" si="45"/>
        <v>0</v>
      </c>
      <c r="T167" s="7">
        <f t="shared" si="45"/>
        <v>0</v>
      </c>
      <c r="U167" s="7">
        <f t="shared" si="45"/>
        <v>0</v>
      </c>
      <c r="V167" s="7">
        <f t="shared" si="45"/>
        <v>0</v>
      </c>
      <c r="W167" s="7">
        <f t="shared" si="45"/>
        <v>0</v>
      </c>
      <c r="X167" s="7">
        <f t="shared" si="45"/>
        <v>0</v>
      </c>
      <c r="Y167" s="8">
        <f t="shared" si="45"/>
        <v>0</v>
      </c>
    </row>
    <row r="169" spans="1:25">
      <c r="A169" s="25" t="s">
        <v>65</v>
      </c>
      <c r="B169" s="26">
        <v>0.2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3"/>
    </row>
    <row r="170" spans="1:25">
      <c r="A170" s="4" t="s">
        <v>66</v>
      </c>
      <c r="B170" s="29">
        <f>B40-B142</f>
        <v>-6058.7002278981572</v>
      </c>
      <c r="C170" s="29">
        <f t="shared" ref="C170:Y170" si="46">C40-C142</f>
        <v>-5703.1124184087921</v>
      </c>
      <c r="D170" s="29">
        <f t="shared" si="46"/>
        <v>-5521.2869058467704</v>
      </c>
      <c r="E170" s="29">
        <f t="shared" si="46"/>
        <v>-5544.2670704056063</v>
      </c>
      <c r="F170" s="29">
        <f t="shared" si="46"/>
        <v>-5511.2078863034203</v>
      </c>
      <c r="G170" s="29">
        <f t="shared" si="46"/>
        <v>-4918.2416995952226</v>
      </c>
      <c r="H170" s="38">
        <f t="shared" si="46"/>
        <v>-1297.503828326604</v>
      </c>
      <c r="I170">
        <f t="shared" si="46"/>
        <v>3147.7182094029922</v>
      </c>
      <c r="J170">
        <f t="shared" si="46"/>
        <v>6855.3909056619095</v>
      </c>
      <c r="K170">
        <f t="shared" si="46"/>
        <v>8785.181399536983</v>
      </c>
      <c r="L170">
        <f t="shared" si="46"/>
        <v>12095.572865655922</v>
      </c>
      <c r="M170">
        <f t="shared" si="46"/>
        <v>13201.122435072131</v>
      </c>
      <c r="N170">
        <f t="shared" si="46"/>
        <v>13710.297796602919</v>
      </c>
      <c r="O170">
        <f t="shared" si="46"/>
        <v>11527.918411411487</v>
      </c>
      <c r="P170">
        <f t="shared" si="46"/>
        <v>7556.0794476581214</v>
      </c>
      <c r="Q170">
        <f t="shared" si="46"/>
        <v>2727.3516832514288</v>
      </c>
      <c r="R170" s="38">
        <f t="shared" si="46"/>
        <v>-2458.4080563187126</v>
      </c>
      <c r="S170" s="38">
        <f t="shared" si="46"/>
        <v>-5815.9630177824156</v>
      </c>
      <c r="T170" s="38">
        <f t="shared" si="46"/>
        <v>-7916.9764470577366</v>
      </c>
      <c r="U170" s="29">
        <f t="shared" si="46"/>
        <v>-7922.9156826360513</v>
      </c>
      <c r="V170" s="29">
        <f t="shared" si="46"/>
        <v>-7485.8893952364242</v>
      </c>
      <c r="W170" s="29">
        <f t="shared" si="46"/>
        <v>-7057.3294842532096</v>
      </c>
      <c r="X170" s="29">
        <f t="shared" si="46"/>
        <v>-6709.8048903985245</v>
      </c>
      <c r="Y170" s="29">
        <f t="shared" si="46"/>
        <v>-6375.9877631227946</v>
      </c>
    </row>
    <row r="171" spans="1:25">
      <c r="A171" s="4" t="s">
        <v>67</v>
      </c>
      <c r="B171">
        <f t="shared" ref="B171:K171" si="47">SIGN(B170)</f>
        <v>-1</v>
      </c>
      <c r="C171">
        <f t="shared" si="47"/>
        <v>-1</v>
      </c>
      <c r="D171">
        <f t="shared" si="47"/>
        <v>-1</v>
      </c>
      <c r="E171">
        <f t="shared" si="47"/>
        <v>-1</v>
      </c>
      <c r="F171">
        <f t="shared" si="47"/>
        <v>-1</v>
      </c>
      <c r="G171">
        <f t="shared" si="47"/>
        <v>-1</v>
      </c>
      <c r="H171">
        <f t="shared" si="47"/>
        <v>-1</v>
      </c>
      <c r="I171">
        <f t="shared" si="47"/>
        <v>1</v>
      </c>
      <c r="J171">
        <f t="shared" si="47"/>
        <v>1</v>
      </c>
      <c r="K171">
        <f t="shared" si="47"/>
        <v>1</v>
      </c>
      <c r="L171">
        <f t="shared" ref="L171:R171" si="48">SIGN(L170)</f>
        <v>1</v>
      </c>
      <c r="M171">
        <f t="shared" si="48"/>
        <v>1</v>
      </c>
      <c r="N171">
        <f t="shared" si="48"/>
        <v>1</v>
      </c>
      <c r="O171">
        <f t="shared" si="48"/>
        <v>1</v>
      </c>
      <c r="P171">
        <f t="shared" si="48"/>
        <v>1</v>
      </c>
      <c r="Q171">
        <f t="shared" si="48"/>
        <v>1</v>
      </c>
      <c r="R171">
        <f t="shared" si="48"/>
        <v>-1</v>
      </c>
      <c r="S171">
        <f>SIGN(S170)</f>
        <v>-1</v>
      </c>
      <c r="T171">
        <f t="shared" ref="T171:Y171" si="49">SIGN(T170)</f>
        <v>-1</v>
      </c>
      <c r="U171">
        <f t="shared" si="49"/>
        <v>-1</v>
      </c>
      <c r="V171">
        <f t="shared" si="49"/>
        <v>-1</v>
      </c>
      <c r="W171">
        <f t="shared" si="49"/>
        <v>-1</v>
      </c>
      <c r="X171">
        <f t="shared" si="49"/>
        <v>-1</v>
      </c>
      <c r="Y171" s="5">
        <f t="shared" si="49"/>
        <v>-1</v>
      </c>
    </row>
    <row r="172" spans="1:25">
      <c r="A172" s="6" t="s">
        <v>68</v>
      </c>
      <c r="B172" s="7">
        <f>IF(B171=-1,0,B170)</f>
        <v>0</v>
      </c>
      <c r="C172" s="7">
        <f t="shared" ref="C172:Y172" si="50">IF(C171=-1,0,C170)</f>
        <v>0</v>
      </c>
      <c r="D172" s="7">
        <f t="shared" si="50"/>
        <v>0</v>
      </c>
      <c r="E172" s="7">
        <f t="shared" si="50"/>
        <v>0</v>
      </c>
      <c r="F172" s="7">
        <f t="shared" si="50"/>
        <v>0</v>
      </c>
      <c r="G172" s="7">
        <f t="shared" si="50"/>
        <v>0</v>
      </c>
      <c r="H172" s="32">
        <f t="shared" si="50"/>
        <v>0</v>
      </c>
      <c r="I172" s="27">
        <f t="shared" si="50"/>
        <v>3147.7182094029922</v>
      </c>
      <c r="J172" s="27">
        <f t="shared" si="50"/>
        <v>6855.3909056619095</v>
      </c>
      <c r="K172" s="27">
        <f t="shared" si="50"/>
        <v>8785.181399536983</v>
      </c>
      <c r="L172" s="27">
        <f t="shared" si="50"/>
        <v>12095.572865655922</v>
      </c>
      <c r="M172" s="27">
        <f t="shared" si="50"/>
        <v>13201.122435072131</v>
      </c>
      <c r="N172" s="27">
        <f t="shared" si="50"/>
        <v>13710.297796602919</v>
      </c>
      <c r="O172" s="27">
        <f t="shared" si="50"/>
        <v>11527.918411411487</v>
      </c>
      <c r="P172" s="27">
        <f t="shared" si="50"/>
        <v>7556.0794476581214</v>
      </c>
      <c r="Q172" s="27">
        <f t="shared" si="50"/>
        <v>2727.3516832514288</v>
      </c>
      <c r="R172" s="32">
        <f t="shared" si="50"/>
        <v>0</v>
      </c>
      <c r="S172" s="7">
        <f t="shared" si="50"/>
        <v>0</v>
      </c>
      <c r="T172" s="7">
        <f t="shared" si="50"/>
        <v>0</v>
      </c>
      <c r="U172" s="7">
        <f t="shared" si="50"/>
        <v>0</v>
      </c>
      <c r="V172" s="7">
        <f t="shared" si="50"/>
        <v>0</v>
      </c>
      <c r="W172" s="7">
        <f t="shared" si="50"/>
        <v>0</v>
      </c>
      <c r="X172" s="7">
        <f t="shared" si="50"/>
        <v>0</v>
      </c>
      <c r="Y172" s="8">
        <f t="shared" si="50"/>
        <v>0</v>
      </c>
    </row>
    <row r="174" spans="1:25">
      <c r="A174" s="25" t="s">
        <v>65</v>
      </c>
      <c r="B174" s="26">
        <v>0.1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3"/>
    </row>
    <row r="175" spans="1:25">
      <c r="A175" s="4" t="s">
        <v>66</v>
      </c>
      <c r="B175" s="29">
        <f>B43-B142</f>
        <v>-6058.7002278981572</v>
      </c>
      <c r="C175" s="29">
        <f t="shared" ref="C175:Y175" si="51">C43-C142</f>
        <v>-5703.1124184087921</v>
      </c>
      <c r="D175" s="29">
        <f t="shared" si="51"/>
        <v>-5521.2869058467704</v>
      </c>
      <c r="E175" s="29">
        <f t="shared" si="51"/>
        <v>-5544.2670704056063</v>
      </c>
      <c r="F175" s="29">
        <f t="shared" si="51"/>
        <v>-5511.2078863034203</v>
      </c>
      <c r="G175" s="29">
        <f t="shared" si="51"/>
        <v>-5219.1595615483957</v>
      </c>
      <c r="H175" s="38">
        <f t="shared" si="51"/>
        <v>-3599.6872560651227</v>
      </c>
      <c r="I175" s="38">
        <f t="shared" si="51"/>
        <v>-1786.6875914420416</v>
      </c>
      <c r="J175" s="38">
        <f t="shared" si="51"/>
        <v>-622.25618007767844</v>
      </c>
      <c r="K175" s="38">
        <f t="shared" si="51"/>
        <v>-114.54525962646767</v>
      </c>
      <c r="L175" s="38">
        <f t="shared" si="51"/>
        <v>1369.3071411960627</v>
      </c>
      <c r="M175" s="38">
        <f t="shared" si="51"/>
        <v>1834.1928754861619</v>
      </c>
      <c r="N175" s="38">
        <f t="shared" si="51"/>
        <v>2220.4125514876978</v>
      </c>
      <c r="O175" s="38">
        <f t="shared" si="51"/>
        <v>927.84404841586183</v>
      </c>
      <c r="P175" s="38">
        <f t="shared" si="51"/>
        <v>-1050.8185393896092</v>
      </c>
      <c r="Q175" s="38">
        <f t="shared" si="51"/>
        <v>-3357.3369124791179</v>
      </c>
      <c r="R175" s="38">
        <f t="shared" si="51"/>
        <v>-5796.0077832509432</v>
      </c>
      <c r="S175" s="38">
        <f t="shared" si="51"/>
        <v>-7202.450155921495</v>
      </c>
      <c r="T175" s="38">
        <f t="shared" si="51"/>
        <v>-8088.4672716116957</v>
      </c>
      <c r="U175" s="29">
        <f t="shared" si="51"/>
        <v>-7922.9156826360513</v>
      </c>
      <c r="V175" s="29">
        <f t="shared" si="51"/>
        <v>-7485.8893952364242</v>
      </c>
      <c r="W175" s="29">
        <f t="shared" si="51"/>
        <v>-7057.3294842532096</v>
      </c>
      <c r="X175" s="29">
        <f t="shared" si="51"/>
        <v>-6709.8048903985245</v>
      </c>
      <c r="Y175" s="29">
        <f t="shared" si="51"/>
        <v>-6375.9877631227946</v>
      </c>
    </row>
    <row r="176" spans="1:25">
      <c r="A176" s="4" t="s">
        <v>67</v>
      </c>
      <c r="B176">
        <f t="shared" ref="B176:K176" si="52">SIGN(B175)</f>
        <v>-1</v>
      </c>
      <c r="C176">
        <f t="shared" si="52"/>
        <v>-1</v>
      </c>
      <c r="D176">
        <f t="shared" si="52"/>
        <v>-1</v>
      </c>
      <c r="E176">
        <f t="shared" si="52"/>
        <v>-1</v>
      </c>
      <c r="F176">
        <f t="shared" si="52"/>
        <v>-1</v>
      </c>
      <c r="G176">
        <f t="shared" si="52"/>
        <v>-1</v>
      </c>
      <c r="H176">
        <f t="shared" si="52"/>
        <v>-1</v>
      </c>
      <c r="I176">
        <f t="shared" si="52"/>
        <v>-1</v>
      </c>
      <c r="J176">
        <f t="shared" si="52"/>
        <v>-1</v>
      </c>
      <c r="K176">
        <f t="shared" si="52"/>
        <v>-1</v>
      </c>
      <c r="L176">
        <f t="shared" ref="L176:R176" si="53">SIGN(L175)</f>
        <v>1</v>
      </c>
      <c r="M176">
        <f t="shared" si="53"/>
        <v>1</v>
      </c>
      <c r="N176">
        <f t="shared" si="53"/>
        <v>1</v>
      </c>
      <c r="O176">
        <f t="shared" si="53"/>
        <v>1</v>
      </c>
      <c r="P176">
        <f t="shared" si="53"/>
        <v>-1</v>
      </c>
      <c r="Q176">
        <f t="shared" si="53"/>
        <v>-1</v>
      </c>
      <c r="R176">
        <f t="shared" si="53"/>
        <v>-1</v>
      </c>
      <c r="S176">
        <f>SIGN(S175)</f>
        <v>-1</v>
      </c>
      <c r="T176">
        <f t="shared" ref="T176:Y176" si="54">SIGN(T175)</f>
        <v>-1</v>
      </c>
      <c r="U176">
        <f t="shared" si="54"/>
        <v>-1</v>
      </c>
      <c r="V176">
        <f t="shared" si="54"/>
        <v>-1</v>
      </c>
      <c r="W176">
        <f t="shared" si="54"/>
        <v>-1</v>
      </c>
      <c r="X176">
        <f t="shared" si="54"/>
        <v>-1</v>
      </c>
      <c r="Y176" s="5">
        <f t="shared" si="54"/>
        <v>-1</v>
      </c>
    </row>
    <row r="177" spans="1:25">
      <c r="A177" s="6" t="s">
        <v>68</v>
      </c>
      <c r="B177" s="7">
        <f>IF(B176=-1,0,B175)</f>
        <v>0</v>
      </c>
      <c r="C177" s="7">
        <f t="shared" ref="C177:Y177" si="55">IF(C176=-1,0,C175)</f>
        <v>0</v>
      </c>
      <c r="D177" s="7">
        <f t="shared" si="55"/>
        <v>0</v>
      </c>
      <c r="E177" s="7">
        <f t="shared" si="55"/>
        <v>0</v>
      </c>
      <c r="F177" s="7">
        <f t="shared" si="55"/>
        <v>0</v>
      </c>
      <c r="G177" s="7">
        <f t="shared" si="55"/>
        <v>0</v>
      </c>
      <c r="H177" s="7">
        <f t="shared" si="55"/>
        <v>0</v>
      </c>
      <c r="I177" s="7">
        <f t="shared" si="55"/>
        <v>0</v>
      </c>
      <c r="J177" s="7">
        <f t="shared" si="55"/>
        <v>0</v>
      </c>
      <c r="K177" s="7">
        <f t="shared" si="55"/>
        <v>0</v>
      </c>
      <c r="L177" s="7">
        <f t="shared" si="55"/>
        <v>1369.3071411960627</v>
      </c>
      <c r="M177" s="7">
        <f t="shared" si="55"/>
        <v>1834.1928754861619</v>
      </c>
      <c r="N177" s="7">
        <f t="shared" si="55"/>
        <v>2220.4125514876978</v>
      </c>
      <c r="O177" s="7">
        <f t="shared" si="55"/>
        <v>927.84404841586183</v>
      </c>
      <c r="P177" s="7">
        <f t="shared" si="55"/>
        <v>0</v>
      </c>
      <c r="Q177" s="7">
        <f t="shared" si="55"/>
        <v>0</v>
      </c>
      <c r="R177" s="7">
        <f t="shared" si="55"/>
        <v>0</v>
      </c>
      <c r="S177" s="7">
        <f t="shared" si="55"/>
        <v>0</v>
      </c>
      <c r="T177" s="7">
        <f t="shared" si="55"/>
        <v>0</v>
      </c>
      <c r="U177" s="7">
        <f t="shared" si="55"/>
        <v>0</v>
      </c>
      <c r="V177" s="7">
        <f t="shared" si="55"/>
        <v>0</v>
      </c>
      <c r="W177" s="7">
        <f t="shared" si="55"/>
        <v>0</v>
      </c>
      <c r="X177" s="7">
        <f t="shared" si="55"/>
        <v>0</v>
      </c>
      <c r="Y177" s="8">
        <f t="shared" si="55"/>
        <v>0</v>
      </c>
    </row>
    <row r="179" spans="1:25">
      <c r="A179" s="24" t="s">
        <v>17</v>
      </c>
    </row>
    <row r="180" spans="1:25">
      <c r="A180" s="11" t="s">
        <v>62</v>
      </c>
      <c r="B180" t="s">
        <v>63</v>
      </c>
    </row>
    <row r="181" spans="1:25">
      <c r="A181" t="s">
        <v>64</v>
      </c>
      <c r="B181">
        <f>B114</f>
        <v>4494.2598155589876</v>
      </c>
      <c r="C181">
        <f t="shared" ref="C181:Y181" si="56">C114</f>
        <v>4230.4897092691936</v>
      </c>
      <c r="D181">
        <f t="shared" si="56"/>
        <v>4095.6140653500356</v>
      </c>
      <c r="E181">
        <f t="shared" si="56"/>
        <v>4112.6604327633213</v>
      </c>
      <c r="F181">
        <f t="shared" si="56"/>
        <v>4088.1375884143836</v>
      </c>
      <c r="G181">
        <f t="shared" si="56"/>
        <v>4094.7168881177572</v>
      </c>
      <c r="H181">
        <f t="shared" si="56"/>
        <v>4377.925834440246</v>
      </c>
      <c r="I181">
        <f t="shared" si="56"/>
        <v>4985.6138797700214</v>
      </c>
      <c r="J181">
        <f t="shared" si="56"/>
        <v>6008.3959245671831</v>
      </c>
      <c r="K181">
        <f t="shared" si="56"/>
        <v>6686.6619121695103</v>
      </c>
      <c r="L181">
        <f t="shared" si="56"/>
        <v>6940.8621279816707</v>
      </c>
      <c r="M181">
        <f t="shared" si="56"/>
        <v>7071.2518857394371</v>
      </c>
      <c r="N181">
        <f t="shared" si="56"/>
        <v>6875.9663081802128</v>
      </c>
      <c r="O181">
        <f t="shared" si="56"/>
        <v>7174.7263265288575</v>
      </c>
      <c r="P181">
        <f t="shared" si="56"/>
        <v>7163.9601997415193</v>
      </c>
      <c r="Q181">
        <f t="shared" si="56"/>
        <v>7003.9635933185709</v>
      </c>
      <c r="R181">
        <f t="shared" si="56"/>
        <v>6775.1833990876266</v>
      </c>
      <c r="S181">
        <f t="shared" si="56"/>
        <v>6371.1545854850065</v>
      </c>
      <c r="T181">
        <f t="shared" si="56"/>
        <v>6127.1223783053319</v>
      </c>
      <c r="U181">
        <f t="shared" si="56"/>
        <v>5877.1089895771374</v>
      </c>
      <c r="V181">
        <f t="shared" si="56"/>
        <v>5552.9289496472775</v>
      </c>
      <c r="W181">
        <f t="shared" si="56"/>
        <v>5235.0291503433637</v>
      </c>
      <c r="X181">
        <f t="shared" si="56"/>
        <v>4977.2402256020914</v>
      </c>
      <c r="Y181">
        <f t="shared" si="56"/>
        <v>4729.6193094933051</v>
      </c>
    </row>
    <row r="183" spans="1:25">
      <c r="A183" s="25" t="s">
        <v>65</v>
      </c>
      <c r="B183" s="26">
        <v>1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3"/>
    </row>
    <row r="184" spans="1:25">
      <c r="A184" s="4" t="s">
        <v>66</v>
      </c>
      <c r="B184" s="31">
        <f>B25-B181</f>
        <v>-4494.2598155589876</v>
      </c>
      <c r="C184" s="31">
        <f t="shared" ref="C184:Y184" si="57">C25-C181</f>
        <v>-4230.4897092691936</v>
      </c>
      <c r="D184" s="31">
        <f t="shared" si="57"/>
        <v>-4095.6140653500356</v>
      </c>
      <c r="E184" s="31">
        <f t="shared" si="57"/>
        <v>-4112.6604327633213</v>
      </c>
      <c r="F184" s="31">
        <f t="shared" si="57"/>
        <v>-4088.1375884143836</v>
      </c>
      <c r="G184" s="31">
        <f t="shared" si="57"/>
        <v>-1085.5382685860318</v>
      </c>
      <c r="H184" s="30">
        <f t="shared" si="57"/>
        <v>18643.908442944943</v>
      </c>
      <c r="I184" s="30">
        <f t="shared" si="57"/>
        <v>44358.444128680312</v>
      </c>
      <c r="J184" s="30">
        <f t="shared" si="57"/>
        <v>68768.074932828691</v>
      </c>
      <c r="K184" s="30">
        <f t="shared" si="57"/>
        <v>82310.604679465017</v>
      </c>
      <c r="L184" s="30">
        <f t="shared" si="57"/>
        <v>100321.79511661694</v>
      </c>
      <c r="M184" s="30">
        <f t="shared" si="57"/>
        <v>106598.04371012027</v>
      </c>
      <c r="N184" s="30">
        <f t="shared" si="57"/>
        <v>108022.88614297201</v>
      </c>
      <c r="O184" s="30">
        <f t="shared" si="57"/>
        <v>98826.017303427405</v>
      </c>
      <c r="P184" s="30">
        <f t="shared" si="57"/>
        <v>78905.019670735783</v>
      </c>
      <c r="Q184" s="30">
        <f t="shared" si="57"/>
        <v>53842.922363986901</v>
      </c>
      <c r="R184" s="30">
        <f t="shared" si="57"/>
        <v>26600.813870234684</v>
      </c>
      <c r="S184" s="30">
        <f t="shared" si="57"/>
        <v>7493.7167959057915</v>
      </c>
      <c r="T184" s="42">
        <f t="shared" si="57"/>
        <v>-4412.2141327657464</v>
      </c>
      <c r="U184" s="31">
        <f t="shared" si="57"/>
        <v>-5877.1089895771374</v>
      </c>
      <c r="V184" s="31">
        <f t="shared" si="57"/>
        <v>-5552.9289496472775</v>
      </c>
      <c r="W184" s="31">
        <f t="shared" si="57"/>
        <v>-5235.0291503433637</v>
      </c>
      <c r="X184" s="31">
        <f t="shared" si="57"/>
        <v>-4977.2402256020914</v>
      </c>
      <c r="Y184" s="31">
        <f t="shared" si="57"/>
        <v>-4729.6193094933051</v>
      </c>
    </row>
    <row r="185" spans="1:25">
      <c r="A185" s="4" t="s">
        <v>67</v>
      </c>
      <c r="B185">
        <f t="shared" ref="B185:K185" si="58">SIGN(B184)</f>
        <v>-1</v>
      </c>
      <c r="C185">
        <f t="shared" si="58"/>
        <v>-1</v>
      </c>
      <c r="D185">
        <f t="shared" si="58"/>
        <v>-1</v>
      </c>
      <c r="E185">
        <f t="shared" si="58"/>
        <v>-1</v>
      </c>
      <c r="F185">
        <f t="shared" si="58"/>
        <v>-1</v>
      </c>
      <c r="G185">
        <f t="shared" si="58"/>
        <v>-1</v>
      </c>
      <c r="H185">
        <f t="shared" si="58"/>
        <v>1</v>
      </c>
      <c r="I185">
        <f t="shared" si="58"/>
        <v>1</v>
      </c>
      <c r="J185">
        <f t="shared" si="58"/>
        <v>1</v>
      </c>
      <c r="K185">
        <f t="shared" si="58"/>
        <v>1</v>
      </c>
      <c r="L185">
        <f t="shared" ref="L185:R185" si="59">SIGN(L184)</f>
        <v>1</v>
      </c>
      <c r="M185">
        <f t="shared" si="59"/>
        <v>1</v>
      </c>
      <c r="N185">
        <f t="shared" si="59"/>
        <v>1</v>
      </c>
      <c r="O185">
        <f t="shared" si="59"/>
        <v>1</v>
      </c>
      <c r="P185">
        <f t="shared" si="59"/>
        <v>1</v>
      </c>
      <c r="Q185">
        <f t="shared" si="59"/>
        <v>1</v>
      </c>
      <c r="R185">
        <f t="shared" si="59"/>
        <v>1</v>
      </c>
      <c r="S185">
        <f>SIGN(S184)</f>
        <v>1</v>
      </c>
      <c r="T185">
        <f t="shared" ref="T185:Y185" si="60">SIGN(T184)</f>
        <v>-1</v>
      </c>
      <c r="U185">
        <f t="shared" si="60"/>
        <v>-1</v>
      </c>
      <c r="V185">
        <f t="shared" si="60"/>
        <v>-1</v>
      </c>
      <c r="W185">
        <f t="shared" si="60"/>
        <v>-1</v>
      </c>
      <c r="X185">
        <f t="shared" si="60"/>
        <v>-1</v>
      </c>
      <c r="Y185" s="5">
        <f t="shared" si="60"/>
        <v>-1</v>
      </c>
    </row>
    <row r="186" spans="1:25">
      <c r="A186" s="6" t="s">
        <v>68</v>
      </c>
      <c r="B186" s="7">
        <f>IF(B185=-1,0,B184)</f>
        <v>0</v>
      </c>
      <c r="C186" s="7">
        <f t="shared" ref="C186:Y186" si="61">IF(C185=-1,0,C184)</f>
        <v>0</v>
      </c>
      <c r="D186" s="7">
        <f t="shared" si="61"/>
        <v>0</v>
      </c>
      <c r="E186" s="7">
        <f t="shared" si="61"/>
        <v>0</v>
      </c>
      <c r="F186" s="7">
        <f t="shared" si="61"/>
        <v>0</v>
      </c>
      <c r="G186" s="7">
        <f t="shared" si="61"/>
        <v>0</v>
      </c>
      <c r="H186" s="27">
        <f t="shared" si="61"/>
        <v>18643.908442944943</v>
      </c>
      <c r="I186" s="27">
        <f t="shared" si="61"/>
        <v>44358.444128680312</v>
      </c>
      <c r="J186" s="27">
        <f t="shared" si="61"/>
        <v>68768.074932828691</v>
      </c>
      <c r="K186" s="27">
        <f t="shared" si="61"/>
        <v>82310.604679465017</v>
      </c>
      <c r="L186" s="27">
        <f t="shared" si="61"/>
        <v>100321.79511661694</v>
      </c>
      <c r="M186" s="27">
        <f t="shared" si="61"/>
        <v>106598.04371012027</v>
      </c>
      <c r="N186" s="27">
        <f t="shared" si="61"/>
        <v>108022.88614297201</v>
      </c>
      <c r="O186" s="27">
        <f t="shared" si="61"/>
        <v>98826.017303427405</v>
      </c>
      <c r="P186" s="27">
        <f t="shared" si="61"/>
        <v>78905.019670735783</v>
      </c>
      <c r="Q186" s="27">
        <f t="shared" si="61"/>
        <v>53842.922363986901</v>
      </c>
      <c r="R186" s="27">
        <f t="shared" si="61"/>
        <v>26600.813870234684</v>
      </c>
      <c r="S186" s="27">
        <f t="shared" si="61"/>
        <v>7493.7167959057915</v>
      </c>
      <c r="T186" s="7">
        <f t="shared" si="61"/>
        <v>0</v>
      </c>
      <c r="U186" s="7">
        <f t="shared" si="61"/>
        <v>0</v>
      </c>
      <c r="V186" s="7">
        <f t="shared" si="61"/>
        <v>0</v>
      </c>
      <c r="W186" s="7">
        <f t="shared" si="61"/>
        <v>0</v>
      </c>
      <c r="X186" s="7">
        <f t="shared" si="61"/>
        <v>0</v>
      </c>
      <c r="Y186" s="8">
        <f t="shared" si="61"/>
        <v>0</v>
      </c>
    </row>
    <row r="188" spans="1:25">
      <c r="A188" s="25" t="s">
        <v>65</v>
      </c>
      <c r="B188" s="26">
        <v>0.6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"/>
    </row>
    <row r="189" spans="1:25">
      <c r="A189" s="4" t="s">
        <v>66</v>
      </c>
      <c r="B189" s="29">
        <f>B28-B181</f>
        <v>-4494.2598155589876</v>
      </c>
      <c r="C189" s="29">
        <f t="shared" ref="C189:Y189" si="62">C28-C181</f>
        <v>-4230.4897092691936</v>
      </c>
      <c r="D189" s="29">
        <f t="shared" si="62"/>
        <v>-4095.6140653500356</v>
      </c>
      <c r="E189" s="29">
        <f t="shared" si="62"/>
        <v>-4112.6604327633213</v>
      </c>
      <c r="F189" s="29">
        <f t="shared" si="62"/>
        <v>-4088.1375884143836</v>
      </c>
      <c r="G189" s="29">
        <f t="shared" si="62"/>
        <v>-2289.2097163987219</v>
      </c>
      <c r="H189">
        <f t="shared" si="62"/>
        <v>9435.17473199087</v>
      </c>
      <c r="I189">
        <f t="shared" si="62"/>
        <v>24620.820925300181</v>
      </c>
      <c r="J189">
        <f t="shared" si="62"/>
        <v>38857.486589870343</v>
      </c>
      <c r="K189">
        <f t="shared" si="62"/>
        <v>46711.698042811207</v>
      </c>
      <c r="L189">
        <f t="shared" si="62"/>
        <v>57416.732218777492</v>
      </c>
      <c r="M189">
        <f t="shared" si="62"/>
        <v>61130.325471776385</v>
      </c>
      <c r="N189">
        <f t="shared" si="62"/>
        <v>62063.345162511119</v>
      </c>
      <c r="O189">
        <f t="shared" si="62"/>
        <v>56425.719851444912</v>
      </c>
      <c r="P189">
        <f t="shared" si="62"/>
        <v>44477.42772254486</v>
      </c>
      <c r="Q189">
        <f t="shared" si="62"/>
        <v>29504.167981064718</v>
      </c>
      <c r="R189">
        <f t="shared" si="62"/>
        <v>13250.414962505762</v>
      </c>
      <c r="S189">
        <f t="shared" si="62"/>
        <v>1947.7682433494738</v>
      </c>
      <c r="T189" s="38">
        <f t="shared" si="62"/>
        <v>-5098.177430981581</v>
      </c>
      <c r="U189" s="29">
        <f t="shared" si="62"/>
        <v>-5877.1089895771374</v>
      </c>
      <c r="V189" s="29">
        <f t="shared" si="62"/>
        <v>-5552.9289496472775</v>
      </c>
      <c r="W189" s="29">
        <f t="shared" si="62"/>
        <v>-5235.0291503433637</v>
      </c>
      <c r="X189" s="29">
        <f t="shared" si="62"/>
        <v>-4977.2402256020914</v>
      </c>
      <c r="Y189" s="29">
        <f t="shared" si="62"/>
        <v>-4729.6193094933051</v>
      </c>
    </row>
    <row r="190" spans="1:25">
      <c r="A190" s="4" t="s">
        <v>67</v>
      </c>
      <c r="B190">
        <f t="shared" ref="B190:K190" si="63">SIGN(B189)</f>
        <v>-1</v>
      </c>
      <c r="C190">
        <f t="shared" si="63"/>
        <v>-1</v>
      </c>
      <c r="D190">
        <f t="shared" si="63"/>
        <v>-1</v>
      </c>
      <c r="E190">
        <f t="shared" si="63"/>
        <v>-1</v>
      </c>
      <c r="F190">
        <f t="shared" si="63"/>
        <v>-1</v>
      </c>
      <c r="G190">
        <f t="shared" si="63"/>
        <v>-1</v>
      </c>
      <c r="H190">
        <f t="shared" si="63"/>
        <v>1</v>
      </c>
      <c r="I190">
        <f t="shared" si="63"/>
        <v>1</v>
      </c>
      <c r="J190">
        <f t="shared" si="63"/>
        <v>1</v>
      </c>
      <c r="K190">
        <f t="shared" si="63"/>
        <v>1</v>
      </c>
      <c r="L190">
        <f t="shared" ref="L190:R190" si="64">SIGN(L189)</f>
        <v>1</v>
      </c>
      <c r="M190">
        <f t="shared" si="64"/>
        <v>1</v>
      </c>
      <c r="N190">
        <f t="shared" si="64"/>
        <v>1</v>
      </c>
      <c r="O190">
        <f t="shared" si="64"/>
        <v>1</v>
      </c>
      <c r="P190">
        <f t="shared" si="64"/>
        <v>1</v>
      </c>
      <c r="Q190">
        <f t="shared" si="64"/>
        <v>1</v>
      </c>
      <c r="R190">
        <f t="shared" si="64"/>
        <v>1</v>
      </c>
      <c r="S190">
        <f>SIGN(S189)</f>
        <v>1</v>
      </c>
      <c r="T190">
        <f t="shared" ref="T190:Y190" si="65">SIGN(T189)</f>
        <v>-1</v>
      </c>
      <c r="U190">
        <f t="shared" si="65"/>
        <v>-1</v>
      </c>
      <c r="V190">
        <f t="shared" si="65"/>
        <v>-1</v>
      </c>
      <c r="W190">
        <f t="shared" si="65"/>
        <v>-1</v>
      </c>
      <c r="X190">
        <f t="shared" si="65"/>
        <v>-1</v>
      </c>
      <c r="Y190" s="5">
        <f t="shared" si="65"/>
        <v>-1</v>
      </c>
    </row>
    <row r="191" spans="1:25">
      <c r="A191" s="6" t="s">
        <v>68</v>
      </c>
      <c r="B191" s="7">
        <f>IF(B190=-1,0,B189)</f>
        <v>0</v>
      </c>
      <c r="C191" s="7">
        <f t="shared" ref="C191:Y191" si="66">IF(C190=-1,0,C189)</f>
        <v>0</v>
      </c>
      <c r="D191" s="7">
        <f t="shared" si="66"/>
        <v>0</v>
      </c>
      <c r="E191" s="7">
        <f t="shared" si="66"/>
        <v>0</v>
      </c>
      <c r="F191" s="7">
        <f t="shared" si="66"/>
        <v>0</v>
      </c>
      <c r="G191" s="7">
        <f t="shared" si="66"/>
        <v>0</v>
      </c>
      <c r="H191" s="27">
        <f t="shared" si="66"/>
        <v>9435.17473199087</v>
      </c>
      <c r="I191" s="27">
        <f t="shared" si="66"/>
        <v>24620.820925300181</v>
      </c>
      <c r="J191" s="27">
        <f t="shared" si="66"/>
        <v>38857.486589870343</v>
      </c>
      <c r="K191" s="27">
        <f t="shared" si="66"/>
        <v>46711.698042811207</v>
      </c>
      <c r="L191" s="27">
        <f t="shared" si="66"/>
        <v>57416.732218777492</v>
      </c>
      <c r="M191" s="27">
        <f t="shared" si="66"/>
        <v>61130.325471776385</v>
      </c>
      <c r="N191" s="27">
        <f t="shared" si="66"/>
        <v>62063.345162511119</v>
      </c>
      <c r="O191" s="27">
        <f t="shared" si="66"/>
        <v>56425.719851444912</v>
      </c>
      <c r="P191" s="27">
        <f t="shared" si="66"/>
        <v>44477.42772254486</v>
      </c>
      <c r="Q191" s="27">
        <f t="shared" si="66"/>
        <v>29504.167981064718</v>
      </c>
      <c r="R191" s="27">
        <f t="shared" si="66"/>
        <v>13250.414962505762</v>
      </c>
      <c r="S191" s="27">
        <f t="shared" si="66"/>
        <v>1947.7682433494738</v>
      </c>
      <c r="T191" s="7">
        <f t="shared" si="66"/>
        <v>0</v>
      </c>
      <c r="U191" s="7">
        <f t="shared" si="66"/>
        <v>0</v>
      </c>
      <c r="V191" s="7">
        <f t="shared" si="66"/>
        <v>0</v>
      </c>
      <c r="W191" s="7">
        <f t="shared" si="66"/>
        <v>0</v>
      </c>
      <c r="X191" s="7">
        <f t="shared" si="66"/>
        <v>0</v>
      </c>
      <c r="Y191" s="8">
        <f t="shared" si="66"/>
        <v>0</v>
      </c>
    </row>
    <row r="193" spans="1:25">
      <c r="A193" s="25" t="s">
        <v>65</v>
      </c>
      <c r="B193" s="26">
        <v>0.5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"/>
    </row>
    <row r="194" spans="1:25">
      <c r="A194" s="4" t="s">
        <v>66</v>
      </c>
      <c r="B194" s="29">
        <f>B31-B181</f>
        <v>-4494.2598155589876</v>
      </c>
      <c r="C194" s="29">
        <f t="shared" ref="C194:Y194" si="67">C31-C181</f>
        <v>-4230.4897092691936</v>
      </c>
      <c r="D194" s="29">
        <f t="shared" si="67"/>
        <v>-4095.6140653500356</v>
      </c>
      <c r="E194" s="29">
        <f t="shared" si="67"/>
        <v>-4112.6604327633213</v>
      </c>
      <c r="F194" s="29">
        <f t="shared" si="67"/>
        <v>-4088.1375884143836</v>
      </c>
      <c r="G194" s="29">
        <f t="shared" si="67"/>
        <v>-2590.1275783518945</v>
      </c>
      <c r="H194">
        <f t="shared" si="67"/>
        <v>7132.9913042523494</v>
      </c>
      <c r="I194">
        <f t="shared" si="67"/>
        <v>19686.415124455143</v>
      </c>
      <c r="J194">
        <f t="shared" si="67"/>
        <v>31379.839504130756</v>
      </c>
      <c r="K194">
        <f t="shared" si="67"/>
        <v>37811.971383647753</v>
      </c>
      <c r="L194">
        <f t="shared" si="67"/>
        <v>46690.466494317632</v>
      </c>
      <c r="M194">
        <f t="shared" si="67"/>
        <v>49763.395912190412</v>
      </c>
      <c r="N194">
        <f t="shared" si="67"/>
        <v>50573.4599173959</v>
      </c>
      <c r="O194">
        <f t="shared" si="67"/>
        <v>45825.645488449278</v>
      </c>
      <c r="P194">
        <f t="shared" si="67"/>
        <v>35870.529735497126</v>
      </c>
      <c r="Q194">
        <f t="shared" si="67"/>
        <v>23419.479385334165</v>
      </c>
      <c r="R194">
        <f t="shared" si="67"/>
        <v>9912.8152355735292</v>
      </c>
      <c r="S194">
        <f t="shared" si="67"/>
        <v>561.28110521039252</v>
      </c>
      <c r="T194" s="38">
        <f t="shared" si="67"/>
        <v>-5269.6682555355392</v>
      </c>
      <c r="U194" s="29">
        <f t="shared" si="67"/>
        <v>-5877.1089895771374</v>
      </c>
      <c r="V194" s="29">
        <f t="shared" si="67"/>
        <v>-5552.9289496472775</v>
      </c>
      <c r="W194" s="29">
        <f t="shared" si="67"/>
        <v>-5235.0291503433637</v>
      </c>
      <c r="X194" s="29">
        <f t="shared" si="67"/>
        <v>-4977.2402256020914</v>
      </c>
      <c r="Y194" s="29">
        <f t="shared" si="67"/>
        <v>-4729.6193094933051</v>
      </c>
    </row>
    <row r="195" spans="1:25">
      <c r="A195" s="4" t="s">
        <v>67</v>
      </c>
      <c r="B195">
        <f t="shared" ref="B195:K195" si="68">SIGN(B194)</f>
        <v>-1</v>
      </c>
      <c r="C195">
        <f t="shared" si="68"/>
        <v>-1</v>
      </c>
      <c r="D195">
        <f t="shared" si="68"/>
        <v>-1</v>
      </c>
      <c r="E195">
        <f t="shared" si="68"/>
        <v>-1</v>
      </c>
      <c r="F195">
        <f t="shared" si="68"/>
        <v>-1</v>
      </c>
      <c r="G195">
        <f t="shared" si="68"/>
        <v>-1</v>
      </c>
      <c r="H195">
        <f t="shared" si="68"/>
        <v>1</v>
      </c>
      <c r="I195">
        <f t="shared" si="68"/>
        <v>1</v>
      </c>
      <c r="J195">
        <f t="shared" si="68"/>
        <v>1</v>
      </c>
      <c r="K195">
        <f t="shared" si="68"/>
        <v>1</v>
      </c>
      <c r="L195">
        <f t="shared" ref="L195:R195" si="69">SIGN(L194)</f>
        <v>1</v>
      </c>
      <c r="M195">
        <f t="shared" si="69"/>
        <v>1</v>
      </c>
      <c r="N195">
        <f t="shared" si="69"/>
        <v>1</v>
      </c>
      <c r="O195">
        <f t="shared" si="69"/>
        <v>1</v>
      </c>
      <c r="P195">
        <f t="shared" si="69"/>
        <v>1</v>
      </c>
      <c r="Q195">
        <f t="shared" si="69"/>
        <v>1</v>
      </c>
      <c r="R195">
        <f t="shared" si="69"/>
        <v>1</v>
      </c>
      <c r="S195">
        <f>SIGN(S194)</f>
        <v>1</v>
      </c>
      <c r="T195">
        <f t="shared" ref="T195:Y195" si="70">SIGN(T194)</f>
        <v>-1</v>
      </c>
      <c r="U195">
        <f t="shared" si="70"/>
        <v>-1</v>
      </c>
      <c r="V195">
        <f t="shared" si="70"/>
        <v>-1</v>
      </c>
      <c r="W195">
        <f t="shared" si="70"/>
        <v>-1</v>
      </c>
      <c r="X195">
        <f t="shared" si="70"/>
        <v>-1</v>
      </c>
      <c r="Y195" s="5">
        <f t="shared" si="70"/>
        <v>-1</v>
      </c>
    </row>
    <row r="196" spans="1:25">
      <c r="A196" s="6" t="s">
        <v>68</v>
      </c>
      <c r="B196" s="7">
        <f>IF(B195=-1,0,B194)</f>
        <v>0</v>
      </c>
      <c r="C196" s="7">
        <f t="shared" ref="C196:Y196" si="71">IF(C195=-1,0,C194)</f>
        <v>0</v>
      </c>
      <c r="D196" s="7">
        <f t="shared" si="71"/>
        <v>0</v>
      </c>
      <c r="E196" s="7">
        <f t="shared" si="71"/>
        <v>0</v>
      </c>
      <c r="F196" s="7">
        <f t="shared" si="71"/>
        <v>0</v>
      </c>
      <c r="G196" s="7">
        <f t="shared" si="71"/>
        <v>0</v>
      </c>
      <c r="H196" s="27">
        <f t="shared" si="71"/>
        <v>7132.9913042523494</v>
      </c>
      <c r="I196" s="27">
        <f t="shared" si="71"/>
        <v>19686.415124455143</v>
      </c>
      <c r="J196" s="27">
        <f t="shared" si="71"/>
        <v>31379.839504130756</v>
      </c>
      <c r="K196" s="27">
        <f t="shared" si="71"/>
        <v>37811.971383647753</v>
      </c>
      <c r="L196" s="27">
        <f t="shared" si="71"/>
        <v>46690.466494317632</v>
      </c>
      <c r="M196" s="27">
        <f t="shared" si="71"/>
        <v>49763.395912190412</v>
      </c>
      <c r="N196" s="27">
        <f t="shared" si="71"/>
        <v>50573.4599173959</v>
      </c>
      <c r="O196" s="27">
        <f t="shared" si="71"/>
        <v>45825.645488449278</v>
      </c>
      <c r="P196" s="27">
        <f t="shared" si="71"/>
        <v>35870.529735497126</v>
      </c>
      <c r="Q196" s="27">
        <f t="shared" si="71"/>
        <v>23419.479385334165</v>
      </c>
      <c r="R196" s="27">
        <f t="shared" si="71"/>
        <v>9912.8152355735292</v>
      </c>
      <c r="S196" s="27">
        <f t="shared" si="71"/>
        <v>561.28110521039252</v>
      </c>
      <c r="T196" s="7">
        <f t="shared" si="71"/>
        <v>0</v>
      </c>
      <c r="U196" s="7">
        <f t="shared" si="71"/>
        <v>0</v>
      </c>
      <c r="V196" s="7">
        <f t="shared" si="71"/>
        <v>0</v>
      </c>
      <c r="W196" s="7">
        <f t="shared" si="71"/>
        <v>0</v>
      </c>
      <c r="X196" s="7">
        <f t="shared" si="71"/>
        <v>0</v>
      </c>
      <c r="Y196" s="8">
        <f t="shared" si="71"/>
        <v>0</v>
      </c>
    </row>
    <row r="198" spans="1:25">
      <c r="A198" s="25" t="s">
        <v>65</v>
      </c>
      <c r="B198" s="26">
        <v>0.4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"/>
    </row>
    <row r="199" spans="1:25">
      <c r="A199" s="4" t="s">
        <v>66</v>
      </c>
      <c r="B199" s="29">
        <f>B34-B181</f>
        <v>-4494.2598155589876</v>
      </c>
      <c r="C199" s="29">
        <f t="shared" ref="C199:Y199" si="72">C34-C181</f>
        <v>-4230.4897092691936</v>
      </c>
      <c r="D199" s="29">
        <f t="shared" si="72"/>
        <v>-4095.6140653500356</v>
      </c>
      <c r="E199" s="29">
        <f t="shared" si="72"/>
        <v>-4112.6604327633213</v>
      </c>
      <c r="F199" s="29">
        <f t="shared" si="72"/>
        <v>-4088.1375884143836</v>
      </c>
      <c r="G199" s="29">
        <f t="shared" si="72"/>
        <v>-2891.0454403050671</v>
      </c>
      <c r="H199">
        <f t="shared" si="72"/>
        <v>4830.8078765138289</v>
      </c>
      <c r="I199">
        <f t="shared" si="72"/>
        <v>14752.009323610113</v>
      </c>
      <c r="J199">
        <f t="shared" si="72"/>
        <v>23902.192418391169</v>
      </c>
      <c r="K199">
        <f t="shared" si="72"/>
        <v>28912.244724484292</v>
      </c>
      <c r="L199">
        <f t="shared" si="72"/>
        <v>35964.200769857765</v>
      </c>
      <c r="M199">
        <f t="shared" si="72"/>
        <v>38396.466352604439</v>
      </c>
      <c r="N199">
        <f t="shared" si="72"/>
        <v>39083.574672280673</v>
      </c>
      <c r="O199">
        <f t="shared" si="72"/>
        <v>35225.571125453644</v>
      </c>
      <c r="P199">
        <f t="shared" si="72"/>
        <v>27263.631748449403</v>
      </c>
      <c r="Q199">
        <f t="shared" si="72"/>
        <v>17334.790789603616</v>
      </c>
      <c r="R199">
        <f t="shared" si="72"/>
        <v>6575.2155086412959</v>
      </c>
      <c r="S199" s="38">
        <f t="shared" si="72"/>
        <v>-825.20603292868691</v>
      </c>
      <c r="T199" s="38">
        <f t="shared" si="72"/>
        <v>-5441.1590800894974</v>
      </c>
      <c r="U199" s="29">
        <f t="shared" si="72"/>
        <v>-5877.1089895771374</v>
      </c>
      <c r="V199" s="29">
        <f t="shared" si="72"/>
        <v>-5552.9289496472775</v>
      </c>
      <c r="W199" s="29">
        <f t="shared" si="72"/>
        <v>-5235.0291503433637</v>
      </c>
      <c r="X199" s="29">
        <f t="shared" si="72"/>
        <v>-4977.2402256020914</v>
      </c>
      <c r="Y199" s="29">
        <f t="shared" si="72"/>
        <v>-4729.6193094933051</v>
      </c>
    </row>
    <row r="200" spans="1:25">
      <c r="A200" s="4" t="s">
        <v>67</v>
      </c>
      <c r="B200">
        <f t="shared" ref="B200:K200" si="73">SIGN(B199)</f>
        <v>-1</v>
      </c>
      <c r="C200">
        <f t="shared" si="73"/>
        <v>-1</v>
      </c>
      <c r="D200">
        <f t="shared" si="73"/>
        <v>-1</v>
      </c>
      <c r="E200">
        <f t="shared" si="73"/>
        <v>-1</v>
      </c>
      <c r="F200">
        <f t="shared" si="73"/>
        <v>-1</v>
      </c>
      <c r="G200">
        <f t="shared" si="73"/>
        <v>-1</v>
      </c>
      <c r="H200">
        <f t="shared" si="73"/>
        <v>1</v>
      </c>
      <c r="I200">
        <f t="shared" si="73"/>
        <v>1</v>
      </c>
      <c r="J200">
        <f t="shared" si="73"/>
        <v>1</v>
      </c>
      <c r="K200">
        <f t="shared" si="73"/>
        <v>1</v>
      </c>
      <c r="L200">
        <f t="shared" ref="L200:R200" si="74">SIGN(L199)</f>
        <v>1</v>
      </c>
      <c r="M200">
        <f t="shared" si="74"/>
        <v>1</v>
      </c>
      <c r="N200">
        <f t="shared" si="74"/>
        <v>1</v>
      </c>
      <c r="O200">
        <f t="shared" si="74"/>
        <v>1</v>
      </c>
      <c r="P200">
        <f t="shared" si="74"/>
        <v>1</v>
      </c>
      <c r="Q200">
        <f t="shared" si="74"/>
        <v>1</v>
      </c>
      <c r="R200">
        <f t="shared" si="74"/>
        <v>1</v>
      </c>
      <c r="S200">
        <f>SIGN(S199)</f>
        <v>-1</v>
      </c>
      <c r="T200">
        <f t="shared" ref="T200:Y200" si="75">SIGN(T199)</f>
        <v>-1</v>
      </c>
      <c r="U200">
        <f t="shared" si="75"/>
        <v>-1</v>
      </c>
      <c r="V200">
        <f t="shared" si="75"/>
        <v>-1</v>
      </c>
      <c r="W200">
        <f t="shared" si="75"/>
        <v>-1</v>
      </c>
      <c r="X200">
        <f t="shared" si="75"/>
        <v>-1</v>
      </c>
      <c r="Y200" s="5">
        <f t="shared" si="75"/>
        <v>-1</v>
      </c>
    </row>
    <row r="201" spans="1:25">
      <c r="A201" s="6" t="s">
        <v>68</v>
      </c>
      <c r="B201" s="7">
        <f>IF(B200=-1,0,B199)</f>
        <v>0</v>
      </c>
      <c r="C201" s="7">
        <f t="shared" ref="C201:Y201" si="76">IF(C200=-1,0,C199)</f>
        <v>0</v>
      </c>
      <c r="D201" s="7">
        <f t="shared" si="76"/>
        <v>0</v>
      </c>
      <c r="E201" s="7">
        <f t="shared" si="76"/>
        <v>0</v>
      </c>
      <c r="F201" s="7">
        <f t="shared" si="76"/>
        <v>0</v>
      </c>
      <c r="G201" s="7">
        <f t="shared" si="76"/>
        <v>0</v>
      </c>
      <c r="H201" s="27">
        <f t="shared" si="76"/>
        <v>4830.8078765138289</v>
      </c>
      <c r="I201" s="27">
        <f t="shared" si="76"/>
        <v>14752.009323610113</v>
      </c>
      <c r="J201" s="27">
        <f t="shared" si="76"/>
        <v>23902.192418391169</v>
      </c>
      <c r="K201" s="27">
        <f t="shared" si="76"/>
        <v>28912.244724484292</v>
      </c>
      <c r="L201" s="27">
        <f t="shared" si="76"/>
        <v>35964.200769857765</v>
      </c>
      <c r="M201" s="27">
        <f t="shared" si="76"/>
        <v>38396.466352604439</v>
      </c>
      <c r="N201" s="27">
        <f t="shared" si="76"/>
        <v>39083.574672280673</v>
      </c>
      <c r="O201" s="27">
        <f t="shared" si="76"/>
        <v>35225.571125453644</v>
      </c>
      <c r="P201" s="27">
        <f t="shared" si="76"/>
        <v>27263.631748449403</v>
      </c>
      <c r="Q201" s="27">
        <f t="shared" si="76"/>
        <v>17334.790789603616</v>
      </c>
      <c r="R201" s="27">
        <f t="shared" si="76"/>
        <v>6575.2155086412959</v>
      </c>
      <c r="S201" s="7">
        <f t="shared" si="76"/>
        <v>0</v>
      </c>
      <c r="T201" s="7">
        <f t="shared" si="76"/>
        <v>0</v>
      </c>
      <c r="U201" s="7">
        <f t="shared" si="76"/>
        <v>0</v>
      </c>
      <c r="V201" s="7">
        <f t="shared" si="76"/>
        <v>0</v>
      </c>
      <c r="W201" s="7">
        <f t="shared" si="76"/>
        <v>0</v>
      </c>
      <c r="X201" s="7">
        <f t="shared" si="76"/>
        <v>0</v>
      </c>
      <c r="Y201" s="8">
        <f t="shared" si="76"/>
        <v>0</v>
      </c>
    </row>
    <row r="203" spans="1:25">
      <c r="A203" s="25" t="s">
        <v>65</v>
      </c>
      <c r="B203" s="26">
        <v>0.3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"/>
    </row>
    <row r="204" spans="1:25">
      <c r="A204" s="4" t="s">
        <v>66</v>
      </c>
      <c r="B204" s="29">
        <f>B37-B181</f>
        <v>-4494.2598155589876</v>
      </c>
      <c r="C204" s="29">
        <f t="shared" ref="C204:Y204" si="77">C37-C181</f>
        <v>-4230.4897092691936</v>
      </c>
      <c r="D204" s="29">
        <f t="shared" si="77"/>
        <v>-4095.6140653500356</v>
      </c>
      <c r="E204" s="29">
        <f t="shared" si="77"/>
        <v>-4112.6604327633213</v>
      </c>
      <c r="F204" s="29">
        <f t="shared" si="77"/>
        <v>-4088.1375884143836</v>
      </c>
      <c r="G204" s="29">
        <f t="shared" si="77"/>
        <v>-3191.9633022582393</v>
      </c>
      <c r="H204">
        <f t="shared" si="77"/>
        <v>2528.624448775312</v>
      </c>
      <c r="I204">
        <f t="shared" si="77"/>
        <v>9817.6035227650791</v>
      </c>
      <c r="J204">
        <f t="shared" si="77"/>
        <v>16424.545332651582</v>
      </c>
      <c r="K204">
        <f t="shared" si="77"/>
        <v>20012.518065320848</v>
      </c>
      <c r="L204">
        <f t="shared" si="77"/>
        <v>25237.935045397913</v>
      </c>
      <c r="M204">
        <f t="shared" si="77"/>
        <v>27029.536793018473</v>
      </c>
      <c r="N204">
        <f t="shared" si="77"/>
        <v>27593.689427165453</v>
      </c>
      <c r="O204">
        <f t="shared" si="77"/>
        <v>24625.496762458028</v>
      </c>
      <c r="P204">
        <f t="shared" si="77"/>
        <v>18656.733761401672</v>
      </c>
      <c r="Q204">
        <f t="shared" si="77"/>
        <v>11250.102193873074</v>
      </c>
      <c r="R204">
        <f t="shared" si="77"/>
        <v>3237.6157817090671</v>
      </c>
      <c r="S204" s="38">
        <f t="shared" si="77"/>
        <v>-2211.6931710677663</v>
      </c>
      <c r="T204" s="38">
        <f t="shared" si="77"/>
        <v>-5612.6499046434565</v>
      </c>
      <c r="U204" s="29">
        <f t="shared" si="77"/>
        <v>-5877.1089895771374</v>
      </c>
      <c r="V204" s="29">
        <f t="shared" si="77"/>
        <v>-5552.9289496472775</v>
      </c>
      <c r="W204" s="29">
        <f t="shared" si="77"/>
        <v>-5235.0291503433637</v>
      </c>
      <c r="X204" s="29">
        <f t="shared" si="77"/>
        <v>-4977.2402256020914</v>
      </c>
      <c r="Y204" s="29">
        <f t="shared" si="77"/>
        <v>-4729.6193094933051</v>
      </c>
    </row>
    <row r="205" spans="1:25">
      <c r="A205" s="4" t="s">
        <v>67</v>
      </c>
      <c r="B205">
        <f t="shared" ref="B205:K205" si="78">SIGN(B204)</f>
        <v>-1</v>
      </c>
      <c r="C205">
        <f t="shared" si="78"/>
        <v>-1</v>
      </c>
      <c r="D205">
        <f t="shared" si="78"/>
        <v>-1</v>
      </c>
      <c r="E205">
        <f t="shared" si="78"/>
        <v>-1</v>
      </c>
      <c r="F205">
        <f t="shared" si="78"/>
        <v>-1</v>
      </c>
      <c r="G205">
        <f t="shared" si="78"/>
        <v>-1</v>
      </c>
      <c r="H205">
        <f t="shared" si="78"/>
        <v>1</v>
      </c>
      <c r="I205">
        <f t="shared" si="78"/>
        <v>1</v>
      </c>
      <c r="J205">
        <f t="shared" si="78"/>
        <v>1</v>
      </c>
      <c r="K205">
        <f t="shared" si="78"/>
        <v>1</v>
      </c>
      <c r="L205">
        <f t="shared" ref="L205:R205" si="79">SIGN(L204)</f>
        <v>1</v>
      </c>
      <c r="M205">
        <f t="shared" si="79"/>
        <v>1</v>
      </c>
      <c r="N205">
        <f t="shared" si="79"/>
        <v>1</v>
      </c>
      <c r="O205">
        <f t="shared" si="79"/>
        <v>1</v>
      </c>
      <c r="P205">
        <f t="shared" si="79"/>
        <v>1</v>
      </c>
      <c r="Q205">
        <f t="shared" si="79"/>
        <v>1</v>
      </c>
      <c r="R205">
        <f t="shared" si="79"/>
        <v>1</v>
      </c>
      <c r="S205">
        <f>SIGN(S204)</f>
        <v>-1</v>
      </c>
      <c r="T205">
        <f t="shared" ref="T205:Y205" si="80">SIGN(T204)</f>
        <v>-1</v>
      </c>
      <c r="U205">
        <f t="shared" si="80"/>
        <v>-1</v>
      </c>
      <c r="V205">
        <f t="shared" si="80"/>
        <v>-1</v>
      </c>
      <c r="W205">
        <f t="shared" si="80"/>
        <v>-1</v>
      </c>
      <c r="X205">
        <f t="shared" si="80"/>
        <v>-1</v>
      </c>
      <c r="Y205" s="5">
        <f t="shared" si="80"/>
        <v>-1</v>
      </c>
    </row>
    <row r="206" spans="1:25">
      <c r="A206" s="6" t="s">
        <v>68</v>
      </c>
      <c r="B206" s="7">
        <f>IF(B205=-1,0,B204)</f>
        <v>0</v>
      </c>
      <c r="C206" s="7">
        <f t="shared" ref="C206:Y206" si="81">IF(C205=-1,0,C204)</f>
        <v>0</v>
      </c>
      <c r="D206" s="7">
        <f t="shared" si="81"/>
        <v>0</v>
      </c>
      <c r="E206" s="7">
        <f t="shared" si="81"/>
        <v>0</v>
      </c>
      <c r="F206" s="7">
        <f t="shared" si="81"/>
        <v>0</v>
      </c>
      <c r="G206" s="7">
        <f t="shared" si="81"/>
        <v>0</v>
      </c>
      <c r="H206" s="27">
        <f t="shared" si="81"/>
        <v>2528.624448775312</v>
      </c>
      <c r="I206" s="27">
        <f t="shared" si="81"/>
        <v>9817.6035227650791</v>
      </c>
      <c r="J206" s="27">
        <f t="shared" si="81"/>
        <v>16424.545332651582</v>
      </c>
      <c r="K206" s="27">
        <f t="shared" si="81"/>
        <v>20012.518065320848</v>
      </c>
      <c r="L206" s="27">
        <f t="shared" si="81"/>
        <v>25237.935045397913</v>
      </c>
      <c r="M206" s="27">
        <f t="shared" si="81"/>
        <v>27029.536793018473</v>
      </c>
      <c r="N206" s="27">
        <f t="shared" si="81"/>
        <v>27593.689427165453</v>
      </c>
      <c r="O206" s="27">
        <f t="shared" si="81"/>
        <v>24625.496762458028</v>
      </c>
      <c r="P206" s="27">
        <f t="shared" si="81"/>
        <v>18656.733761401672</v>
      </c>
      <c r="Q206" s="27">
        <f t="shared" si="81"/>
        <v>11250.102193873074</v>
      </c>
      <c r="R206" s="27">
        <f t="shared" si="81"/>
        <v>3237.6157817090671</v>
      </c>
      <c r="S206" s="7">
        <f t="shared" si="81"/>
        <v>0</v>
      </c>
      <c r="T206" s="7">
        <f t="shared" si="81"/>
        <v>0</v>
      </c>
      <c r="U206" s="7">
        <f t="shared" si="81"/>
        <v>0</v>
      </c>
      <c r="V206" s="7">
        <f t="shared" si="81"/>
        <v>0</v>
      </c>
      <c r="W206" s="7">
        <f t="shared" si="81"/>
        <v>0</v>
      </c>
      <c r="X206" s="7">
        <f t="shared" si="81"/>
        <v>0</v>
      </c>
      <c r="Y206" s="8">
        <f t="shared" si="81"/>
        <v>0</v>
      </c>
    </row>
    <row r="208" spans="1:25">
      <c r="A208" s="25" t="s">
        <v>65</v>
      </c>
      <c r="B208" s="26">
        <v>0.2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"/>
    </row>
    <row r="209" spans="1:25">
      <c r="A209" s="4" t="s">
        <v>66</v>
      </c>
      <c r="B209" s="29">
        <f>B40-B181</f>
        <v>-4494.2598155589876</v>
      </c>
      <c r="C209" s="29">
        <f t="shared" ref="C209:Y209" si="82">C40-C181</f>
        <v>-4230.4897092691936</v>
      </c>
      <c r="D209" s="29">
        <f t="shared" si="82"/>
        <v>-4095.6140653500356</v>
      </c>
      <c r="E209" s="29">
        <f t="shared" si="82"/>
        <v>-4112.6604327633213</v>
      </c>
      <c r="F209" s="29">
        <f t="shared" si="82"/>
        <v>-4088.1375884143836</v>
      </c>
      <c r="G209" s="29">
        <f t="shared" si="82"/>
        <v>-3492.8811642114124</v>
      </c>
      <c r="H209" s="38">
        <f t="shared" si="82"/>
        <v>226.44102103679143</v>
      </c>
      <c r="I209">
        <f t="shared" si="82"/>
        <v>4883.1977219200462</v>
      </c>
      <c r="J209">
        <f t="shared" si="82"/>
        <v>8946.8982469119928</v>
      </c>
      <c r="K209">
        <f t="shared" si="82"/>
        <v>11112.79140615739</v>
      </c>
      <c r="L209">
        <f t="shared" si="82"/>
        <v>14511.669320938048</v>
      </c>
      <c r="M209">
        <f t="shared" si="82"/>
        <v>15662.607233432502</v>
      </c>
      <c r="N209">
        <f t="shared" si="82"/>
        <v>16103.804182050229</v>
      </c>
      <c r="O209">
        <f t="shared" si="82"/>
        <v>14025.422399462394</v>
      </c>
      <c r="P209">
        <f t="shared" si="82"/>
        <v>10049.835774353942</v>
      </c>
      <c r="Q209">
        <f t="shared" si="82"/>
        <v>5165.4135981425225</v>
      </c>
      <c r="R209">
        <f t="shared" si="82"/>
        <v>-99.983945223165392</v>
      </c>
      <c r="S209" s="38">
        <f t="shared" si="82"/>
        <v>-3598.1803092068467</v>
      </c>
      <c r="T209" s="38">
        <f t="shared" si="82"/>
        <v>-5784.1407291974147</v>
      </c>
      <c r="U209" s="29">
        <f t="shared" si="82"/>
        <v>-5877.1089895771374</v>
      </c>
      <c r="V209" s="29">
        <f t="shared" si="82"/>
        <v>-5552.9289496472775</v>
      </c>
      <c r="W209" s="29">
        <f t="shared" si="82"/>
        <v>-5235.0291503433637</v>
      </c>
      <c r="X209" s="29">
        <f t="shared" si="82"/>
        <v>-4977.2402256020914</v>
      </c>
      <c r="Y209" s="29">
        <f t="shared" si="82"/>
        <v>-4729.6193094933051</v>
      </c>
    </row>
    <row r="210" spans="1:25">
      <c r="A210" s="4" t="s">
        <v>67</v>
      </c>
      <c r="B210">
        <f t="shared" ref="B210:K210" si="83">SIGN(B209)</f>
        <v>-1</v>
      </c>
      <c r="C210">
        <f t="shared" si="83"/>
        <v>-1</v>
      </c>
      <c r="D210">
        <f t="shared" si="83"/>
        <v>-1</v>
      </c>
      <c r="E210">
        <f t="shared" si="83"/>
        <v>-1</v>
      </c>
      <c r="F210">
        <f t="shared" si="83"/>
        <v>-1</v>
      </c>
      <c r="G210">
        <f t="shared" si="83"/>
        <v>-1</v>
      </c>
      <c r="H210">
        <f t="shared" si="83"/>
        <v>1</v>
      </c>
      <c r="I210">
        <f t="shared" si="83"/>
        <v>1</v>
      </c>
      <c r="J210">
        <f t="shared" si="83"/>
        <v>1</v>
      </c>
      <c r="K210">
        <f t="shared" si="83"/>
        <v>1</v>
      </c>
      <c r="L210">
        <f t="shared" ref="L210:R210" si="84">SIGN(L209)</f>
        <v>1</v>
      </c>
      <c r="M210">
        <f t="shared" si="84"/>
        <v>1</v>
      </c>
      <c r="N210">
        <f t="shared" si="84"/>
        <v>1</v>
      </c>
      <c r="O210">
        <f t="shared" si="84"/>
        <v>1</v>
      </c>
      <c r="P210">
        <f t="shared" si="84"/>
        <v>1</v>
      </c>
      <c r="Q210">
        <f t="shared" si="84"/>
        <v>1</v>
      </c>
      <c r="R210">
        <f t="shared" si="84"/>
        <v>-1</v>
      </c>
      <c r="S210">
        <f>SIGN(S209)</f>
        <v>-1</v>
      </c>
      <c r="T210">
        <f t="shared" ref="T210:Y210" si="85">SIGN(T209)</f>
        <v>-1</v>
      </c>
      <c r="U210">
        <f t="shared" si="85"/>
        <v>-1</v>
      </c>
      <c r="V210">
        <f t="shared" si="85"/>
        <v>-1</v>
      </c>
      <c r="W210">
        <f t="shared" si="85"/>
        <v>-1</v>
      </c>
      <c r="X210">
        <f t="shared" si="85"/>
        <v>-1</v>
      </c>
      <c r="Y210" s="5">
        <f t="shared" si="85"/>
        <v>-1</v>
      </c>
    </row>
    <row r="211" spans="1:25">
      <c r="A211" s="6" t="s">
        <v>68</v>
      </c>
      <c r="B211" s="7">
        <f>IF(B210=-1,0,B209)</f>
        <v>0</v>
      </c>
      <c r="C211" s="7">
        <f t="shared" ref="C211:Y211" si="86">IF(C210=-1,0,C209)</f>
        <v>0</v>
      </c>
      <c r="D211" s="7">
        <f t="shared" si="86"/>
        <v>0</v>
      </c>
      <c r="E211" s="7">
        <f t="shared" si="86"/>
        <v>0</v>
      </c>
      <c r="F211" s="7">
        <f t="shared" si="86"/>
        <v>0</v>
      </c>
      <c r="G211" s="7">
        <f t="shared" si="86"/>
        <v>0</v>
      </c>
      <c r="H211" s="7">
        <f t="shared" si="86"/>
        <v>226.44102103679143</v>
      </c>
      <c r="I211" s="27">
        <f t="shared" si="86"/>
        <v>4883.1977219200462</v>
      </c>
      <c r="J211" s="27">
        <f t="shared" si="86"/>
        <v>8946.8982469119928</v>
      </c>
      <c r="K211" s="27">
        <f t="shared" si="86"/>
        <v>11112.79140615739</v>
      </c>
      <c r="L211" s="27">
        <f t="shared" si="86"/>
        <v>14511.669320938048</v>
      </c>
      <c r="M211" s="27">
        <f t="shared" si="86"/>
        <v>15662.607233432502</v>
      </c>
      <c r="N211" s="27">
        <f t="shared" si="86"/>
        <v>16103.804182050229</v>
      </c>
      <c r="O211" s="27">
        <f t="shared" si="86"/>
        <v>14025.422399462394</v>
      </c>
      <c r="P211" s="27">
        <f t="shared" si="86"/>
        <v>10049.835774353942</v>
      </c>
      <c r="Q211" s="27">
        <f t="shared" si="86"/>
        <v>5165.4135981425225</v>
      </c>
      <c r="R211" s="27">
        <f t="shared" si="86"/>
        <v>0</v>
      </c>
      <c r="S211" s="7">
        <f t="shared" si="86"/>
        <v>0</v>
      </c>
      <c r="T211" s="7">
        <f t="shared" si="86"/>
        <v>0</v>
      </c>
      <c r="U211" s="7">
        <f t="shared" si="86"/>
        <v>0</v>
      </c>
      <c r="V211" s="7">
        <f t="shared" si="86"/>
        <v>0</v>
      </c>
      <c r="W211" s="7">
        <f t="shared" si="86"/>
        <v>0</v>
      </c>
      <c r="X211" s="7">
        <f t="shared" si="86"/>
        <v>0</v>
      </c>
      <c r="Y211" s="8">
        <f t="shared" si="86"/>
        <v>0</v>
      </c>
    </row>
    <row r="213" spans="1:25">
      <c r="A213" s="25" t="s">
        <v>65</v>
      </c>
      <c r="B213" s="26">
        <v>0.1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"/>
    </row>
    <row r="214" spans="1:25">
      <c r="A214" s="4" t="s">
        <v>66</v>
      </c>
      <c r="B214" s="29">
        <f>B43-B181</f>
        <v>-4494.2598155589876</v>
      </c>
      <c r="C214" s="29">
        <f t="shared" ref="C214:Y214" si="87">C43-C181</f>
        <v>-4230.4897092691936</v>
      </c>
      <c r="D214" s="29">
        <f t="shared" si="87"/>
        <v>-4095.6140653500356</v>
      </c>
      <c r="E214" s="29">
        <f t="shared" si="87"/>
        <v>-4112.6604327633213</v>
      </c>
      <c r="F214" s="29">
        <f t="shared" si="87"/>
        <v>-4088.1375884143836</v>
      </c>
      <c r="G214" s="29">
        <f>G43-G181</f>
        <v>-3793.7990261645846</v>
      </c>
      <c r="H214" s="38">
        <f t="shared" si="87"/>
        <v>-2075.7424067017273</v>
      </c>
      <c r="I214" s="38">
        <f t="shared" si="87"/>
        <v>-51.208078924987603</v>
      </c>
      <c r="J214" s="38">
        <f t="shared" si="87"/>
        <v>1469.2511611724049</v>
      </c>
      <c r="K214">
        <f t="shared" si="87"/>
        <v>2213.0647469939404</v>
      </c>
      <c r="L214">
        <f t="shared" si="87"/>
        <v>3785.4035964781888</v>
      </c>
      <c r="M214">
        <f t="shared" si="87"/>
        <v>4295.6776738465323</v>
      </c>
      <c r="N214">
        <f t="shared" si="87"/>
        <v>4613.9189369350088</v>
      </c>
      <c r="O214">
        <f t="shared" si="87"/>
        <v>3425.3480364667676</v>
      </c>
      <c r="P214">
        <f t="shared" si="87"/>
        <v>1442.9377873062112</v>
      </c>
      <c r="Q214" s="38">
        <f t="shared" si="87"/>
        <v>-919.27499758802423</v>
      </c>
      <c r="R214" s="38">
        <f t="shared" si="87"/>
        <v>-3437.583672155396</v>
      </c>
      <c r="S214" s="38">
        <f t="shared" si="87"/>
        <v>-4984.6674473459261</v>
      </c>
      <c r="T214" s="38">
        <f t="shared" si="87"/>
        <v>-5955.6315537513738</v>
      </c>
      <c r="U214" s="29">
        <f t="shared" si="87"/>
        <v>-5877.1089895771374</v>
      </c>
      <c r="V214" s="29">
        <f t="shared" si="87"/>
        <v>-5552.9289496472775</v>
      </c>
      <c r="W214" s="29">
        <f t="shared" si="87"/>
        <v>-5235.0291503433637</v>
      </c>
      <c r="X214" s="29">
        <f t="shared" si="87"/>
        <v>-4977.2402256020914</v>
      </c>
      <c r="Y214" s="29">
        <f t="shared" si="87"/>
        <v>-4729.6193094933051</v>
      </c>
    </row>
    <row r="215" spans="1:25">
      <c r="A215" s="4" t="s">
        <v>67</v>
      </c>
      <c r="B215">
        <f t="shared" ref="B215:K215" si="88">SIGN(B214)</f>
        <v>-1</v>
      </c>
      <c r="C215">
        <f t="shared" si="88"/>
        <v>-1</v>
      </c>
      <c r="D215">
        <f t="shared" si="88"/>
        <v>-1</v>
      </c>
      <c r="E215">
        <f t="shared" si="88"/>
        <v>-1</v>
      </c>
      <c r="F215">
        <f t="shared" si="88"/>
        <v>-1</v>
      </c>
      <c r="G215">
        <f t="shared" si="88"/>
        <v>-1</v>
      </c>
      <c r="H215">
        <f t="shared" si="88"/>
        <v>-1</v>
      </c>
      <c r="I215">
        <f t="shared" si="88"/>
        <v>-1</v>
      </c>
      <c r="J215">
        <f t="shared" si="88"/>
        <v>1</v>
      </c>
      <c r="K215">
        <f t="shared" si="88"/>
        <v>1</v>
      </c>
      <c r="L215">
        <f t="shared" ref="L215:R215" si="89">SIGN(L214)</f>
        <v>1</v>
      </c>
      <c r="M215">
        <f t="shared" si="89"/>
        <v>1</v>
      </c>
      <c r="N215">
        <f t="shared" si="89"/>
        <v>1</v>
      </c>
      <c r="O215">
        <f t="shared" si="89"/>
        <v>1</v>
      </c>
      <c r="P215">
        <f t="shared" si="89"/>
        <v>1</v>
      </c>
      <c r="Q215">
        <f t="shared" si="89"/>
        <v>-1</v>
      </c>
      <c r="R215">
        <f t="shared" si="89"/>
        <v>-1</v>
      </c>
      <c r="S215">
        <f>SIGN(S214)</f>
        <v>-1</v>
      </c>
      <c r="T215">
        <f t="shared" ref="T215:Y215" si="90">SIGN(T214)</f>
        <v>-1</v>
      </c>
      <c r="U215">
        <f t="shared" si="90"/>
        <v>-1</v>
      </c>
      <c r="V215">
        <f t="shared" si="90"/>
        <v>-1</v>
      </c>
      <c r="W215">
        <f t="shared" si="90"/>
        <v>-1</v>
      </c>
      <c r="X215">
        <f t="shared" si="90"/>
        <v>-1</v>
      </c>
      <c r="Y215" s="5">
        <f t="shared" si="90"/>
        <v>-1</v>
      </c>
    </row>
    <row r="216" spans="1:25">
      <c r="A216" s="6" t="s">
        <v>68</v>
      </c>
      <c r="B216" s="7">
        <f>IF(B215=-1,0,B214)</f>
        <v>0</v>
      </c>
      <c r="C216" s="7">
        <f t="shared" ref="C216:Y216" si="91">IF(C215=-1,0,C214)</f>
        <v>0</v>
      </c>
      <c r="D216" s="7">
        <f t="shared" si="91"/>
        <v>0</v>
      </c>
      <c r="E216" s="7">
        <f t="shared" si="91"/>
        <v>0</v>
      </c>
      <c r="F216" s="7">
        <f t="shared" si="91"/>
        <v>0</v>
      </c>
      <c r="G216" s="7">
        <f t="shared" si="91"/>
        <v>0</v>
      </c>
      <c r="H216" s="7">
        <f t="shared" si="91"/>
        <v>0</v>
      </c>
      <c r="I216" s="7">
        <f t="shared" si="91"/>
        <v>0</v>
      </c>
      <c r="J216" s="7">
        <f t="shared" si="91"/>
        <v>1469.2511611724049</v>
      </c>
      <c r="K216" s="27">
        <f t="shared" si="91"/>
        <v>2213.0647469939404</v>
      </c>
      <c r="L216" s="27">
        <f t="shared" si="91"/>
        <v>3785.4035964781888</v>
      </c>
      <c r="M216" s="27">
        <f t="shared" si="91"/>
        <v>4295.6776738465323</v>
      </c>
      <c r="N216" s="27">
        <f t="shared" si="91"/>
        <v>4613.9189369350088</v>
      </c>
      <c r="O216" s="27">
        <f t="shared" si="91"/>
        <v>3425.3480364667676</v>
      </c>
      <c r="P216" s="27">
        <f t="shared" si="91"/>
        <v>1442.9377873062112</v>
      </c>
      <c r="Q216" s="7">
        <f t="shared" si="91"/>
        <v>0</v>
      </c>
      <c r="R216" s="7">
        <f t="shared" si="91"/>
        <v>0</v>
      </c>
      <c r="S216" s="7">
        <f t="shared" si="91"/>
        <v>0</v>
      </c>
      <c r="T216" s="7">
        <f t="shared" si="91"/>
        <v>0</v>
      </c>
      <c r="U216" s="7">
        <f t="shared" si="91"/>
        <v>0</v>
      </c>
      <c r="V216" s="7">
        <f t="shared" si="91"/>
        <v>0</v>
      </c>
      <c r="W216" s="7">
        <f t="shared" si="91"/>
        <v>0</v>
      </c>
      <c r="X216" s="7">
        <f t="shared" si="91"/>
        <v>0</v>
      </c>
      <c r="Y216" s="8">
        <f t="shared" si="91"/>
        <v>0</v>
      </c>
    </row>
    <row r="220" spans="1:25">
      <c r="A220" s="43" t="s">
        <v>69</v>
      </c>
    </row>
    <row r="221" spans="1:25" ht="14.25" thickBot="1"/>
    <row r="222" spans="1:25">
      <c r="A222" s="44" t="s">
        <v>16</v>
      </c>
      <c r="B222" s="45"/>
      <c r="C222" s="45" t="s">
        <v>70</v>
      </c>
      <c r="D222" s="45" t="s">
        <v>71</v>
      </c>
      <c r="E222" s="46" t="s">
        <v>72</v>
      </c>
      <c r="F222" s="46" t="s">
        <v>73</v>
      </c>
      <c r="G222" s="47" t="s">
        <v>74</v>
      </c>
      <c r="H222" s="47" t="s">
        <v>75</v>
      </c>
      <c r="I222" s="48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9"/>
    </row>
    <row r="223" spans="1:25">
      <c r="A223" s="50">
        <v>2030</v>
      </c>
      <c r="B223" t="s">
        <v>77</v>
      </c>
      <c r="C223">
        <v>5425715.0089421719</v>
      </c>
      <c r="D223">
        <v>0</v>
      </c>
      <c r="E223">
        <v>25198317</v>
      </c>
      <c r="F223">
        <v>355344</v>
      </c>
      <c r="G223">
        <v>762334</v>
      </c>
      <c r="H223">
        <v>0</v>
      </c>
      <c r="I223" s="5" t="s">
        <v>58</v>
      </c>
      <c r="Y223" s="51"/>
    </row>
    <row r="224" spans="1:25">
      <c r="A224" s="62" t="s">
        <v>141</v>
      </c>
      <c r="B224" t="s">
        <v>79</v>
      </c>
      <c r="C224">
        <v>0.6</v>
      </c>
      <c r="D224">
        <v>0.8</v>
      </c>
      <c r="E224">
        <v>0.6</v>
      </c>
      <c r="F224">
        <v>0.25</v>
      </c>
      <c r="G224">
        <v>0.12</v>
      </c>
      <c r="H224">
        <v>0.8</v>
      </c>
      <c r="I224" s="5"/>
      <c r="Y224" s="51"/>
    </row>
    <row r="225" spans="1:38">
      <c r="A225" s="52"/>
      <c r="B225" s="7" t="s">
        <v>81</v>
      </c>
      <c r="C225" s="7">
        <f t="shared" ref="C225:H225" si="92">C223/(365*24*C224)</f>
        <v>1032.289765780474</v>
      </c>
      <c r="D225" s="7">
        <f t="shared" si="92"/>
        <v>0</v>
      </c>
      <c r="E225" s="7">
        <f t="shared" si="92"/>
        <v>4794.2003424657532</v>
      </c>
      <c r="F225" s="7">
        <f t="shared" si="92"/>
        <v>162.25753424657535</v>
      </c>
      <c r="G225" s="7">
        <f t="shared" si="92"/>
        <v>725.20357686453576</v>
      </c>
      <c r="H225" s="7">
        <f t="shared" si="92"/>
        <v>0</v>
      </c>
      <c r="I225" s="8" t="s">
        <v>82</v>
      </c>
      <c r="J225" t="s">
        <v>83</v>
      </c>
      <c r="Y225" s="51"/>
    </row>
    <row r="226" spans="1:38">
      <c r="A226" s="50"/>
      <c r="Y226" s="51"/>
    </row>
    <row r="227" spans="1:38">
      <c r="A227" s="53" t="s">
        <v>70</v>
      </c>
      <c r="B227" s="2">
        <f>$C$225</f>
        <v>1032.289765780474</v>
      </c>
      <c r="C227" s="2">
        <f t="shared" ref="C227:Y227" si="93">$C$225</f>
        <v>1032.289765780474</v>
      </c>
      <c r="D227" s="2">
        <f t="shared" si="93"/>
        <v>1032.289765780474</v>
      </c>
      <c r="E227" s="2">
        <f t="shared" si="93"/>
        <v>1032.289765780474</v>
      </c>
      <c r="F227" s="2">
        <f t="shared" si="93"/>
        <v>1032.289765780474</v>
      </c>
      <c r="G227" s="2">
        <f t="shared" si="93"/>
        <v>1032.289765780474</v>
      </c>
      <c r="H227" s="2">
        <f t="shared" si="93"/>
        <v>1032.289765780474</v>
      </c>
      <c r="I227" s="2">
        <f t="shared" si="93"/>
        <v>1032.289765780474</v>
      </c>
      <c r="J227" s="2">
        <f t="shared" si="93"/>
        <v>1032.289765780474</v>
      </c>
      <c r="K227" s="2">
        <f t="shared" si="93"/>
        <v>1032.289765780474</v>
      </c>
      <c r="L227" s="2">
        <f t="shared" si="93"/>
        <v>1032.289765780474</v>
      </c>
      <c r="M227" s="2">
        <f t="shared" si="93"/>
        <v>1032.289765780474</v>
      </c>
      <c r="N227" s="2">
        <f t="shared" si="93"/>
        <v>1032.289765780474</v>
      </c>
      <c r="O227" s="2">
        <f t="shared" si="93"/>
        <v>1032.289765780474</v>
      </c>
      <c r="P227" s="2">
        <f t="shared" si="93"/>
        <v>1032.289765780474</v>
      </c>
      <c r="Q227" s="2">
        <f t="shared" si="93"/>
        <v>1032.289765780474</v>
      </c>
      <c r="R227" s="2">
        <f t="shared" si="93"/>
        <v>1032.289765780474</v>
      </c>
      <c r="S227" s="2">
        <f t="shared" si="93"/>
        <v>1032.289765780474</v>
      </c>
      <c r="T227" s="2">
        <f t="shared" si="93"/>
        <v>1032.289765780474</v>
      </c>
      <c r="U227" s="2">
        <f t="shared" si="93"/>
        <v>1032.289765780474</v>
      </c>
      <c r="V227" s="2">
        <f t="shared" si="93"/>
        <v>1032.289765780474</v>
      </c>
      <c r="W227" s="2">
        <f t="shared" si="93"/>
        <v>1032.289765780474</v>
      </c>
      <c r="X227" s="2">
        <f t="shared" si="93"/>
        <v>1032.289765780474</v>
      </c>
      <c r="Y227" s="54">
        <f t="shared" si="93"/>
        <v>1032.289765780474</v>
      </c>
    </row>
    <row r="228" spans="1:38">
      <c r="A228" s="55" t="s">
        <v>71</v>
      </c>
      <c r="B228">
        <f>$D$225</f>
        <v>0</v>
      </c>
      <c r="C228">
        <f t="shared" ref="C228:Y228" si="94">$D$225</f>
        <v>0</v>
      </c>
      <c r="D228">
        <f t="shared" si="94"/>
        <v>0</v>
      </c>
      <c r="E228">
        <f t="shared" si="94"/>
        <v>0</v>
      </c>
      <c r="F228">
        <f t="shared" si="94"/>
        <v>0</v>
      </c>
      <c r="G228">
        <f t="shared" si="94"/>
        <v>0</v>
      </c>
      <c r="H228">
        <f t="shared" si="94"/>
        <v>0</v>
      </c>
      <c r="I228">
        <f t="shared" si="94"/>
        <v>0</v>
      </c>
      <c r="J228">
        <f t="shared" si="94"/>
        <v>0</v>
      </c>
      <c r="K228">
        <f t="shared" si="94"/>
        <v>0</v>
      </c>
      <c r="L228">
        <f t="shared" si="94"/>
        <v>0</v>
      </c>
      <c r="M228">
        <f t="shared" si="94"/>
        <v>0</v>
      </c>
      <c r="N228">
        <f t="shared" si="94"/>
        <v>0</v>
      </c>
      <c r="O228">
        <f t="shared" si="94"/>
        <v>0</v>
      </c>
      <c r="P228">
        <f t="shared" si="94"/>
        <v>0</v>
      </c>
      <c r="Q228">
        <f t="shared" si="94"/>
        <v>0</v>
      </c>
      <c r="R228">
        <f t="shared" si="94"/>
        <v>0</v>
      </c>
      <c r="S228">
        <f t="shared" si="94"/>
        <v>0</v>
      </c>
      <c r="T228">
        <f t="shared" si="94"/>
        <v>0</v>
      </c>
      <c r="U228">
        <f t="shared" si="94"/>
        <v>0</v>
      </c>
      <c r="V228">
        <f t="shared" si="94"/>
        <v>0</v>
      </c>
      <c r="W228">
        <f t="shared" si="94"/>
        <v>0</v>
      </c>
      <c r="X228">
        <f t="shared" si="94"/>
        <v>0</v>
      </c>
      <c r="Y228" s="51">
        <f t="shared" si="94"/>
        <v>0</v>
      </c>
      <c r="AA228" t="s">
        <v>151</v>
      </c>
      <c r="AB228" t="s">
        <v>152</v>
      </c>
    </row>
    <row r="229" spans="1:38">
      <c r="A229" s="56" t="s">
        <v>64</v>
      </c>
      <c r="B229" s="7">
        <f t="shared" ref="B229:Y229" si="95">B94</f>
        <v>15028</v>
      </c>
      <c r="C229" s="7">
        <f t="shared" si="95"/>
        <v>14146</v>
      </c>
      <c r="D229" s="7">
        <f t="shared" si="95"/>
        <v>13695</v>
      </c>
      <c r="E229" s="7">
        <f t="shared" si="95"/>
        <v>13752</v>
      </c>
      <c r="F229" s="7">
        <f t="shared" si="95"/>
        <v>13670</v>
      </c>
      <c r="G229" s="7">
        <f t="shared" si="95"/>
        <v>13692</v>
      </c>
      <c r="H229" s="7">
        <f t="shared" si="95"/>
        <v>14639</v>
      </c>
      <c r="I229" s="7">
        <f t="shared" si="95"/>
        <v>16671</v>
      </c>
      <c r="J229" s="7">
        <f t="shared" si="95"/>
        <v>20091</v>
      </c>
      <c r="K229" s="7">
        <f t="shared" si="95"/>
        <v>22359</v>
      </c>
      <c r="L229" s="7">
        <f t="shared" si="95"/>
        <v>23209</v>
      </c>
      <c r="M229" s="7">
        <f t="shared" si="95"/>
        <v>23645</v>
      </c>
      <c r="N229" s="7">
        <f t="shared" si="95"/>
        <v>22992</v>
      </c>
      <c r="O229" s="7">
        <f t="shared" si="95"/>
        <v>23991</v>
      </c>
      <c r="P229" s="7">
        <f t="shared" si="95"/>
        <v>23955</v>
      </c>
      <c r="Q229" s="7">
        <f t="shared" si="95"/>
        <v>23420</v>
      </c>
      <c r="R229" s="7">
        <f t="shared" si="95"/>
        <v>22655</v>
      </c>
      <c r="S229" s="7">
        <f t="shared" si="95"/>
        <v>21304</v>
      </c>
      <c r="T229" s="7">
        <f t="shared" si="95"/>
        <v>20488</v>
      </c>
      <c r="U229" s="7">
        <f t="shared" si="95"/>
        <v>19652</v>
      </c>
      <c r="V229" s="7">
        <f t="shared" si="95"/>
        <v>18568</v>
      </c>
      <c r="W229" s="7">
        <f t="shared" si="95"/>
        <v>17505</v>
      </c>
      <c r="X229" s="7">
        <f t="shared" si="95"/>
        <v>16643</v>
      </c>
      <c r="Y229" s="57">
        <f t="shared" si="95"/>
        <v>15815</v>
      </c>
      <c r="AB229">
        <v>7</v>
      </c>
      <c r="AC229">
        <v>8</v>
      </c>
      <c r="AD229">
        <v>9</v>
      </c>
      <c r="AE229">
        <v>10</v>
      </c>
      <c r="AF229">
        <v>11</v>
      </c>
      <c r="AG229">
        <v>12</v>
      </c>
      <c r="AH229">
        <v>13</v>
      </c>
      <c r="AI229">
        <v>14</v>
      </c>
      <c r="AJ229">
        <v>15</v>
      </c>
      <c r="AK229">
        <v>16</v>
      </c>
      <c r="AL229">
        <v>17</v>
      </c>
    </row>
    <row r="230" spans="1:38">
      <c r="A230" s="50"/>
      <c r="Y230" s="51"/>
    </row>
    <row r="231" spans="1:38">
      <c r="A231" s="50"/>
      <c r="Y231" s="51"/>
      <c r="Z231" s="14">
        <v>0.6</v>
      </c>
      <c r="AA231" t="s">
        <v>153</v>
      </c>
      <c r="AB231" s="74">
        <v>2174.7359459999998</v>
      </c>
      <c r="AC231" s="74">
        <v>0</v>
      </c>
      <c r="AD231" s="74">
        <v>0</v>
      </c>
      <c r="AE231" s="74">
        <v>0</v>
      </c>
      <c r="AF231" s="74">
        <v>0</v>
      </c>
      <c r="AG231" s="74">
        <v>0</v>
      </c>
      <c r="AH231" s="74">
        <v>0</v>
      </c>
      <c r="AI231" s="74">
        <v>0</v>
      </c>
      <c r="AJ231" s="74">
        <v>0</v>
      </c>
      <c r="AK231" s="74">
        <v>0</v>
      </c>
      <c r="AL231" s="74">
        <v>0</v>
      </c>
    </row>
    <row r="232" spans="1:38">
      <c r="A232" s="58" t="s">
        <v>109</v>
      </c>
      <c r="B232" s="2">
        <f t="shared" ref="B232:Y232" si="96">B25</f>
        <v>0</v>
      </c>
      <c r="C232" s="2">
        <f t="shared" si="96"/>
        <v>0</v>
      </c>
      <c r="D232" s="2">
        <f t="shared" si="96"/>
        <v>0</v>
      </c>
      <c r="E232" s="2">
        <f t="shared" si="96"/>
        <v>0</v>
      </c>
      <c r="F232" s="2">
        <f t="shared" si="96"/>
        <v>0</v>
      </c>
      <c r="G232" s="2">
        <f t="shared" si="96"/>
        <v>3009.1786195317254</v>
      </c>
      <c r="H232" s="1">
        <f t="shared" si="96"/>
        <v>23021.834277385191</v>
      </c>
      <c r="I232" s="2">
        <f t="shared" si="96"/>
        <v>49344.058008450331</v>
      </c>
      <c r="J232" s="2">
        <f t="shared" si="96"/>
        <v>74776.470857395878</v>
      </c>
      <c r="K232" s="2">
        <f t="shared" si="96"/>
        <v>88997.266591634529</v>
      </c>
      <c r="L232" s="2">
        <f t="shared" si="96"/>
        <v>107262.65724459861</v>
      </c>
      <c r="M232" s="2">
        <f t="shared" si="96"/>
        <v>113669.2955958597</v>
      </c>
      <c r="N232" s="2">
        <f t="shared" si="96"/>
        <v>114898.85245115223</v>
      </c>
      <c r="O232" s="2">
        <f t="shared" si="96"/>
        <v>106000.74362995627</v>
      </c>
      <c r="P232" s="2">
        <f t="shared" si="96"/>
        <v>86068.979870477298</v>
      </c>
      <c r="Q232" s="2">
        <f t="shared" si="96"/>
        <v>60846.885957305472</v>
      </c>
      <c r="R232" s="3">
        <f t="shared" si="96"/>
        <v>33375.99726932231</v>
      </c>
      <c r="S232" s="2">
        <f t="shared" si="96"/>
        <v>13864.871381390798</v>
      </c>
      <c r="T232" s="2">
        <f t="shared" si="96"/>
        <v>1714.9082455395853</v>
      </c>
      <c r="U232" s="2">
        <f t="shared" si="96"/>
        <v>0</v>
      </c>
      <c r="V232" s="2">
        <f t="shared" si="96"/>
        <v>0</v>
      </c>
      <c r="W232" s="2">
        <f t="shared" si="96"/>
        <v>0</v>
      </c>
      <c r="X232" s="2">
        <f t="shared" si="96"/>
        <v>0</v>
      </c>
      <c r="Y232" s="54">
        <f t="shared" si="96"/>
        <v>0</v>
      </c>
      <c r="Z232" s="14">
        <v>0.4</v>
      </c>
      <c r="AA232" t="s">
        <v>153</v>
      </c>
      <c r="AB232" s="74" t="s">
        <v>146</v>
      </c>
      <c r="AC232" s="74">
        <v>0</v>
      </c>
      <c r="AD232" s="74">
        <v>0</v>
      </c>
      <c r="AE232" s="74">
        <v>0</v>
      </c>
      <c r="AF232" s="74">
        <v>0</v>
      </c>
      <c r="AG232" s="74">
        <v>0</v>
      </c>
      <c r="AH232" s="74">
        <v>0</v>
      </c>
      <c r="AI232" s="74">
        <v>0</v>
      </c>
      <c r="AJ232" s="74">
        <v>0</v>
      </c>
      <c r="AK232" s="74">
        <v>0</v>
      </c>
      <c r="AL232" s="74" t="s">
        <v>146</v>
      </c>
    </row>
    <row r="233" spans="1:38">
      <c r="A233" s="50" t="s">
        <v>145</v>
      </c>
      <c r="B233">
        <f>B228+B232</f>
        <v>0</v>
      </c>
      <c r="C233">
        <f t="shared" ref="C233:Y233" si="97">C228+C232</f>
        <v>0</v>
      </c>
      <c r="D233">
        <f t="shared" si="97"/>
        <v>0</v>
      </c>
      <c r="E233">
        <f t="shared" si="97"/>
        <v>0</v>
      </c>
      <c r="F233">
        <f t="shared" si="97"/>
        <v>0</v>
      </c>
      <c r="G233">
        <f t="shared" si="97"/>
        <v>3009.1786195317254</v>
      </c>
      <c r="H233" s="4">
        <f t="shared" si="97"/>
        <v>23021.834277385191</v>
      </c>
      <c r="I233">
        <f t="shared" si="97"/>
        <v>49344.058008450331</v>
      </c>
      <c r="J233">
        <f t="shared" si="97"/>
        <v>74776.470857395878</v>
      </c>
      <c r="K233">
        <f t="shared" si="97"/>
        <v>88997.266591634529</v>
      </c>
      <c r="L233">
        <f t="shared" si="97"/>
        <v>107262.65724459861</v>
      </c>
      <c r="M233">
        <f t="shared" si="97"/>
        <v>113669.2955958597</v>
      </c>
      <c r="N233">
        <f t="shared" si="97"/>
        <v>114898.85245115223</v>
      </c>
      <c r="O233">
        <f t="shared" si="97"/>
        <v>106000.74362995627</v>
      </c>
      <c r="P233">
        <f t="shared" si="97"/>
        <v>86068.979870477298</v>
      </c>
      <c r="Q233">
        <f t="shared" si="97"/>
        <v>60846.885957305472</v>
      </c>
      <c r="R233" s="5">
        <f t="shared" si="97"/>
        <v>33375.99726932231</v>
      </c>
      <c r="S233">
        <f t="shared" si="97"/>
        <v>13864.871381390798</v>
      </c>
      <c r="T233">
        <f t="shared" si="97"/>
        <v>1714.9082455395853</v>
      </c>
      <c r="U233">
        <f t="shared" si="97"/>
        <v>0</v>
      </c>
      <c r="V233">
        <f t="shared" si="97"/>
        <v>0</v>
      </c>
      <c r="W233">
        <f t="shared" si="97"/>
        <v>0</v>
      </c>
      <c r="X233">
        <f t="shared" si="97"/>
        <v>0</v>
      </c>
      <c r="Y233" s="51">
        <f t="shared" si="97"/>
        <v>0</v>
      </c>
      <c r="Z233" s="14">
        <v>0.2</v>
      </c>
      <c r="AA233" t="s">
        <v>153</v>
      </c>
      <c r="AB233" s="74" t="s">
        <v>146</v>
      </c>
      <c r="AC233" s="74" t="s">
        <v>146</v>
      </c>
      <c r="AD233" s="74">
        <v>6104.477965</v>
      </c>
      <c r="AE233" s="74">
        <v>4654.2762389999998</v>
      </c>
      <c r="AF233" s="74">
        <v>2641.569078</v>
      </c>
      <c r="AG233" s="74">
        <v>2224.901261</v>
      </c>
      <c r="AH233" s="74">
        <v>1189.9645909999999</v>
      </c>
      <c r="AI233" s="74">
        <v>3838.8330989999999</v>
      </c>
      <c r="AJ233" s="74" t="s">
        <v>146</v>
      </c>
      <c r="AK233" s="74" t="s">
        <v>146</v>
      </c>
      <c r="AL233" s="74" t="s">
        <v>146</v>
      </c>
    </row>
    <row r="234" spans="1:38">
      <c r="A234" s="52" t="s">
        <v>131</v>
      </c>
      <c r="B234" s="7">
        <f>B233+B227-B229</f>
        <v>-13995.710234219527</v>
      </c>
      <c r="C234" s="7">
        <f t="shared" ref="C234:Y234" si="98">C233+C227-C229</f>
        <v>-13113.710234219527</v>
      </c>
      <c r="D234" s="7">
        <f t="shared" si="98"/>
        <v>-12662.710234219527</v>
      </c>
      <c r="E234" s="7">
        <f t="shared" si="98"/>
        <v>-12719.710234219527</v>
      </c>
      <c r="F234" s="7">
        <f t="shared" si="98"/>
        <v>-12637.710234219527</v>
      </c>
      <c r="G234" s="7">
        <f t="shared" si="98"/>
        <v>-9650.5316146877994</v>
      </c>
      <c r="H234" s="71">
        <f t="shared" si="98"/>
        <v>9415.1240431656661</v>
      </c>
      <c r="I234" s="27">
        <f t="shared" si="98"/>
        <v>33705.347774230802</v>
      </c>
      <c r="J234" s="27">
        <f t="shared" si="98"/>
        <v>55717.760623176349</v>
      </c>
      <c r="K234" s="27">
        <f t="shared" si="98"/>
        <v>67670.556357415</v>
      </c>
      <c r="L234" s="27">
        <f t="shared" si="98"/>
        <v>85085.947010379081</v>
      </c>
      <c r="M234" s="27">
        <f t="shared" si="98"/>
        <v>91056.585361640173</v>
      </c>
      <c r="N234" s="27">
        <f t="shared" si="98"/>
        <v>92939.142216932698</v>
      </c>
      <c r="O234" s="27">
        <f t="shared" si="98"/>
        <v>83042.03339573674</v>
      </c>
      <c r="P234" s="27">
        <f t="shared" si="98"/>
        <v>63146.26963625777</v>
      </c>
      <c r="Q234" s="27">
        <f t="shared" si="98"/>
        <v>38459.175723085944</v>
      </c>
      <c r="R234" s="72">
        <f t="shared" si="98"/>
        <v>11753.287035102781</v>
      </c>
      <c r="S234" s="7">
        <f t="shared" si="98"/>
        <v>-6406.8388528287287</v>
      </c>
      <c r="T234" s="7">
        <f t="shared" si="98"/>
        <v>-17740.801988679941</v>
      </c>
      <c r="U234" s="7">
        <f t="shared" si="98"/>
        <v>-18619.710234219525</v>
      </c>
      <c r="V234" s="7">
        <f t="shared" si="98"/>
        <v>-17535.710234219525</v>
      </c>
      <c r="W234" s="7">
        <f t="shared" si="98"/>
        <v>-16472.710234219525</v>
      </c>
      <c r="X234" s="7">
        <f t="shared" si="98"/>
        <v>-15610.710234219527</v>
      </c>
      <c r="Y234" s="57">
        <f t="shared" si="98"/>
        <v>-14782.710234219527</v>
      </c>
    </row>
    <row r="235" spans="1:38">
      <c r="A235" s="50"/>
      <c r="H235" s="4"/>
      <c r="R235" s="5"/>
      <c r="Y235" s="51"/>
    </row>
    <row r="236" spans="1:38">
      <c r="A236" s="58" t="s">
        <v>111</v>
      </c>
      <c r="B236" s="2">
        <f t="shared" ref="B236:Y236" si="99">B28</f>
        <v>0</v>
      </c>
      <c r="C236" s="2">
        <f t="shared" si="99"/>
        <v>0</v>
      </c>
      <c r="D236" s="2">
        <f t="shared" si="99"/>
        <v>0</v>
      </c>
      <c r="E236" s="2">
        <f t="shared" si="99"/>
        <v>0</v>
      </c>
      <c r="F236" s="2">
        <f t="shared" si="99"/>
        <v>0</v>
      </c>
      <c r="G236" s="2">
        <f t="shared" si="99"/>
        <v>1805.5071717190353</v>
      </c>
      <c r="H236" s="1">
        <f t="shared" si="99"/>
        <v>13813.100566431116</v>
      </c>
      <c r="I236" s="2">
        <f t="shared" si="99"/>
        <v>29606.434805070203</v>
      </c>
      <c r="J236" s="2">
        <f t="shared" si="99"/>
        <v>44865.88251443753</v>
      </c>
      <c r="K236" s="2">
        <f t="shared" si="99"/>
        <v>53398.359954980719</v>
      </c>
      <c r="L236" s="2">
        <f t="shared" si="99"/>
        <v>64357.594346759164</v>
      </c>
      <c r="M236" s="2">
        <f t="shared" si="99"/>
        <v>68201.577357515824</v>
      </c>
      <c r="N236" s="2">
        <f t="shared" si="99"/>
        <v>68939.311470691333</v>
      </c>
      <c r="O236" s="2">
        <f t="shared" si="99"/>
        <v>63600.446177973768</v>
      </c>
      <c r="P236" s="2">
        <f t="shared" si="99"/>
        <v>51641.387922286383</v>
      </c>
      <c r="Q236" s="2">
        <f t="shared" si="99"/>
        <v>36508.131574383289</v>
      </c>
      <c r="R236" s="3">
        <f t="shared" si="99"/>
        <v>20025.598361593387</v>
      </c>
      <c r="S236" s="2">
        <f t="shared" si="99"/>
        <v>8318.9228288344802</v>
      </c>
      <c r="T236" s="2">
        <f t="shared" si="99"/>
        <v>1028.9449473237512</v>
      </c>
      <c r="U236" s="2">
        <f t="shared" si="99"/>
        <v>0</v>
      </c>
      <c r="V236" s="2">
        <f t="shared" si="99"/>
        <v>0</v>
      </c>
      <c r="W236" s="2">
        <f t="shared" si="99"/>
        <v>0</v>
      </c>
      <c r="X236" s="2">
        <f t="shared" si="99"/>
        <v>0</v>
      </c>
      <c r="Y236" s="54">
        <f t="shared" si="99"/>
        <v>0</v>
      </c>
    </row>
    <row r="237" spans="1:38">
      <c r="A237" s="50" t="s">
        <v>145</v>
      </c>
      <c r="B237">
        <f>B228+B236</f>
        <v>0</v>
      </c>
      <c r="C237">
        <f t="shared" ref="C237:Y237" si="100">C228+C236</f>
        <v>0</v>
      </c>
      <c r="D237">
        <f t="shared" si="100"/>
        <v>0</v>
      </c>
      <c r="E237">
        <f t="shared" si="100"/>
        <v>0</v>
      </c>
      <c r="F237">
        <f t="shared" si="100"/>
        <v>0</v>
      </c>
      <c r="G237">
        <f t="shared" si="100"/>
        <v>1805.5071717190353</v>
      </c>
      <c r="H237" s="4">
        <f t="shared" si="100"/>
        <v>13813.100566431116</v>
      </c>
      <c r="I237">
        <f t="shared" si="100"/>
        <v>29606.434805070203</v>
      </c>
      <c r="J237">
        <f t="shared" si="100"/>
        <v>44865.88251443753</v>
      </c>
      <c r="K237">
        <f t="shared" si="100"/>
        <v>53398.359954980719</v>
      </c>
      <c r="L237">
        <f t="shared" si="100"/>
        <v>64357.594346759164</v>
      </c>
      <c r="M237">
        <f t="shared" si="100"/>
        <v>68201.577357515824</v>
      </c>
      <c r="N237">
        <f t="shared" si="100"/>
        <v>68939.311470691333</v>
      </c>
      <c r="O237">
        <f t="shared" si="100"/>
        <v>63600.446177973768</v>
      </c>
      <c r="P237">
        <f t="shared" si="100"/>
        <v>51641.387922286383</v>
      </c>
      <c r="Q237">
        <f t="shared" si="100"/>
        <v>36508.131574383289</v>
      </c>
      <c r="R237" s="5">
        <f t="shared" si="100"/>
        <v>20025.598361593387</v>
      </c>
      <c r="S237">
        <f t="shared" si="100"/>
        <v>8318.9228288344802</v>
      </c>
      <c r="T237">
        <f t="shared" si="100"/>
        <v>1028.9449473237512</v>
      </c>
      <c r="U237">
        <f t="shared" si="100"/>
        <v>0</v>
      </c>
      <c r="V237">
        <f t="shared" si="100"/>
        <v>0</v>
      </c>
      <c r="W237">
        <f t="shared" si="100"/>
        <v>0</v>
      </c>
      <c r="X237">
        <f t="shared" si="100"/>
        <v>0</v>
      </c>
      <c r="Y237" s="51">
        <f t="shared" si="100"/>
        <v>0</v>
      </c>
    </row>
    <row r="238" spans="1:38">
      <c r="A238" s="52" t="s">
        <v>131</v>
      </c>
      <c r="B238" s="7">
        <f>B237+B227-B229</f>
        <v>-13995.710234219527</v>
      </c>
      <c r="C238" s="7">
        <f t="shared" ref="C238:Y238" si="101">C237+C227-C229</f>
        <v>-13113.710234219527</v>
      </c>
      <c r="D238" s="7">
        <f t="shared" si="101"/>
        <v>-12662.710234219527</v>
      </c>
      <c r="E238" s="7">
        <f t="shared" si="101"/>
        <v>-12719.710234219527</v>
      </c>
      <c r="F238" s="7">
        <f t="shared" si="101"/>
        <v>-12637.710234219527</v>
      </c>
      <c r="G238" s="7">
        <f t="shared" si="101"/>
        <v>-10854.203062500492</v>
      </c>
      <c r="H238" s="6">
        <f t="shared" si="101"/>
        <v>206.39033221158934</v>
      </c>
      <c r="I238" s="27">
        <f t="shared" si="101"/>
        <v>13967.724570850678</v>
      </c>
      <c r="J238" s="27">
        <f t="shared" si="101"/>
        <v>25807.172280218001</v>
      </c>
      <c r="K238" s="27">
        <f t="shared" si="101"/>
        <v>32071.64972076119</v>
      </c>
      <c r="L238" s="27">
        <f t="shared" si="101"/>
        <v>42180.884112539636</v>
      </c>
      <c r="M238" s="27">
        <f t="shared" si="101"/>
        <v>45588.867123296295</v>
      </c>
      <c r="N238" s="27">
        <f t="shared" si="101"/>
        <v>46979.601236471804</v>
      </c>
      <c r="O238" s="27">
        <f t="shared" si="101"/>
        <v>40641.73594375424</v>
      </c>
      <c r="P238" s="27">
        <f t="shared" si="101"/>
        <v>28718.677688066855</v>
      </c>
      <c r="Q238" s="27">
        <f t="shared" si="101"/>
        <v>14120.421340163761</v>
      </c>
      <c r="R238" s="72">
        <f t="shared" si="101"/>
        <v>-1597.1118726261375</v>
      </c>
      <c r="S238" s="7">
        <f t="shared" si="101"/>
        <v>-11952.787405385046</v>
      </c>
      <c r="T238" s="7">
        <f t="shared" si="101"/>
        <v>-18426.765286895774</v>
      </c>
      <c r="U238" s="7">
        <f t="shared" si="101"/>
        <v>-18619.710234219525</v>
      </c>
      <c r="V238" s="7">
        <f t="shared" si="101"/>
        <v>-17535.710234219525</v>
      </c>
      <c r="W238" s="7">
        <f t="shared" si="101"/>
        <v>-16472.710234219525</v>
      </c>
      <c r="X238" s="7">
        <f t="shared" si="101"/>
        <v>-15610.710234219527</v>
      </c>
      <c r="Y238" s="57">
        <f t="shared" si="101"/>
        <v>-14782.710234219527</v>
      </c>
    </row>
    <row r="239" spans="1:38">
      <c r="A239" s="50"/>
      <c r="B239">
        <f>B237+B227</f>
        <v>1032.289765780474</v>
      </c>
      <c r="C239">
        <f t="shared" ref="C239:G239" si="102">C237+C227</f>
        <v>1032.289765780474</v>
      </c>
      <c r="D239">
        <f t="shared" si="102"/>
        <v>1032.289765780474</v>
      </c>
      <c r="E239">
        <f t="shared" si="102"/>
        <v>1032.289765780474</v>
      </c>
      <c r="F239">
        <f t="shared" si="102"/>
        <v>1032.289765780474</v>
      </c>
      <c r="G239">
        <f t="shared" si="102"/>
        <v>2837.7969374995091</v>
      </c>
      <c r="H239" s="4">
        <f>H237+H227+AB231</f>
        <v>17020.126278211588</v>
      </c>
      <c r="I239" s="28">
        <f>I229</f>
        <v>16671</v>
      </c>
      <c r="J239" s="28">
        <f t="shared" ref="J239:R239" si="103">J229</f>
        <v>20091</v>
      </c>
      <c r="K239" s="28">
        <f t="shared" si="103"/>
        <v>22359</v>
      </c>
      <c r="L239" s="28">
        <f t="shared" si="103"/>
        <v>23209</v>
      </c>
      <c r="M239" s="28">
        <f t="shared" si="103"/>
        <v>23645</v>
      </c>
      <c r="N239" s="28">
        <f t="shared" si="103"/>
        <v>22992</v>
      </c>
      <c r="O239" s="28">
        <f t="shared" si="103"/>
        <v>23991</v>
      </c>
      <c r="P239" s="28">
        <f t="shared" si="103"/>
        <v>23955</v>
      </c>
      <c r="Q239" s="28">
        <f t="shared" si="103"/>
        <v>23420</v>
      </c>
      <c r="R239" s="28">
        <f t="shared" si="103"/>
        <v>22655</v>
      </c>
      <c r="S239">
        <f>S237+S227</f>
        <v>9351.2125946149536</v>
      </c>
      <c r="T239">
        <f t="shared" ref="T239:Y239" si="104">T237+T227</f>
        <v>2061.2347131042252</v>
      </c>
      <c r="U239">
        <f t="shared" si="104"/>
        <v>1032.289765780474</v>
      </c>
      <c r="V239">
        <f t="shared" si="104"/>
        <v>1032.289765780474</v>
      </c>
      <c r="W239">
        <f t="shared" si="104"/>
        <v>1032.289765780474</v>
      </c>
      <c r="X239">
        <f t="shared" si="104"/>
        <v>1032.289765780474</v>
      </c>
      <c r="Y239">
        <f t="shared" si="104"/>
        <v>1032.289765780474</v>
      </c>
    </row>
    <row r="240" spans="1:38">
      <c r="A240" s="50"/>
      <c r="H240" s="4"/>
      <c r="R240" s="5"/>
      <c r="Y240" s="51"/>
    </row>
    <row r="241" spans="1:43">
      <c r="A241" s="58" t="s">
        <v>122</v>
      </c>
      <c r="B241" s="2">
        <f t="shared" ref="B241:Y241" si="105">B31</f>
        <v>0</v>
      </c>
      <c r="C241" s="2">
        <f t="shared" si="105"/>
        <v>0</v>
      </c>
      <c r="D241" s="2">
        <f t="shared" si="105"/>
        <v>0</v>
      </c>
      <c r="E241" s="2">
        <f t="shared" si="105"/>
        <v>0</v>
      </c>
      <c r="F241" s="2">
        <f t="shared" si="105"/>
        <v>0</v>
      </c>
      <c r="G241" s="2">
        <f t="shared" si="105"/>
        <v>1504.5893097658627</v>
      </c>
      <c r="H241" s="1">
        <f t="shared" si="105"/>
        <v>11510.917138692595</v>
      </c>
      <c r="I241" s="2">
        <f t="shared" si="105"/>
        <v>24672.029004225165</v>
      </c>
      <c r="J241" s="2">
        <f t="shared" si="105"/>
        <v>37388.235428697939</v>
      </c>
      <c r="K241" s="2">
        <f t="shared" si="105"/>
        <v>44498.633295817264</v>
      </c>
      <c r="L241" s="2">
        <f t="shared" si="105"/>
        <v>53631.328622299305</v>
      </c>
      <c r="M241" s="2">
        <f t="shared" si="105"/>
        <v>56834.647797929851</v>
      </c>
      <c r="N241" s="2">
        <f t="shared" si="105"/>
        <v>57449.426225576113</v>
      </c>
      <c r="O241" s="2">
        <f t="shared" si="105"/>
        <v>53000.371814978134</v>
      </c>
      <c r="P241" s="2">
        <f t="shared" si="105"/>
        <v>43034.489935238649</v>
      </c>
      <c r="Q241" s="2">
        <f t="shared" si="105"/>
        <v>30423.442978652736</v>
      </c>
      <c r="R241" s="3">
        <f t="shared" si="105"/>
        <v>16687.998634661155</v>
      </c>
      <c r="S241" s="2">
        <f t="shared" si="105"/>
        <v>6932.435690695399</v>
      </c>
      <c r="T241" s="2">
        <f t="shared" si="105"/>
        <v>857.45412276979266</v>
      </c>
      <c r="U241" s="2">
        <f t="shared" si="105"/>
        <v>0</v>
      </c>
      <c r="V241" s="2">
        <f t="shared" si="105"/>
        <v>0</v>
      </c>
      <c r="W241" s="2">
        <f t="shared" si="105"/>
        <v>0</v>
      </c>
      <c r="X241" s="2">
        <f t="shared" si="105"/>
        <v>0</v>
      </c>
      <c r="Y241" s="54">
        <f t="shared" si="105"/>
        <v>0</v>
      </c>
    </row>
    <row r="242" spans="1:43">
      <c r="A242" s="50" t="s">
        <v>145</v>
      </c>
      <c r="B242">
        <f>B228+B241</f>
        <v>0</v>
      </c>
      <c r="C242">
        <f t="shared" ref="C242:Y242" si="106">C228+C241</f>
        <v>0</v>
      </c>
      <c r="D242">
        <f t="shared" si="106"/>
        <v>0</v>
      </c>
      <c r="E242">
        <f t="shared" si="106"/>
        <v>0</v>
      </c>
      <c r="F242">
        <f t="shared" si="106"/>
        <v>0</v>
      </c>
      <c r="G242">
        <f t="shared" si="106"/>
        <v>1504.5893097658627</v>
      </c>
      <c r="H242" s="4">
        <f t="shared" si="106"/>
        <v>11510.917138692595</v>
      </c>
      <c r="I242">
        <f t="shared" si="106"/>
        <v>24672.029004225165</v>
      </c>
      <c r="J242">
        <f t="shared" si="106"/>
        <v>37388.235428697939</v>
      </c>
      <c r="K242">
        <f t="shared" si="106"/>
        <v>44498.633295817264</v>
      </c>
      <c r="L242">
        <f t="shared" si="106"/>
        <v>53631.328622299305</v>
      </c>
      <c r="M242">
        <f t="shared" si="106"/>
        <v>56834.647797929851</v>
      </c>
      <c r="N242">
        <f t="shared" si="106"/>
        <v>57449.426225576113</v>
      </c>
      <c r="O242">
        <f t="shared" si="106"/>
        <v>53000.371814978134</v>
      </c>
      <c r="P242">
        <f t="shared" si="106"/>
        <v>43034.489935238649</v>
      </c>
      <c r="Q242">
        <f t="shared" si="106"/>
        <v>30423.442978652736</v>
      </c>
      <c r="R242" s="5">
        <f t="shared" si="106"/>
        <v>16687.998634661155</v>
      </c>
      <c r="S242">
        <f t="shared" si="106"/>
        <v>6932.435690695399</v>
      </c>
      <c r="T242">
        <f t="shared" si="106"/>
        <v>857.45412276979266</v>
      </c>
      <c r="U242">
        <f t="shared" si="106"/>
        <v>0</v>
      </c>
      <c r="V242">
        <f t="shared" si="106"/>
        <v>0</v>
      </c>
      <c r="W242">
        <f t="shared" si="106"/>
        <v>0</v>
      </c>
      <c r="X242">
        <f t="shared" si="106"/>
        <v>0</v>
      </c>
      <c r="Y242" s="51">
        <f t="shared" si="106"/>
        <v>0</v>
      </c>
    </row>
    <row r="243" spans="1:43">
      <c r="A243" s="52" t="s">
        <v>131</v>
      </c>
      <c r="B243" s="7">
        <f>B242+B227-B229</f>
        <v>-13995.710234219527</v>
      </c>
      <c r="C243" s="7">
        <f t="shared" ref="C243:Y243" si="107">C242+C227-C229</f>
        <v>-13113.710234219527</v>
      </c>
      <c r="D243" s="7">
        <f t="shared" si="107"/>
        <v>-12662.710234219527</v>
      </c>
      <c r="E243" s="7">
        <f t="shared" si="107"/>
        <v>-12719.710234219527</v>
      </c>
      <c r="F243" s="7">
        <f t="shared" si="107"/>
        <v>-12637.710234219527</v>
      </c>
      <c r="G243" s="7">
        <f t="shared" si="107"/>
        <v>-11155.120924453662</v>
      </c>
      <c r="H243" s="6">
        <f t="shared" si="107"/>
        <v>-2095.7930955269312</v>
      </c>
      <c r="I243" s="27">
        <f t="shared" si="107"/>
        <v>9033.3187700056405</v>
      </c>
      <c r="J243" s="27">
        <f t="shared" si="107"/>
        <v>18329.52519447841</v>
      </c>
      <c r="K243" s="27">
        <f t="shared" si="107"/>
        <v>23171.923061597736</v>
      </c>
      <c r="L243" s="27">
        <f t="shared" si="107"/>
        <v>31454.618388079776</v>
      </c>
      <c r="M243" s="27">
        <f t="shared" si="107"/>
        <v>34221.937563710322</v>
      </c>
      <c r="N243" s="27">
        <f t="shared" si="107"/>
        <v>35489.715991356585</v>
      </c>
      <c r="O243" s="27">
        <f t="shared" si="107"/>
        <v>30041.661580758606</v>
      </c>
      <c r="P243" s="27">
        <f t="shared" si="107"/>
        <v>20111.779701019121</v>
      </c>
      <c r="Q243" s="27">
        <f t="shared" si="107"/>
        <v>8035.7327444332113</v>
      </c>
      <c r="R243" s="8">
        <f t="shared" si="107"/>
        <v>-4934.7115995583699</v>
      </c>
      <c r="S243" s="7">
        <f t="shared" si="107"/>
        <v>-13339.274543524127</v>
      </c>
      <c r="T243" s="7">
        <f t="shared" si="107"/>
        <v>-18598.256111449733</v>
      </c>
      <c r="U243" s="7">
        <f t="shared" si="107"/>
        <v>-18619.710234219525</v>
      </c>
      <c r="V243" s="7">
        <f t="shared" si="107"/>
        <v>-17535.710234219525</v>
      </c>
      <c r="W243" s="7">
        <f t="shared" si="107"/>
        <v>-16472.710234219525</v>
      </c>
      <c r="X243" s="7">
        <f t="shared" si="107"/>
        <v>-15610.710234219527</v>
      </c>
      <c r="Y243" s="57">
        <f t="shared" si="107"/>
        <v>-14782.710234219527</v>
      </c>
    </row>
    <row r="244" spans="1:43">
      <c r="A244" s="50"/>
      <c r="H244" s="4"/>
      <c r="R244" s="5"/>
      <c r="Y244" s="51"/>
    </row>
    <row r="245" spans="1:43">
      <c r="A245" s="58" t="s">
        <v>123</v>
      </c>
      <c r="B245" s="2">
        <f t="shared" ref="B245:Y245" si="108">B34</f>
        <v>0</v>
      </c>
      <c r="C245" s="2">
        <f t="shared" si="108"/>
        <v>0</v>
      </c>
      <c r="D245" s="2">
        <f t="shared" si="108"/>
        <v>0</v>
      </c>
      <c r="E245" s="2">
        <f t="shared" si="108"/>
        <v>0</v>
      </c>
      <c r="F245" s="2">
        <f t="shared" si="108"/>
        <v>0</v>
      </c>
      <c r="G245" s="2">
        <f t="shared" si="108"/>
        <v>1203.6714478126901</v>
      </c>
      <c r="H245" s="1">
        <f t="shared" si="108"/>
        <v>9208.7337109540749</v>
      </c>
      <c r="I245" s="2">
        <f t="shared" si="108"/>
        <v>19737.623203380135</v>
      </c>
      <c r="J245" s="2">
        <f t="shared" si="108"/>
        <v>29910.588342958352</v>
      </c>
      <c r="K245" s="2">
        <f t="shared" si="108"/>
        <v>35598.906636653803</v>
      </c>
      <c r="L245" s="2">
        <f t="shared" si="108"/>
        <v>42905.062897839438</v>
      </c>
      <c r="M245" s="2">
        <f t="shared" si="108"/>
        <v>45467.718238343878</v>
      </c>
      <c r="N245" s="2">
        <f t="shared" si="108"/>
        <v>45959.540980460886</v>
      </c>
      <c r="O245" s="2">
        <f t="shared" si="108"/>
        <v>42400.2974519825</v>
      </c>
      <c r="P245" s="2">
        <f t="shared" si="108"/>
        <v>34427.591948190922</v>
      </c>
      <c r="Q245" s="2">
        <f t="shared" si="108"/>
        <v>24338.754382922187</v>
      </c>
      <c r="R245" s="3">
        <f t="shared" si="108"/>
        <v>13350.398907728922</v>
      </c>
      <c r="S245" s="2">
        <f t="shared" si="108"/>
        <v>5545.9485525563196</v>
      </c>
      <c r="T245" s="2">
        <f t="shared" si="108"/>
        <v>685.96329821583413</v>
      </c>
      <c r="U245" s="2">
        <f t="shared" si="108"/>
        <v>0</v>
      </c>
      <c r="V245" s="2">
        <f t="shared" si="108"/>
        <v>0</v>
      </c>
      <c r="W245" s="2">
        <f t="shared" si="108"/>
        <v>0</v>
      </c>
      <c r="X245" s="2">
        <f t="shared" si="108"/>
        <v>0</v>
      </c>
      <c r="Y245" s="54">
        <f t="shared" si="108"/>
        <v>0</v>
      </c>
    </row>
    <row r="246" spans="1:43">
      <c r="A246" s="50" t="s">
        <v>145</v>
      </c>
      <c r="B246">
        <f>B228+B245</f>
        <v>0</v>
      </c>
      <c r="C246">
        <f t="shared" ref="C246:Y246" si="109">C228+C245</f>
        <v>0</v>
      </c>
      <c r="D246">
        <f t="shared" si="109"/>
        <v>0</v>
      </c>
      <c r="E246">
        <f t="shared" si="109"/>
        <v>0</v>
      </c>
      <c r="F246">
        <f t="shared" si="109"/>
        <v>0</v>
      </c>
      <c r="G246">
        <f t="shared" si="109"/>
        <v>1203.6714478126901</v>
      </c>
      <c r="H246" s="4">
        <f t="shared" si="109"/>
        <v>9208.7337109540749</v>
      </c>
      <c r="I246">
        <f t="shared" si="109"/>
        <v>19737.623203380135</v>
      </c>
      <c r="J246">
        <f t="shared" si="109"/>
        <v>29910.588342958352</v>
      </c>
      <c r="K246">
        <f t="shared" si="109"/>
        <v>35598.906636653803</v>
      </c>
      <c r="L246">
        <f t="shared" si="109"/>
        <v>42905.062897839438</v>
      </c>
      <c r="M246">
        <f t="shared" si="109"/>
        <v>45467.718238343878</v>
      </c>
      <c r="N246">
        <f t="shared" si="109"/>
        <v>45959.540980460886</v>
      </c>
      <c r="O246">
        <f t="shared" si="109"/>
        <v>42400.2974519825</v>
      </c>
      <c r="P246">
        <f t="shared" si="109"/>
        <v>34427.591948190922</v>
      </c>
      <c r="Q246">
        <f t="shared" si="109"/>
        <v>24338.754382922187</v>
      </c>
      <c r="R246" s="5">
        <f t="shared" si="109"/>
        <v>13350.398907728922</v>
      </c>
      <c r="S246">
        <f t="shared" si="109"/>
        <v>5545.9485525563196</v>
      </c>
      <c r="T246">
        <f t="shared" si="109"/>
        <v>685.96329821583413</v>
      </c>
      <c r="U246">
        <f t="shared" si="109"/>
        <v>0</v>
      </c>
      <c r="V246">
        <f t="shared" si="109"/>
        <v>0</v>
      </c>
      <c r="W246">
        <f t="shared" si="109"/>
        <v>0</v>
      </c>
      <c r="X246">
        <f t="shared" si="109"/>
        <v>0</v>
      </c>
      <c r="Y246" s="51">
        <f t="shared" si="109"/>
        <v>0</v>
      </c>
    </row>
    <row r="247" spans="1:43">
      <c r="A247" s="52" t="s">
        <v>131</v>
      </c>
      <c r="B247" s="7">
        <f>B246+B227-B229</f>
        <v>-13995.710234219527</v>
      </c>
      <c r="C247" s="7">
        <f t="shared" ref="C247:Y247" si="110">C246+C227-C229</f>
        <v>-13113.710234219527</v>
      </c>
      <c r="D247" s="7">
        <f t="shared" si="110"/>
        <v>-12662.710234219527</v>
      </c>
      <c r="E247" s="7">
        <f t="shared" si="110"/>
        <v>-12719.710234219527</v>
      </c>
      <c r="F247" s="7">
        <f t="shared" si="110"/>
        <v>-12637.710234219527</v>
      </c>
      <c r="G247" s="7">
        <f t="shared" si="110"/>
        <v>-11456.038786406836</v>
      </c>
      <c r="H247" s="6">
        <f t="shared" si="110"/>
        <v>-4397.9765232654518</v>
      </c>
      <c r="I247" s="27">
        <f t="shared" si="110"/>
        <v>4098.9129691606104</v>
      </c>
      <c r="J247" s="27">
        <f t="shared" si="110"/>
        <v>10851.878108738827</v>
      </c>
      <c r="K247" s="27">
        <f t="shared" si="110"/>
        <v>14272.196402434274</v>
      </c>
      <c r="L247" s="27">
        <f t="shared" si="110"/>
        <v>20728.352663619909</v>
      </c>
      <c r="M247" s="27">
        <f t="shared" si="110"/>
        <v>22855.008004124349</v>
      </c>
      <c r="N247" s="27">
        <f t="shared" si="110"/>
        <v>23999.830746241358</v>
      </c>
      <c r="O247" s="27">
        <f t="shared" si="110"/>
        <v>19441.587217762972</v>
      </c>
      <c r="P247" s="27">
        <f t="shared" si="110"/>
        <v>11504.881713971394</v>
      </c>
      <c r="Q247" s="27">
        <f t="shared" si="110"/>
        <v>1951.0441487026619</v>
      </c>
      <c r="R247" s="8">
        <f t="shared" si="110"/>
        <v>-8272.3113264906042</v>
      </c>
      <c r="S247" s="7">
        <f t="shared" si="110"/>
        <v>-14725.761681663207</v>
      </c>
      <c r="T247" s="7">
        <f t="shared" si="110"/>
        <v>-18769.746936003692</v>
      </c>
      <c r="U247" s="7">
        <f t="shared" si="110"/>
        <v>-18619.710234219525</v>
      </c>
      <c r="V247" s="7">
        <f t="shared" si="110"/>
        <v>-17535.710234219525</v>
      </c>
      <c r="W247" s="7">
        <f t="shared" si="110"/>
        <v>-16472.710234219525</v>
      </c>
      <c r="X247" s="7">
        <f t="shared" si="110"/>
        <v>-15610.710234219527</v>
      </c>
      <c r="Y247" s="57">
        <f t="shared" si="110"/>
        <v>-14782.710234219527</v>
      </c>
    </row>
    <row r="248" spans="1:43">
      <c r="A248" s="50"/>
      <c r="B248">
        <f>B246+B227</f>
        <v>1032.289765780474</v>
      </c>
      <c r="C248">
        <f t="shared" ref="C248:F248" si="111">C246+C227</f>
        <v>1032.289765780474</v>
      </c>
      <c r="D248">
        <f t="shared" si="111"/>
        <v>1032.289765780474</v>
      </c>
      <c r="E248">
        <f t="shared" si="111"/>
        <v>1032.289765780474</v>
      </c>
      <c r="F248">
        <f t="shared" si="111"/>
        <v>1032.289765780474</v>
      </c>
      <c r="G248">
        <f>G246+G227</f>
        <v>2235.9612135931638</v>
      </c>
      <c r="H248" s="4">
        <f>H246+H227</f>
        <v>10241.023476734548</v>
      </c>
      <c r="I248" s="28">
        <f>I229</f>
        <v>16671</v>
      </c>
      <c r="J248" s="28">
        <f t="shared" ref="J248:Q248" si="112">J229</f>
        <v>20091</v>
      </c>
      <c r="K248" s="28">
        <f t="shared" si="112"/>
        <v>22359</v>
      </c>
      <c r="L248" s="28">
        <f t="shared" si="112"/>
        <v>23209</v>
      </c>
      <c r="M248" s="28">
        <f t="shared" si="112"/>
        <v>23645</v>
      </c>
      <c r="N248" s="28">
        <f t="shared" si="112"/>
        <v>22992</v>
      </c>
      <c r="O248" s="28">
        <f t="shared" si="112"/>
        <v>23991</v>
      </c>
      <c r="P248" s="28">
        <f t="shared" si="112"/>
        <v>23955</v>
      </c>
      <c r="Q248" s="28">
        <f t="shared" si="112"/>
        <v>23420</v>
      </c>
      <c r="R248">
        <f>R246+R227</f>
        <v>14382.688673509396</v>
      </c>
      <c r="S248">
        <f>S246+S227</f>
        <v>6578.2383183367938</v>
      </c>
      <c r="T248">
        <f t="shared" ref="T248:Y248" si="113">T246+T227</f>
        <v>1718.2530639963081</v>
      </c>
      <c r="U248">
        <f t="shared" si="113"/>
        <v>1032.289765780474</v>
      </c>
      <c r="V248">
        <f t="shared" si="113"/>
        <v>1032.289765780474</v>
      </c>
      <c r="W248">
        <f t="shared" si="113"/>
        <v>1032.289765780474</v>
      </c>
      <c r="X248">
        <f t="shared" si="113"/>
        <v>1032.289765780474</v>
      </c>
      <c r="Y248">
        <f t="shared" si="113"/>
        <v>1032.289765780474</v>
      </c>
    </row>
    <row r="249" spans="1:43">
      <c r="A249" s="50"/>
      <c r="H249" s="4"/>
      <c r="R249" s="5"/>
      <c r="Y249" s="51"/>
    </row>
    <row r="250" spans="1:43">
      <c r="A250" s="58" t="s">
        <v>127</v>
      </c>
      <c r="B250" s="2">
        <f t="shared" ref="B250:Y250" si="114">B37</f>
        <v>0</v>
      </c>
      <c r="C250" s="2">
        <f t="shared" si="114"/>
        <v>0</v>
      </c>
      <c r="D250" s="2">
        <f t="shared" si="114"/>
        <v>0</v>
      </c>
      <c r="E250" s="2">
        <f t="shared" si="114"/>
        <v>0</v>
      </c>
      <c r="F250" s="2">
        <f t="shared" si="114"/>
        <v>0</v>
      </c>
      <c r="G250" s="2">
        <f t="shared" si="114"/>
        <v>902.75358585951767</v>
      </c>
      <c r="H250" s="1">
        <f t="shared" si="114"/>
        <v>6906.550283215558</v>
      </c>
      <c r="I250" s="2">
        <f t="shared" si="114"/>
        <v>14803.217402535101</v>
      </c>
      <c r="J250" s="2">
        <f t="shared" si="114"/>
        <v>22432.941257218765</v>
      </c>
      <c r="K250" s="2">
        <f t="shared" si="114"/>
        <v>26699.179977490359</v>
      </c>
      <c r="L250" s="2">
        <f t="shared" si="114"/>
        <v>32178.797173379582</v>
      </c>
      <c r="M250" s="2">
        <f t="shared" si="114"/>
        <v>34100.788678757912</v>
      </c>
      <c r="N250" s="2">
        <f t="shared" si="114"/>
        <v>34469.655735345666</v>
      </c>
      <c r="O250" s="2">
        <f t="shared" si="114"/>
        <v>31800.223088986884</v>
      </c>
      <c r="P250" s="2">
        <f t="shared" si="114"/>
        <v>25820.693961143192</v>
      </c>
      <c r="Q250" s="2">
        <f t="shared" si="114"/>
        <v>18254.065787191645</v>
      </c>
      <c r="R250" s="3">
        <f t="shared" si="114"/>
        <v>10012.799180796694</v>
      </c>
      <c r="S250" s="2">
        <f t="shared" si="114"/>
        <v>4159.4614144172401</v>
      </c>
      <c r="T250" s="2">
        <f t="shared" si="114"/>
        <v>514.4724736618756</v>
      </c>
      <c r="U250" s="2">
        <f t="shared" si="114"/>
        <v>0</v>
      </c>
      <c r="V250" s="2">
        <f t="shared" si="114"/>
        <v>0</v>
      </c>
      <c r="W250" s="2">
        <f t="shared" si="114"/>
        <v>0</v>
      </c>
      <c r="X250" s="2">
        <f t="shared" si="114"/>
        <v>0</v>
      </c>
      <c r="Y250" s="54">
        <f t="shared" si="114"/>
        <v>0</v>
      </c>
    </row>
    <row r="251" spans="1:43">
      <c r="A251" s="50" t="s">
        <v>145</v>
      </c>
      <c r="B251">
        <f>B228+B250</f>
        <v>0</v>
      </c>
      <c r="C251">
        <f t="shared" ref="C251:Y251" si="115">C228+C250</f>
        <v>0</v>
      </c>
      <c r="D251">
        <f t="shared" si="115"/>
        <v>0</v>
      </c>
      <c r="E251">
        <f t="shared" si="115"/>
        <v>0</v>
      </c>
      <c r="F251">
        <f t="shared" si="115"/>
        <v>0</v>
      </c>
      <c r="G251">
        <f t="shared" si="115"/>
        <v>902.75358585951767</v>
      </c>
      <c r="H251" s="4">
        <f t="shared" si="115"/>
        <v>6906.550283215558</v>
      </c>
      <c r="I251">
        <f t="shared" si="115"/>
        <v>14803.217402535101</v>
      </c>
      <c r="J251">
        <f t="shared" si="115"/>
        <v>22432.941257218765</v>
      </c>
      <c r="K251">
        <f t="shared" si="115"/>
        <v>26699.179977490359</v>
      </c>
      <c r="L251">
        <f t="shared" si="115"/>
        <v>32178.797173379582</v>
      </c>
      <c r="M251">
        <f t="shared" si="115"/>
        <v>34100.788678757912</v>
      </c>
      <c r="N251">
        <f t="shared" si="115"/>
        <v>34469.655735345666</v>
      </c>
      <c r="O251">
        <f t="shared" si="115"/>
        <v>31800.223088986884</v>
      </c>
      <c r="P251">
        <f t="shared" si="115"/>
        <v>25820.693961143192</v>
      </c>
      <c r="Q251">
        <f t="shared" si="115"/>
        <v>18254.065787191645</v>
      </c>
      <c r="R251" s="5">
        <f t="shared" si="115"/>
        <v>10012.799180796694</v>
      </c>
      <c r="S251">
        <f t="shared" si="115"/>
        <v>4159.4614144172401</v>
      </c>
      <c r="T251">
        <f t="shared" si="115"/>
        <v>514.4724736618756</v>
      </c>
      <c r="U251">
        <f t="shared" si="115"/>
        <v>0</v>
      </c>
      <c r="V251">
        <f t="shared" si="115"/>
        <v>0</v>
      </c>
      <c r="W251">
        <f t="shared" si="115"/>
        <v>0</v>
      </c>
      <c r="X251">
        <f t="shared" si="115"/>
        <v>0</v>
      </c>
      <c r="Y251" s="51">
        <f t="shared" si="115"/>
        <v>0</v>
      </c>
    </row>
    <row r="252" spans="1:43">
      <c r="A252" s="52" t="s">
        <v>131</v>
      </c>
      <c r="B252" s="7">
        <f>B251+B227-B229</f>
        <v>-13995.710234219527</v>
      </c>
      <c r="C252" s="7">
        <f t="shared" ref="C252:Y252" si="116">C251+C227-C229</f>
        <v>-13113.710234219527</v>
      </c>
      <c r="D252" s="7">
        <f t="shared" si="116"/>
        <v>-12662.710234219527</v>
      </c>
      <c r="E252" s="7">
        <f t="shared" si="116"/>
        <v>-12719.710234219527</v>
      </c>
      <c r="F252" s="7">
        <f t="shared" si="116"/>
        <v>-12637.710234219527</v>
      </c>
      <c r="G252" s="7">
        <f t="shared" si="116"/>
        <v>-11756.956648360008</v>
      </c>
      <c r="H252" s="6">
        <f t="shared" si="116"/>
        <v>-6700.1599510039678</v>
      </c>
      <c r="I252" s="7">
        <f t="shared" si="116"/>
        <v>-835.49283168442525</v>
      </c>
      <c r="J252" s="27">
        <f t="shared" si="116"/>
        <v>3374.2310229992399</v>
      </c>
      <c r="K252" s="27">
        <f t="shared" si="116"/>
        <v>5372.4697432708344</v>
      </c>
      <c r="L252" s="27">
        <f t="shared" si="116"/>
        <v>10002.086939160057</v>
      </c>
      <c r="M252" s="27">
        <f t="shared" si="116"/>
        <v>11488.078444538383</v>
      </c>
      <c r="N252" s="27">
        <f t="shared" si="116"/>
        <v>12509.945501126138</v>
      </c>
      <c r="O252" s="27">
        <f t="shared" si="116"/>
        <v>8841.5128547673594</v>
      </c>
      <c r="P252" s="27">
        <f t="shared" si="116"/>
        <v>2897.9837269236668</v>
      </c>
      <c r="Q252" s="7">
        <f t="shared" si="116"/>
        <v>-4133.6444470278802</v>
      </c>
      <c r="R252" s="8">
        <f t="shared" si="116"/>
        <v>-11609.911053422833</v>
      </c>
      <c r="S252" s="7">
        <f t="shared" si="116"/>
        <v>-16112.248819802286</v>
      </c>
      <c r="T252" s="7">
        <f t="shared" si="116"/>
        <v>-18941.237760557651</v>
      </c>
      <c r="U252" s="7">
        <f t="shared" si="116"/>
        <v>-18619.710234219525</v>
      </c>
      <c r="V252" s="7">
        <f t="shared" si="116"/>
        <v>-17535.710234219525</v>
      </c>
      <c r="W252" s="7">
        <f t="shared" si="116"/>
        <v>-16472.710234219525</v>
      </c>
      <c r="X252" s="7">
        <f t="shared" si="116"/>
        <v>-15610.710234219527</v>
      </c>
      <c r="Y252" s="57">
        <f t="shared" si="116"/>
        <v>-14782.710234219527</v>
      </c>
    </row>
    <row r="253" spans="1:43">
      <c r="A253" s="50"/>
      <c r="H253" s="4"/>
      <c r="R253" s="5"/>
      <c r="Y253" s="51"/>
      <c r="AN253" s="115" t="s">
        <v>154</v>
      </c>
      <c r="AO253" s="115"/>
      <c r="AP253" s="115"/>
      <c r="AQ253" s="115"/>
    </row>
    <row r="254" spans="1:43">
      <c r="A254" s="58" t="s">
        <v>128</v>
      </c>
      <c r="B254" s="2">
        <f t="shared" ref="B254:Y254" si="117">B40</f>
        <v>0</v>
      </c>
      <c r="C254" s="2">
        <f t="shared" si="117"/>
        <v>0</v>
      </c>
      <c r="D254" s="2">
        <f t="shared" si="117"/>
        <v>0</v>
      </c>
      <c r="E254" s="2">
        <f t="shared" si="117"/>
        <v>0</v>
      </c>
      <c r="F254" s="2">
        <f t="shared" si="117"/>
        <v>0</v>
      </c>
      <c r="G254" s="2">
        <f t="shared" si="117"/>
        <v>601.83572390634504</v>
      </c>
      <c r="H254" s="1">
        <f t="shared" si="117"/>
        <v>4604.3668554770375</v>
      </c>
      <c r="I254" s="2">
        <f t="shared" si="117"/>
        <v>9868.8116016900676</v>
      </c>
      <c r="J254" s="2">
        <f t="shared" si="117"/>
        <v>14955.294171479176</v>
      </c>
      <c r="K254" s="2">
        <f t="shared" si="117"/>
        <v>17799.453318326901</v>
      </c>
      <c r="L254" s="2">
        <f t="shared" si="117"/>
        <v>21452.531448919719</v>
      </c>
      <c r="M254" s="2">
        <f t="shared" si="117"/>
        <v>22733.859119171939</v>
      </c>
      <c r="N254" s="2">
        <f t="shared" si="117"/>
        <v>22979.770490230443</v>
      </c>
      <c r="O254" s="2">
        <f t="shared" si="117"/>
        <v>21200.14872599125</v>
      </c>
      <c r="P254" s="2">
        <f t="shared" si="117"/>
        <v>17213.795974095461</v>
      </c>
      <c r="Q254" s="2">
        <f t="shared" si="117"/>
        <v>12169.377191461093</v>
      </c>
      <c r="R254" s="3">
        <f t="shared" si="117"/>
        <v>6675.1994538644612</v>
      </c>
      <c r="S254" s="2">
        <f t="shared" si="117"/>
        <v>2772.9742762781598</v>
      </c>
      <c r="T254" s="2">
        <f t="shared" si="117"/>
        <v>342.98164910791706</v>
      </c>
      <c r="U254" s="2">
        <f t="shared" si="117"/>
        <v>0</v>
      </c>
      <c r="V254" s="2">
        <f t="shared" si="117"/>
        <v>0</v>
      </c>
      <c r="W254" s="2">
        <f t="shared" si="117"/>
        <v>0</v>
      </c>
      <c r="X254" s="2">
        <f t="shared" si="117"/>
        <v>0</v>
      </c>
      <c r="Y254" s="54">
        <f t="shared" si="117"/>
        <v>0</v>
      </c>
      <c r="AN254" s="115" t="s">
        <v>142</v>
      </c>
      <c r="AO254" s="84">
        <v>0.6</v>
      </c>
      <c r="AP254" s="84">
        <v>0.4</v>
      </c>
      <c r="AQ254" s="84">
        <v>0.2</v>
      </c>
    </row>
    <row r="255" spans="1:43">
      <c r="A255" s="50" t="s">
        <v>145</v>
      </c>
      <c r="B255">
        <f>B228+B254</f>
        <v>0</v>
      </c>
      <c r="C255">
        <f t="shared" ref="C255:Y255" si="118">C228+C254</f>
        <v>0</v>
      </c>
      <c r="D255">
        <f t="shared" si="118"/>
        <v>0</v>
      </c>
      <c r="E255">
        <f t="shared" si="118"/>
        <v>0</v>
      </c>
      <c r="F255">
        <f t="shared" si="118"/>
        <v>0</v>
      </c>
      <c r="G255">
        <f t="shared" si="118"/>
        <v>601.83572390634504</v>
      </c>
      <c r="H255" s="4">
        <f t="shared" si="118"/>
        <v>4604.3668554770375</v>
      </c>
      <c r="I255">
        <f t="shared" si="118"/>
        <v>9868.8116016900676</v>
      </c>
      <c r="J255">
        <f t="shared" si="118"/>
        <v>14955.294171479176</v>
      </c>
      <c r="K255">
        <f t="shared" si="118"/>
        <v>17799.453318326901</v>
      </c>
      <c r="L255">
        <f t="shared" si="118"/>
        <v>21452.531448919719</v>
      </c>
      <c r="M255">
        <f t="shared" si="118"/>
        <v>22733.859119171939</v>
      </c>
      <c r="N255">
        <f t="shared" si="118"/>
        <v>22979.770490230443</v>
      </c>
      <c r="O255">
        <f t="shared" si="118"/>
        <v>21200.14872599125</v>
      </c>
      <c r="P255">
        <f t="shared" si="118"/>
        <v>17213.795974095461</v>
      </c>
      <c r="Q255">
        <f t="shared" si="118"/>
        <v>12169.377191461093</v>
      </c>
      <c r="R255" s="5">
        <f t="shared" si="118"/>
        <v>6675.1994538644612</v>
      </c>
      <c r="S255">
        <f t="shared" si="118"/>
        <v>2772.9742762781598</v>
      </c>
      <c r="T255">
        <f t="shared" si="118"/>
        <v>342.98164910791706</v>
      </c>
      <c r="U255">
        <f t="shared" si="118"/>
        <v>0</v>
      </c>
      <c r="V255">
        <f t="shared" si="118"/>
        <v>0</v>
      </c>
      <c r="W255">
        <f t="shared" si="118"/>
        <v>0</v>
      </c>
      <c r="X255">
        <f t="shared" si="118"/>
        <v>0</v>
      </c>
      <c r="Y255" s="51">
        <f t="shared" si="118"/>
        <v>0</v>
      </c>
      <c r="AN255" s="115"/>
      <c r="AO255" s="87" t="s">
        <v>155</v>
      </c>
      <c r="AP255" s="87" t="s">
        <v>155</v>
      </c>
      <c r="AQ255" s="87" t="s">
        <v>155</v>
      </c>
    </row>
    <row r="256" spans="1:43">
      <c r="A256" s="52" t="s">
        <v>131</v>
      </c>
      <c r="B256" s="7">
        <f>B255+B227-B229</f>
        <v>-13995.710234219527</v>
      </c>
      <c r="C256" s="7">
        <f t="shared" ref="C256:Y256" si="119">C255+C227-C229</f>
        <v>-13113.710234219527</v>
      </c>
      <c r="D256" s="7">
        <f t="shared" si="119"/>
        <v>-12662.710234219527</v>
      </c>
      <c r="E256" s="7">
        <f t="shared" si="119"/>
        <v>-12719.710234219527</v>
      </c>
      <c r="F256" s="7">
        <f t="shared" si="119"/>
        <v>-12637.710234219527</v>
      </c>
      <c r="G256" s="7">
        <f t="shared" si="119"/>
        <v>-12057.874510313181</v>
      </c>
      <c r="H256" s="6">
        <f t="shared" si="119"/>
        <v>-9002.3433787424874</v>
      </c>
      <c r="I256" s="7">
        <f t="shared" si="119"/>
        <v>-5769.8986325294591</v>
      </c>
      <c r="J256" s="7">
        <f t="shared" si="119"/>
        <v>-4103.4160627403508</v>
      </c>
      <c r="K256" s="7">
        <f t="shared" si="119"/>
        <v>-3527.2569158926235</v>
      </c>
      <c r="L256" s="7">
        <f t="shared" si="119"/>
        <v>-724.1787852998059</v>
      </c>
      <c r="M256" s="7">
        <f t="shared" si="119"/>
        <v>121.14888495241394</v>
      </c>
      <c r="N256" s="7">
        <f t="shared" si="119"/>
        <v>1020.0602560109182</v>
      </c>
      <c r="O256" s="7">
        <f t="shared" si="119"/>
        <v>-1758.5615082282748</v>
      </c>
      <c r="P256" s="7">
        <f t="shared" si="119"/>
        <v>-5708.9142601240637</v>
      </c>
      <c r="Q256" s="7">
        <f t="shared" si="119"/>
        <v>-10218.333042758433</v>
      </c>
      <c r="R256" s="8">
        <f t="shared" si="119"/>
        <v>-14947.510780355064</v>
      </c>
      <c r="S256" s="7">
        <f t="shared" si="119"/>
        <v>-17498.735957941368</v>
      </c>
      <c r="T256" s="7">
        <f t="shared" si="119"/>
        <v>-19112.72858511161</v>
      </c>
      <c r="U256" s="7">
        <f t="shared" si="119"/>
        <v>-18619.710234219525</v>
      </c>
      <c r="V256" s="7">
        <f t="shared" si="119"/>
        <v>-17535.710234219525</v>
      </c>
      <c r="W256" s="7">
        <f t="shared" si="119"/>
        <v>-16472.710234219525</v>
      </c>
      <c r="X256" s="7">
        <f t="shared" si="119"/>
        <v>-15610.710234219527</v>
      </c>
      <c r="Y256" s="57">
        <f t="shared" si="119"/>
        <v>-14782.710234219527</v>
      </c>
      <c r="AN256" s="69" t="s">
        <v>91</v>
      </c>
      <c r="AO256" s="86">
        <v>2174.7359459999998</v>
      </c>
      <c r="AP256" s="87" t="s">
        <v>146</v>
      </c>
      <c r="AQ256" s="87" t="s">
        <v>146</v>
      </c>
    </row>
    <row r="257" spans="1:43">
      <c r="A257" s="50"/>
      <c r="B257">
        <f>B255+B227</f>
        <v>1032.289765780474</v>
      </c>
      <c r="C257">
        <f t="shared" ref="C257:I257" si="120">C255+C227</f>
        <v>1032.289765780474</v>
      </c>
      <c r="D257">
        <f t="shared" si="120"/>
        <v>1032.289765780474</v>
      </c>
      <c r="E257">
        <f t="shared" si="120"/>
        <v>1032.289765780474</v>
      </c>
      <c r="F257">
        <f t="shared" si="120"/>
        <v>1032.289765780474</v>
      </c>
      <c r="G257">
        <f t="shared" si="120"/>
        <v>1634.125489686819</v>
      </c>
      <c r="H257">
        <f t="shared" si="120"/>
        <v>5636.6566212575117</v>
      </c>
      <c r="I257">
        <f t="shared" si="120"/>
        <v>10901.101367470541</v>
      </c>
      <c r="J257">
        <f>J255+J227+AD233</f>
        <v>22092.061902259651</v>
      </c>
      <c r="K257">
        <f t="shared" ref="K257:N257" si="121">K255+K227+AE233</f>
        <v>23486.019323107375</v>
      </c>
      <c r="L257">
        <f t="shared" si="121"/>
        <v>25126.390292700195</v>
      </c>
      <c r="M257">
        <f t="shared" si="121"/>
        <v>25991.050145952413</v>
      </c>
      <c r="N257">
        <f t="shared" si="121"/>
        <v>25202.024847010918</v>
      </c>
      <c r="O257">
        <f>O255+O227+AI233</f>
        <v>26071.271590771725</v>
      </c>
      <c r="P257">
        <f t="shared" ref="P257:R257" si="122">P255+P227</f>
        <v>18246.085739875936</v>
      </c>
      <c r="Q257">
        <f t="shared" si="122"/>
        <v>13201.666957241567</v>
      </c>
      <c r="R257">
        <f t="shared" si="122"/>
        <v>7707.4892196449355</v>
      </c>
      <c r="S257">
        <f>S255+S227</f>
        <v>3805.264042058634</v>
      </c>
      <c r="T257">
        <f t="shared" ref="T257:Y257" si="123">T255+T227</f>
        <v>1375.2714148883911</v>
      </c>
      <c r="U257">
        <f t="shared" si="123"/>
        <v>1032.289765780474</v>
      </c>
      <c r="V257">
        <f t="shared" si="123"/>
        <v>1032.289765780474</v>
      </c>
      <c r="W257">
        <f t="shared" si="123"/>
        <v>1032.289765780474</v>
      </c>
      <c r="X257">
        <f t="shared" si="123"/>
        <v>1032.289765780474</v>
      </c>
      <c r="Y257">
        <f t="shared" si="123"/>
        <v>1032.289765780474</v>
      </c>
      <c r="AN257" s="69" t="s">
        <v>92</v>
      </c>
      <c r="AO257" s="86">
        <v>0</v>
      </c>
      <c r="AP257" s="87">
        <v>0</v>
      </c>
      <c r="AQ257" s="87" t="s">
        <v>146</v>
      </c>
    </row>
    <row r="258" spans="1:43">
      <c r="A258" s="50"/>
      <c r="H258" s="4"/>
      <c r="R258" s="5"/>
      <c r="Y258" s="51"/>
      <c r="Z258" s="119" t="s">
        <v>16</v>
      </c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N258" s="69" t="s">
        <v>93</v>
      </c>
      <c r="AO258" s="86">
        <v>0</v>
      </c>
      <c r="AP258" s="87">
        <v>0</v>
      </c>
      <c r="AQ258" s="86">
        <v>6104.477965</v>
      </c>
    </row>
    <row r="259" spans="1:43">
      <c r="A259" s="58" t="s">
        <v>129</v>
      </c>
      <c r="B259" s="2">
        <f t="shared" ref="B259:Y259" si="124">B43</f>
        <v>0</v>
      </c>
      <c r="C259" s="2">
        <f t="shared" si="124"/>
        <v>0</v>
      </c>
      <c r="D259" s="2">
        <f t="shared" si="124"/>
        <v>0</v>
      </c>
      <c r="E259" s="2">
        <f t="shared" si="124"/>
        <v>0</v>
      </c>
      <c r="F259" s="2">
        <f t="shared" si="124"/>
        <v>0</v>
      </c>
      <c r="G259" s="2">
        <f t="shared" si="124"/>
        <v>300.91786195317252</v>
      </c>
      <c r="H259" s="1">
        <f t="shared" si="124"/>
        <v>2302.1834277385187</v>
      </c>
      <c r="I259" s="2">
        <f t="shared" si="124"/>
        <v>4934.4058008450338</v>
      </c>
      <c r="J259" s="2">
        <f t="shared" si="124"/>
        <v>7477.647085739588</v>
      </c>
      <c r="K259" s="2">
        <f t="shared" si="124"/>
        <v>8899.7266591634507</v>
      </c>
      <c r="L259" s="2">
        <f t="shared" si="124"/>
        <v>10726.265724459859</v>
      </c>
      <c r="M259" s="2">
        <f t="shared" si="124"/>
        <v>11366.929559585969</v>
      </c>
      <c r="N259" s="2">
        <f t="shared" si="124"/>
        <v>11489.885245115222</v>
      </c>
      <c r="O259" s="2">
        <f t="shared" si="124"/>
        <v>10600.074362995625</v>
      </c>
      <c r="P259" s="2">
        <f t="shared" si="124"/>
        <v>8606.8979870477306</v>
      </c>
      <c r="Q259" s="2">
        <f t="shared" si="124"/>
        <v>6084.6885957305467</v>
      </c>
      <c r="R259" s="3">
        <f t="shared" si="124"/>
        <v>3337.5997269322306</v>
      </c>
      <c r="S259" s="2">
        <f t="shared" si="124"/>
        <v>1386.4871381390799</v>
      </c>
      <c r="T259" s="2">
        <f t="shared" si="124"/>
        <v>171.49082455395853</v>
      </c>
      <c r="U259" s="2">
        <f t="shared" si="124"/>
        <v>0</v>
      </c>
      <c r="V259" s="2">
        <f t="shared" si="124"/>
        <v>0</v>
      </c>
      <c r="W259" s="2">
        <f t="shared" si="124"/>
        <v>0</v>
      </c>
      <c r="X259" s="2">
        <f t="shared" si="124"/>
        <v>0</v>
      </c>
      <c r="Y259" s="54">
        <f t="shared" si="124"/>
        <v>0</v>
      </c>
      <c r="Z259" s="15" t="s">
        <v>42</v>
      </c>
      <c r="AA259" s="15" t="s">
        <v>149</v>
      </c>
      <c r="AB259">
        <v>7</v>
      </c>
      <c r="AC259">
        <v>8</v>
      </c>
      <c r="AD259">
        <v>9</v>
      </c>
      <c r="AE259">
        <v>10</v>
      </c>
      <c r="AF259">
        <v>11</v>
      </c>
      <c r="AG259">
        <v>12</v>
      </c>
      <c r="AH259">
        <v>13</v>
      </c>
      <c r="AI259">
        <v>14</v>
      </c>
      <c r="AJ259">
        <v>15</v>
      </c>
      <c r="AK259">
        <v>16</v>
      </c>
      <c r="AL259">
        <v>17</v>
      </c>
      <c r="AN259" s="69" t="s">
        <v>94</v>
      </c>
      <c r="AO259" s="86">
        <v>0</v>
      </c>
      <c r="AP259" s="87">
        <v>0</v>
      </c>
      <c r="AQ259" s="86">
        <v>4654.2762389999998</v>
      </c>
    </row>
    <row r="260" spans="1:43">
      <c r="A260" s="50" t="s">
        <v>145</v>
      </c>
      <c r="B260">
        <f>B228+B259</f>
        <v>0</v>
      </c>
      <c r="C260">
        <f t="shared" ref="C260:Y260" si="125">C228+C259</f>
        <v>0</v>
      </c>
      <c r="D260">
        <f t="shared" si="125"/>
        <v>0</v>
      </c>
      <c r="E260">
        <f t="shared" si="125"/>
        <v>0</v>
      </c>
      <c r="F260">
        <f t="shared" si="125"/>
        <v>0</v>
      </c>
      <c r="G260">
        <f t="shared" si="125"/>
        <v>300.91786195317252</v>
      </c>
      <c r="H260" s="4">
        <f t="shared" si="125"/>
        <v>2302.1834277385187</v>
      </c>
      <c r="I260">
        <f t="shared" si="125"/>
        <v>4934.4058008450338</v>
      </c>
      <c r="J260">
        <f t="shared" si="125"/>
        <v>7477.647085739588</v>
      </c>
      <c r="K260">
        <f t="shared" si="125"/>
        <v>8899.7266591634507</v>
      </c>
      <c r="L260">
        <f t="shared" si="125"/>
        <v>10726.265724459859</v>
      </c>
      <c r="M260">
        <f t="shared" si="125"/>
        <v>11366.929559585969</v>
      </c>
      <c r="N260">
        <f t="shared" si="125"/>
        <v>11489.885245115222</v>
      </c>
      <c r="O260">
        <f t="shared" si="125"/>
        <v>10600.074362995625</v>
      </c>
      <c r="P260">
        <f t="shared" si="125"/>
        <v>8606.8979870477306</v>
      </c>
      <c r="Q260">
        <f t="shared" si="125"/>
        <v>6084.6885957305467</v>
      </c>
      <c r="R260" s="5">
        <f t="shared" si="125"/>
        <v>3337.5997269322306</v>
      </c>
      <c r="S260">
        <f t="shared" si="125"/>
        <v>1386.4871381390799</v>
      </c>
      <c r="T260">
        <f t="shared" si="125"/>
        <v>171.49082455395853</v>
      </c>
      <c r="U260">
        <f t="shared" si="125"/>
        <v>0</v>
      </c>
      <c r="V260">
        <f t="shared" si="125"/>
        <v>0</v>
      </c>
      <c r="W260">
        <f t="shared" si="125"/>
        <v>0</v>
      </c>
      <c r="X260">
        <f t="shared" si="125"/>
        <v>0</v>
      </c>
      <c r="Y260" s="51">
        <f t="shared" si="125"/>
        <v>0</v>
      </c>
      <c r="Z260" s="83">
        <v>0.6</v>
      </c>
      <c r="AA260" s="15" t="s">
        <v>155</v>
      </c>
      <c r="AB260" s="82">
        <v>2174.7359459999998</v>
      </c>
      <c r="AC260" s="82">
        <v>0</v>
      </c>
      <c r="AD260" s="82">
        <v>0</v>
      </c>
      <c r="AE260" s="82">
        <v>0</v>
      </c>
      <c r="AF260" s="82">
        <v>0</v>
      </c>
      <c r="AG260" s="82">
        <v>0</v>
      </c>
      <c r="AH260" s="82">
        <v>0</v>
      </c>
      <c r="AI260" s="82">
        <v>0</v>
      </c>
      <c r="AJ260" s="82">
        <v>0</v>
      </c>
      <c r="AK260" s="82">
        <v>0</v>
      </c>
      <c r="AL260" s="82">
        <v>0</v>
      </c>
      <c r="AN260" s="69" t="s">
        <v>95</v>
      </c>
      <c r="AO260" s="86">
        <v>0</v>
      </c>
      <c r="AP260" s="87">
        <v>0</v>
      </c>
      <c r="AQ260" s="86">
        <v>2641.569078</v>
      </c>
    </row>
    <row r="261" spans="1:43" ht="14.25" thickBot="1">
      <c r="A261" s="59" t="s">
        <v>131</v>
      </c>
      <c r="B261" s="60">
        <f>B260+B227-B229</f>
        <v>-13995.710234219527</v>
      </c>
      <c r="C261" s="60">
        <f t="shared" ref="C261:Y261" si="126">C260+C227-C229</f>
        <v>-13113.710234219527</v>
      </c>
      <c r="D261" s="60">
        <f t="shared" si="126"/>
        <v>-12662.710234219527</v>
      </c>
      <c r="E261" s="60">
        <f t="shared" si="126"/>
        <v>-12719.710234219527</v>
      </c>
      <c r="F261" s="60">
        <f t="shared" si="126"/>
        <v>-12637.710234219527</v>
      </c>
      <c r="G261" s="60">
        <f t="shared" si="126"/>
        <v>-12358.792372266355</v>
      </c>
      <c r="H261" s="6">
        <f t="shared" si="126"/>
        <v>-11304.526806481008</v>
      </c>
      <c r="I261" s="7">
        <f t="shared" si="126"/>
        <v>-10704.304433374491</v>
      </c>
      <c r="J261" s="7">
        <f t="shared" si="126"/>
        <v>-11581.063148479938</v>
      </c>
      <c r="K261" s="7">
        <f t="shared" si="126"/>
        <v>-12426.983575056076</v>
      </c>
      <c r="L261" s="7">
        <f t="shared" si="126"/>
        <v>-11450.444509759667</v>
      </c>
      <c r="M261" s="7">
        <f t="shared" si="126"/>
        <v>-11245.780674633557</v>
      </c>
      <c r="N261" s="7">
        <f t="shared" si="126"/>
        <v>-10469.824989104305</v>
      </c>
      <c r="O261" s="7">
        <f t="shared" si="126"/>
        <v>-12358.635871223902</v>
      </c>
      <c r="P261" s="7">
        <f t="shared" si="126"/>
        <v>-14315.812247171796</v>
      </c>
      <c r="Q261" s="7">
        <f t="shared" si="126"/>
        <v>-16303.021638488979</v>
      </c>
      <c r="R261" s="8">
        <f t="shared" si="126"/>
        <v>-18285.110507287296</v>
      </c>
      <c r="S261" s="60">
        <f t="shared" si="126"/>
        <v>-18885.223096080445</v>
      </c>
      <c r="T261" s="60">
        <f t="shared" si="126"/>
        <v>-19284.219409665566</v>
      </c>
      <c r="U261" s="60">
        <f t="shared" si="126"/>
        <v>-18619.710234219525</v>
      </c>
      <c r="V261" s="60">
        <f t="shared" si="126"/>
        <v>-17535.710234219525</v>
      </c>
      <c r="W261" s="60">
        <f t="shared" si="126"/>
        <v>-16472.710234219525</v>
      </c>
      <c r="X261" s="60">
        <f t="shared" si="126"/>
        <v>-15610.710234219527</v>
      </c>
      <c r="Y261" s="61">
        <f t="shared" si="126"/>
        <v>-14782.710234219527</v>
      </c>
      <c r="Z261" s="83">
        <v>0.4</v>
      </c>
      <c r="AA261" s="15" t="s">
        <v>155</v>
      </c>
      <c r="AB261" s="74" t="s">
        <v>146</v>
      </c>
      <c r="AC261" s="74">
        <v>0</v>
      </c>
      <c r="AD261" s="74">
        <v>0</v>
      </c>
      <c r="AE261" s="74">
        <v>0</v>
      </c>
      <c r="AF261" s="74">
        <v>0</v>
      </c>
      <c r="AG261" s="74">
        <v>0</v>
      </c>
      <c r="AH261" s="74">
        <v>0</v>
      </c>
      <c r="AI261" s="74">
        <v>0</v>
      </c>
      <c r="AJ261" s="74">
        <v>0</v>
      </c>
      <c r="AK261" s="74">
        <v>0</v>
      </c>
      <c r="AL261" s="74" t="s">
        <v>146</v>
      </c>
      <c r="AN261" s="69" t="s">
        <v>96</v>
      </c>
      <c r="AO261" s="86">
        <v>0</v>
      </c>
      <c r="AP261" s="87">
        <v>0</v>
      </c>
      <c r="AQ261" s="86">
        <v>2224.901261</v>
      </c>
    </row>
    <row r="262" spans="1:43">
      <c r="Z262" s="83">
        <v>0.2</v>
      </c>
      <c r="AA262" s="15" t="s">
        <v>155</v>
      </c>
      <c r="AB262" s="74" t="s">
        <v>146</v>
      </c>
      <c r="AC262" s="74" t="s">
        <v>146</v>
      </c>
      <c r="AD262" s="82">
        <v>6104.477965</v>
      </c>
      <c r="AE262" s="82">
        <v>4654.2762389999998</v>
      </c>
      <c r="AF262" s="82">
        <v>2641.569078</v>
      </c>
      <c r="AG262" s="82">
        <v>2224.901261</v>
      </c>
      <c r="AH262" s="82">
        <v>1189.9645909999999</v>
      </c>
      <c r="AI262" s="82">
        <v>3838.8330989999999</v>
      </c>
      <c r="AJ262" s="74" t="s">
        <v>146</v>
      </c>
      <c r="AK262" s="74" t="s">
        <v>146</v>
      </c>
      <c r="AL262" s="74" t="s">
        <v>146</v>
      </c>
      <c r="AN262" s="69" t="s">
        <v>97</v>
      </c>
      <c r="AO262" s="86">
        <v>0</v>
      </c>
      <c r="AP262" s="87">
        <v>0</v>
      </c>
      <c r="AQ262" s="86">
        <v>1189.9645909999999</v>
      </c>
    </row>
    <row r="263" spans="1:43" ht="14.25" thickBot="1">
      <c r="Z263" s="114" t="s">
        <v>17</v>
      </c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N263" s="69" t="s">
        <v>98</v>
      </c>
      <c r="AO263" s="86">
        <v>0</v>
      </c>
      <c r="AP263" s="87">
        <v>0</v>
      </c>
      <c r="AQ263" s="86">
        <v>3838.8330989999999</v>
      </c>
    </row>
    <row r="264" spans="1:43">
      <c r="A264" s="44" t="s">
        <v>17</v>
      </c>
      <c r="B264" s="45"/>
      <c r="C264" s="45" t="s">
        <v>70</v>
      </c>
      <c r="D264" s="45" t="s">
        <v>71</v>
      </c>
      <c r="E264" s="46" t="s">
        <v>72</v>
      </c>
      <c r="F264" s="46" t="s">
        <v>73</v>
      </c>
      <c r="G264" s="47" t="s">
        <v>74</v>
      </c>
      <c r="H264" s="47" t="s">
        <v>75</v>
      </c>
      <c r="I264" s="48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9"/>
      <c r="Z264" s="15" t="s">
        <v>42</v>
      </c>
      <c r="AA264" s="15" t="s">
        <v>149</v>
      </c>
      <c r="AB264">
        <v>7</v>
      </c>
      <c r="AC264">
        <v>8</v>
      </c>
      <c r="AD264">
        <v>9</v>
      </c>
      <c r="AE264">
        <v>10</v>
      </c>
      <c r="AF264">
        <v>11</v>
      </c>
      <c r="AG264">
        <v>12</v>
      </c>
      <c r="AH264">
        <v>13</v>
      </c>
      <c r="AI264">
        <v>14</v>
      </c>
      <c r="AJ264">
        <v>15</v>
      </c>
      <c r="AK264">
        <v>16</v>
      </c>
      <c r="AL264">
        <v>17</v>
      </c>
      <c r="AN264" s="69" t="s">
        <v>99</v>
      </c>
      <c r="AO264" s="86">
        <v>0</v>
      </c>
      <c r="AP264" s="87">
        <v>0</v>
      </c>
      <c r="AQ264" s="87" t="s">
        <v>146</v>
      </c>
    </row>
    <row r="265" spans="1:43">
      <c r="A265" s="50" t="s">
        <v>76</v>
      </c>
      <c r="B265" t="s">
        <v>77</v>
      </c>
      <c r="C265">
        <v>0</v>
      </c>
      <c r="D265">
        <v>22584644.380000003</v>
      </c>
      <c r="E265">
        <v>25198317</v>
      </c>
      <c r="F265">
        <v>355344</v>
      </c>
      <c r="G265">
        <v>762334</v>
      </c>
      <c r="H265">
        <v>0</v>
      </c>
      <c r="I265" s="5" t="s">
        <v>58</v>
      </c>
      <c r="Y265" s="51"/>
      <c r="Z265" s="83">
        <v>0.6</v>
      </c>
      <c r="AA265" s="15" t="s">
        <v>155</v>
      </c>
      <c r="AB265" s="74" t="s">
        <v>146</v>
      </c>
      <c r="AC265" s="74">
        <v>0</v>
      </c>
      <c r="AD265" s="74">
        <v>0</v>
      </c>
      <c r="AE265" s="74">
        <v>0</v>
      </c>
      <c r="AF265" s="74">
        <v>0</v>
      </c>
      <c r="AG265" s="74">
        <v>0</v>
      </c>
      <c r="AH265" s="74">
        <v>0</v>
      </c>
      <c r="AI265" s="74">
        <v>0</v>
      </c>
      <c r="AJ265" s="74">
        <v>0</v>
      </c>
      <c r="AK265" s="74">
        <v>0</v>
      </c>
      <c r="AL265" s="74">
        <v>0</v>
      </c>
      <c r="AN265" s="69" t="s">
        <v>100</v>
      </c>
      <c r="AO265" s="86">
        <v>0</v>
      </c>
      <c r="AP265" s="87">
        <v>0</v>
      </c>
      <c r="AQ265" s="87" t="s">
        <v>146</v>
      </c>
    </row>
    <row r="266" spans="1:43">
      <c r="A266" s="50" t="s">
        <v>78</v>
      </c>
      <c r="B266" t="s">
        <v>79</v>
      </c>
      <c r="C266">
        <v>0.6</v>
      </c>
      <c r="D266">
        <v>0.8</v>
      </c>
      <c r="E266">
        <v>0.6</v>
      </c>
      <c r="F266">
        <v>0.25</v>
      </c>
      <c r="G266">
        <v>0.12</v>
      </c>
      <c r="H266">
        <v>0.8</v>
      </c>
      <c r="I266" s="5"/>
      <c r="Y266" s="51"/>
      <c r="Z266" s="83">
        <v>0.4</v>
      </c>
      <c r="AA266" s="15" t="s">
        <v>155</v>
      </c>
      <c r="AB266" s="74" t="s">
        <v>146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 t="s">
        <v>146</v>
      </c>
      <c r="AN266" s="69" t="s">
        <v>101</v>
      </c>
      <c r="AO266" s="86">
        <v>0</v>
      </c>
      <c r="AP266" s="87" t="s">
        <v>146</v>
      </c>
      <c r="AQ266" s="87" t="s">
        <v>146</v>
      </c>
    </row>
    <row r="267" spans="1:43">
      <c r="A267" s="52"/>
      <c r="B267" s="7" t="s">
        <v>81</v>
      </c>
      <c r="C267" s="7">
        <f t="shared" ref="C267:H267" si="127">C265/(365*24*C266)</f>
        <v>0</v>
      </c>
      <c r="D267" s="7">
        <f t="shared" si="127"/>
        <v>3222.6946889269411</v>
      </c>
      <c r="E267" s="7">
        <f t="shared" si="127"/>
        <v>4794.2003424657532</v>
      </c>
      <c r="F267" s="7">
        <f t="shared" si="127"/>
        <v>162.25753424657535</v>
      </c>
      <c r="G267" s="7">
        <f t="shared" si="127"/>
        <v>725.20357686453576</v>
      </c>
      <c r="H267" s="7">
        <f t="shared" si="127"/>
        <v>0</v>
      </c>
      <c r="I267" s="8" t="s">
        <v>82</v>
      </c>
      <c r="J267" t="s">
        <v>83</v>
      </c>
      <c r="Y267" s="51"/>
      <c r="Z267" s="83">
        <v>0.2</v>
      </c>
      <c r="AA267" s="15" t="s">
        <v>155</v>
      </c>
      <c r="AB267" s="74" t="s">
        <v>146</v>
      </c>
      <c r="AC267" s="74" t="s">
        <v>146</v>
      </c>
      <c r="AD267" s="74" t="s">
        <v>146</v>
      </c>
      <c r="AE267" s="82">
        <v>2463.8713160000002</v>
      </c>
      <c r="AF267" s="82">
        <v>451.16415490000003</v>
      </c>
      <c r="AG267" s="82">
        <v>34.496337820000001</v>
      </c>
      <c r="AH267" s="82">
        <v>0</v>
      </c>
      <c r="AI267" s="82">
        <v>1648.4281759999999</v>
      </c>
      <c r="AJ267" s="74" t="s">
        <v>146</v>
      </c>
      <c r="AK267" s="74" t="s">
        <v>146</v>
      </c>
      <c r="AL267" s="74" t="s">
        <v>146</v>
      </c>
    </row>
    <row r="268" spans="1:43">
      <c r="A268" s="50"/>
      <c r="Y268" s="51"/>
      <c r="AN268" s="115" t="s">
        <v>17</v>
      </c>
      <c r="AO268" s="115"/>
      <c r="AP268" s="115"/>
      <c r="AQ268" s="115"/>
    </row>
    <row r="269" spans="1:43">
      <c r="A269" s="53" t="s">
        <v>70</v>
      </c>
      <c r="B269" s="2">
        <f>$C$267</f>
        <v>0</v>
      </c>
      <c r="C269" s="2">
        <f t="shared" ref="C269:Y269" si="128">$C$267</f>
        <v>0</v>
      </c>
      <c r="D269" s="2">
        <f t="shared" si="128"/>
        <v>0</v>
      </c>
      <c r="E269" s="2">
        <f t="shared" si="128"/>
        <v>0</v>
      </c>
      <c r="F269" s="2">
        <f t="shared" si="128"/>
        <v>0</v>
      </c>
      <c r="G269" s="2">
        <f t="shared" si="128"/>
        <v>0</v>
      </c>
      <c r="H269" s="2">
        <f t="shared" si="128"/>
        <v>0</v>
      </c>
      <c r="I269" s="2">
        <f t="shared" si="128"/>
        <v>0</v>
      </c>
      <c r="J269" s="2">
        <f t="shared" si="128"/>
        <v>0</v>
      </c>
      <c r="K269" s="2">
        <f t="shared" si="128"/>
        <v>0</v>
      </c>
      <c r="L269" s="2">
        <f t="shared" si="128"/>
        <v>0</v>
      </c>
      <c r="M269" s="2">
        <f t="shared" si="128"/>
        <v>0</v>
      </c>
      <c r="N269" s="2">
        <f t="shared" si="128"/>
        <v>0</v>
      </c>
      <c r="O269" s="2">
        <f t="shared" si="128"/>
        <v>0</v>
      </c>
      <c r="P269" s="2">
        <f t="shared" si="128"/>
        <v>0</v>
      </c>
      <c r="Q269" s="2">
        <f t="shared" si="128"/>
        <v>0</v>
      </c>
      <c r="R269" s="2">
        <f t="shared" si="128"/>
        <v>0</v>
      </c>
      <c r="S269" s="2">
        <f t="shared" si="128"/>
        <v>0</v>
      </c>
      <c r="T269" s="2">
        <f t="shared" si="128"/>
        <v>0</v>
      </c>
      <c r="U269" s="2">
        <f t="shared" si="128"/>
        <v>0</v>
      </c>
      <c r="V269" s="2">
        <f t="shared" si="128"/>
        <v>0</v>
      </c>
      <c r="W269" s="2">
        <f t="shared" si="128"/>
        <v>0</v>
      </c>
      <c r="X269" s="2">
        <f t="shared" si="128"/>
        <v>0</v>
      </c>
      <c r="Y269" s="54">
        <f t="shared" si="128"/>
        <v>0</v>
      </c>
      <c r="AN269" s="115" t="s">
        <v>142</v>
      </c>
      <c r="AO269" s="88">
        <v>0.6</v>
      </c>
      <c r="AP269" s="88">
        <v>0.4</v>
      </c>
      <c r="AQ269" s="88">
        <v>0.2</v>
      </c>
    </row>
    <row r="270" spans="1:43">
      <c r="A270" s="55" t="s">
        <v>71</v>
      </c>
      <c r="B270">
        <f>$D$267</f>
        <v>3222.6946889269411</v>
      </c>
      <c r="C270">
        <f t="shared" ref="C270:Y270" si="129">$D$267</f>
        <v>3222.6946889269411</v>
      </c>
      <c r="D270">
        <f t="shared" si="129"/>
        <v>3222.6946889269411</v>
      </c>
      <c r="E270">
        <f t="shared" si="129"/>
        <v>3222.6946889269411</v>
      </c>
      <c r="F270">
        <f t="shared" si="129"/>
        <v>3222.6946889269411</v>
      </c>
      <c r="G270">
        <f t="shared" si="129"/>
        <v>3222.6946889269411</v>
      </c>
      <c r="H270">
        <f t="shared" si="129"/>
        <v>3222.6946889269411</v>
      </c>
      <c r="I270">
        <f t="shared" si="129"/>
        <v>3222.6946889269411</v>
      </c>
      <c r="J270">
        <f t="shared" si="129"/>
        <v>3222.6946889269411</v>
      </c>
      <c r="K270">
        <f t="shared" si="129"/>
        <v>3222.6946889269411</v>
      </c>
      <c r="L270">
        <f t="shared" si="129"/>
        <v>3222.6946889269411</v>
      </c>
      <c r="M270">
        <f t="shared" si="129"/>
        <v>3222.6946889269411</v>
      </c>
      <c r="N270">
        <f t="shared" si="129"/>
        <v>3222.6946889269411</v>
      </c>
      <c r="O270">
        <f t="shared" si="129"/>
        <v>3222.6946889269411</v>
      </c>
      <c r="P270">
        <f t="shared" si="129"/>
        <v>3222.6946889269411</v>
      </c>
      <c r="Q270">
        <f t="shared" si="129"/>
        <v>3222.6946889269411</v>
      </c>
      <c r="R270">
        <f t="shared" si="129"/>
        <v>3222.6946889269411</v>
      </c>
      <c r="S270">
        <f t="shared" si="129"/>
        <v>3222.6946889269411</v>
      </c>
      <c r="T270">
        <f t="shared" si="129"/>
        <v>3222.6946889269411</v>
      </c>
      <c r="U270">
        <f t="shared" si="129"/>
        <v>3222.6946889269411</v>
      </c>
      <c r="V270">
        <f t="shared" si="129"/>
        <v>3222.6946889269411</v>
      </c>
      <c r="W270">
        <f t="shared" si="129"/>
        <v>3222.6946889269411</v>
      </c>
      <c r="X270">
        <f t="shared" si="129"/>
        <v>3222.6946889269411</v>
      </c>
      <c r="Y270" s="51">
        <f t="shared" si="129"/>
        <v>3222.6946889269411</v>
      </c>
      <c r="AN270" s="115"/>
      <c r="AO270" s="87" t="s">
        <v>155</v>
      </c>
      <c r="AP270" s="87" t="s">
        <v>155</v>
      </c>
      <c r="AQ270" s="87" t="s">
        <v>155</v>
      </c>
    </row>
    <row r="271" spans="1:43">
      <c r="A271" s="56" t="s">
        <v>64</v>
      </c>
      <c r="B271" s="7">
        <f t="shared" ref="B271:Y271" si="130">B94</f>
        <v>15028</v>
      </c>
      <c r="C271" s="7">
        <f t="shared" si="130"/>
        <v>14146</v>
      </c>
      <c r="D271" s="7">
        <f t="shared" si="130"/>
        <v>13695</v>
      </c>
      <c r="E271" s="7">
        <f t="shared" si="130"/>
        <v>13752</v>
      </c>
      <c r="F271" s="7">
        <f t="shared" si="130"/>
        <v>13670</v>
      </c>
      <c r="G271" s="7">
        <f t="shared" si="130"/>
        <v>13692</v>
      </c>
      <c r="H271" s="7">
        <f t="shared" si="130"/>
        <v>14639</v>
      </c>
      <c r="I271" s="7">
        <f t="shared" si="130"/>
        <v>16671</v>
      </c>
      <c r="J271" s="7">
        <f t="shared" si="130"/>
        <v>20091</v>
      </c>
      <c r="K271" s="7">
        <f t="shared" si="130"/>
        <v>22359</v>
      </c>
      <c r="L271" s="7">
        <f t="shared" si="130"/>
        <v>23209</v>
      </c>
      <c r="M271" s="7">
        <f t="shared" si="130"/>
        <v>23645</v>
      </c>
      <c r="N271" s="7">
        <f t="shared" si="130"/>
        <v>22992</v>
      </c>
      <c r="O271" s="7">
        <f t="shared" si="130"/>
        <v>23991</v>
      </c>
      <c r="P271" s="7">
        <f t="shared" si="130"/>
        <v>23955</v>
      </c>
      <c r="Q271" s="7">
        <f t="shared" si="130"/>
        <v>23420</v>
      </c>
      <c r="R271" s="7">
        <f t="shared" si="130"/>
        <v>22655</v>
      </c>
      <c r="S271" s="7">
        <f t="shared" si="130"/>
        <v>21304</v>
      </c>
      <c r="T271" s="7">
        <f t="shared" si="130"/>
        <v>20488</v>
      </c>
      <c r="U271" s="7">
        <f t="shared" si="130"/>
        <v>19652</v>
      </c>
      <c r="V271" s="7">
        <f t="shared" si="130"/>
        <v>18568</v>
      </c>
      <c r="W271" s="7">
        <f t="shared" si="130"/>
        <v>17505</v>
      </c>
      <c r="X271" s="7">
        <f t="shared" si="130"/>
        <v>16643</v>
      </c>
      <c r="Y271" s="57">
        <f t="shared" si="130"/>
        <v>15815</v>
      </c>
      <c r="AA271" t="s">
        <v>156</v>
      </c>
      <c r="AB271" t="s">
        <v>152</v>
      </c>
      <c r="AN271" s="85" t="s">
        <v>91</v>
      </c>
      <c r="AO271" s="87" t="s">
        <v>146</v>
      </c>
      <c r="AP271" s="87" t="s">
        <v>146</v>
      </c>
      <c r="AQ271" s="87" t="s">
        <v>146</v>
      </c>
    </row>
    <row r="272" spans="1:43">
      <c r="A272" s="50"/>
      <c r="Y272" s="51"/>
      <c r="AN272" s="85"/>
      <c r="AO272" s="87"/>
      <c r="AP272" s="87"/>
      <c r="AQ272" s="87"/>
    </row>
    <row r="273" spans="1:43">
      <c r="A273" s="50"/>
      <c r="Y273" s="51"/>
      <c r="AB273">
        <v>7</v>
      </c>
      <c r="AC273">
        <v>8</v>
      </c>
      <c r="AD273">
        <v>9</v>
      </c>
      <c r="AE273">
        <v>10</v>
      </c>
      <c r="AF273">
        <v>11</v>
      </c>
      <c r="AG273">
        <v>12</v>
      </c>
      <c r="AH273">
        <v>13</v>
      </c>
      <c r="AI273">
        <v>14</v>
      </c>
      <c r="AJ273">
        <v>15</v>
      </c>
      <c r="AK273">
        <v>16</v>
      </c>
      <c r="AL273">
        <v>17</v>
      </c>
      <c r="AN273" s="85" t="s">
        <v>92</v>
      </c>
      <c r="AO273" s="87">
        <v>0</v>
      </c>
      <c r="AP273" s="87">
        <v>0</v>
      </c>
      <c r="AQ273" s="87" t="s">
        <v>146</v>
      </c>
    </row>
    <row r="274" spans="1:43">
      <c r="A274" s="58" t="s">
        <v>109</v>
      </c>
      <c r="B274" s="2">
        <f t="shared" ref="B274:Y274" si="131">B25</f>
        <v>0</v>
      </c>
      <c r="C274" s="2">
        <f t="shared" si="131"/>
        <v>0</v>
      </c>
      <c r="D274" s="2">
        <f t="shared" si="131"/>
        <v>0</v>
      </c>
      <c r="E274" s="2">
        <f t="shared" si="131"/>
        <v>0</v>
      </c>
      <c r="F274" s="2">
        <f t="shared" si="131"/>
        <v>0</v>
      </c>
      <c r="G274" s="2">
        <f t="shared" si="131"/>
        <v>3009.1786195317254</v>
      </c>
      <c r="H274" s="1">
        <f t="shared" si="131"/>
        <v>23021.834277385191</v>
      </c>
      <c r="I274" s="2">
        <f t="shared" si="131"/>
        <v>49344.058008450331</v>
      </c>
      <c r="J274" s="2">
        <f t="shared" si="131"/>
        <v>74776.470857395878</v>
      </c>
      <c r="K274" s="2">
        <f t="shared" si="131"/>
        <v>88997.266591634529</v>
      </c>
      <c r="L274" s="2">
        <f t="shared" si="131"/>
        <v>107262.65724459861</v>
      </c>
      <c r="M274" s="2">
        <f t="shared" si="131"/>
        <v>113669.2955958597</v>
      </c>
      <c r="N274" s="2">
        <f t="shared" si="131"/>
        <v>114898.85245115223</v>
      </c>
      <c r="O274" s="2">
        <f t="shared" si="131"/>
        <v>106000.74362995627</v>
      </c>
      <c r="P274" s="2">
        <f t="shared" si="131"/>
        <v>86068.979870477298</v>
      </c>
      <c r="Q274" s="2">
        <f t="shared" si="131"/>
        <v>60846.885957305472</v>
      </c>
      <c r="R274" s="3">
        <f t="shared" si="131"/>
        <v>33375.99726932231</v>
      </c>
      <c r="S274" s="2">
        <f t="shared" si="131"/>
        <v>13864.871381390798</v>
      </c>
      <c r="T274" s="2">
        <f t="shared" si="131"/>
        <v>1714.9082455395853</v>
      </c>
      <c r="U274" s="2">
        <f t="shared" si="131"/>
        <v>0</v>
      </c>
      <c r="V274" s="2">
        <f t="shared" si="131"/>
        <v>0</v>
      </c>
      <c r="W274" s="2">
        <f t="shared" si="131"/>
        <v>0</v>
      </c>
      <c r="X274" s="2">
        <f t="shared" si="131"/>
        <v>0</v>
      </c>
      <c r="Y274" s="54">
        <f t="shared" si="131"/>
        <v>0</v>
      </c>
      <c r="Z274" s="14">
        <v>0.6</v>
      </c>
      <c r="AN274" s="85" t="s">
        <v>93</v>
      </c>
      <c r="AO274" s="87">
        <v>0</v>
      </c>
      <c r="AP274" s="87">
        <v>0</v>
      </c>
      <c r="AQ274" s="87" t="s">
        <v>146</v>
      </c>
    </row>
    <row r="275" spans="1:43">
      <c r="A275" s="50" t="s">
        <v>110</v>
      </c>
      <c r="B275">
        <f>B270+B274</f>
        <v>3222.6946889269411</v>
      </c>
      <c r="C275">
        <f t="shared" ref="C275:Y275" si="132">C270+C274</f>
        <v>3222.6946889269411</v>
      </c>
      <c r="D275">
        <f t="shared" si="132"/>
        <v>3222.6946889269411</v>
      </c>
      <c r="E275">
        <f t="shared" si="132"/>
        <v>3222.6946889269411</v>
      </c>
      <c r="F275">
        <f t="shared" si="132"/>
        <v>3222.6946889269411</v>
      </c>
      <c r="G275">
        <f t="shared" si="132"/>
        <v>6231.8733084586665</v>
      </c>
      <c r="H275" s="4">
        <f t="shared" si="132"/>
        <v>26244.528966312133</v>
      </c>
      <c r="I275">
        <f t="shared" si="132"/>
        <v>52566.752697377269</v>
      </c>
      <c r="J275">
        <f t="shared" si="132"/>
        <v>77999.165546322824</v>
      </c>
      <c r="K275">
        <f t="shared" si="132"/>
        <v>92219.961280561474</v>
      </c>
      <c r="L275">
        <f>L270+L274</f>
        <v>110485.35193352556</v>
      </c>
      <c r="M275">
        <f t="shared" si="132"/>
        <v>116891.99028478665</v>
      </c>
      <c r="N275">
        <f t="shared" si="132"/>
        <v>118121.54714007917</v>
      </c>
      <c r="O275">
        <f t="shared" si="132"/>
        <v>109223.43831888321</v>
      </c>
      <c r="P275">
        <f t="shared" si="132"/>
        <v>89291.674559404244</v>
      </c>
      <c r="Q275">
        <f t="shared" si="132"/>
        <v>64069.580646232411</v>
      </c>
      <c r="R275" s="5">
        <f t="shared" si="132"/>
        <v>36598.691958249248</v>
      </c>
      <c r="S275">
        <f t="shared" si="132"/>
        <v>17087.566070317738</v>
      </c>
      <c r="T275">
        <f t="shared" si="132"/>
        <v>4937.6029344665267</v>
      </c>
      <c r="U275">
        <f t="shared" si="132"/>
        <v>3222.6946889269411</v>
      </c>
      <c r="V275">
        <f t="shared" si="132"/>
        <v>3222.6946889269411</v>
      </c>
      <c r="W275">
        <f t="shared" si="132"/>
        <v>3222.6946889269411</v>
      </c>
      <c r="X275">
        <f t="shared" si="132"/>
        <v>3222.6946889269411</v>
      </c>
      <c r="Y275" s="51">
        <f t="shared" si="132"/>
        <v>3222.6946889269411</v>
      </c>
      <c r="Z275" s="14">
        <v>0.4</v>
      </c>
      <c r="AN275" s="85" t="s">
        <v>94</v>
      </c>
      <c r="AO275" s="87">
        <v>0</v>
      </c>
      <c r="AP275" s="87">
        <v>0</v>
      </c>
      <c r="AQ275" s="86">
        <v>2463.8713160000002</v>
      </c>
    </row>
    <row r="276" spans="1:43">
      <c r="A276" s="52" t="s">
        <v>131</v>
      </c>
      <c r="B276" s="7">
        <f>B275+B269-B271</f>
        <v>-11805.305311073058</v>
      </c>
      <c r="C276" s="7">
        <f t="shared" ref="C276:Y276" si="133">C275+C269-C271</f>
        <v>-10923.305311073058</v>
      </c>
      <c r="D276" s="7">
        <f t="shared" si="133"/>
        <v>-10472.305311073058</v>
      </c>
      <c r="E276" s="7">
        <f t="shared" si="133"/>
        <v>-10529.305311073058</v>
      </c>
      <c r="F276" s="7">
        <f t="shared" si="133"/>
        <v>-10447.305311073058</v>
      </c>
      <c r="G276" s="7">
        <f t="shared" si="133"/>
        <v>-7460.1266915413335</v>
      </c>
      <c r="H276" s="71">
        <f t="shared" si="133"/>
        <v>11605.528966312133</v>
      </c>
      <c r="I276" s="27">
        <f t="shared" si="133"/>
        <v>35895.752697377269</v>
      </c>
      <c r="J276" s="27">
        <f t="shared" si="133"/>
        <v>57908.165546322824</v>
      </c>
      <c r="K276" s="27">
        <f t="shared" si="133"/>
        <v>69860.961280561474</v>
      </c>
      <c r="L276" s="27">
        <f t="shared" si="133"/>
        <v>87276.351933525555</v>
      </c>
      <c r="M276" s="27">
        <f t="shared" si="133"/>
        <v>93246.990284786647</v>
      </c>
      <c r="N276" s="27">
        <f t="shared" si="133"/>
        <v>95129.547140079172</v>
      </c>
      <c r="O276" s="27">
        <f t="shared" si="133"/>
        <v>85232.438318883214</v>
      </c>
      <c r="P276" s="27">
        <f t="shared" si="133"/>
        <v>65336.674559404244</v>
      </c>
      <c r="Q276" s="27">
        <f t="shared" si="133"/>
        <v>40649.580646232411</v>
      </c>
      <c r="R276" s="72">
        <f t="shared" si="133"/>
        <v>13943.691958249248</v>
      </c>
      <c r="S276" s="7">
        <f t="shared" si="133"/>
        <v>-4216.4339296822618</v>
      </c>
      <c r="T276" s="7">
        <f t="shared" si="133"/>
        <v>-15550.397065533474</v>
      </c>
      <c r="U276" s="7">
        <f t="shared" si="133"/>
        <v>-16429.305311073058</v>
      </c>
      <c r="V276" s="7">
        <f t="shared" si="133"/>
        <v>-15345.305311073058</v>
      </c>
      <c r="W276" s="7">
        <f t="shared" si="133"/>
        <v>-14282.305311073058</v>
      </c>
      <c r="X276" s="7">
        <f t="shared" si="133"/>
        <v>-13420.305311073058</v>
      </c>
      <c r="Y276" s="57">
        <f t="shared" si="133"/>
        <v>-12592.305311073058</v>
      </c>
      <c r="Z276" s="14">
        <v>0.2</v>
      </c>
      <c r="AA276" t="s">
        <v>153</v>
      </c>
      <c r="AB276" t="s">
        <v>146</v>
      </c>
      <c r="AC276" t="s">
        <v>146</v>
      </c>
      <c r="AD276" t="s">
        <v>146</v>
      </c>
      <c r="AE276">
        <v>2463.8713160000002</v>
      </c>
      <c r="AF276">
        <v>451.16415490000003</v>
      </c>
      <c r="AG276">
        <v>34.496337820000001</v>
      </c>
      <c r="AH276">
        <v>0</v>
      </c>
      <c r="AI276">
        <v>1648.4281759999999</v>
      </c>
      <c r="AJ276" t="s">
        <v>146</v>
      </c>
      <c r="AK276" t="s">
        <v>146</v>
      </c>
      <c r="AL276" t="s">
        <v>146</v>
      </c>
      <c r="AN276" s="85" t="s">
        <v>95</v>
      </c>
      <c r="AO276" s="87">
        <v>0</v>
      </c>
      <c r="AP276" s="87">
        <v>0</v>
      </c>
      <c r="AQ276" s="86">
        <v>451.16415490000003</v>
      </c>
    </row>
    <row r="277" spans="1:43">
      <c r="A277" s="50"/>
      <c r="H277" s="4"/>
      <c r="R277" s="5"/>
      <c r="Y277" s="51"/>
      <c r="AN277" s="85" t="s">
        <v>96</v>
      </c>
      <c r="AO277" s="87">
        <v>0</v>
      </c>
      <c r="AP277" s="87">
        <v>0</v>
      </c>
      <c r="AQ277" s="86">
        <v>34.496337820000001</v>
      </c>
    </row>
    <row r="278" spans="1:43">
      <c r="A278" s="58" t="s">
        <v>111</v>
      </c>
      <c r="B278" s="2">
        <f t="shared" ref="B278:Y278" si="134">B28</f>
        <v>0</v>
      </c>
      <c r="C278" s="2">
        <f t="shared" si="134"/>
        <v>0</v>
      </c>
      <c r="D278" s="2">
        <f t="shared" si="134"/>
        <v>0</v>
      </c>
      <c r="E278" s="2">
        <f t="shared" si="134"/>
        <v>0</v>
      </c>
      <c r="F278" s="2">
        <f t="shared" si="134"/>
        <v>0</v>
      </c>
      <c r="G278" s="2">
        <f t="shared" si="134"/>
        <v>1805.5071717190353</v>
      </c>
      <c r="H278" s="1">
        <f t="shared" si="134"/>
        <v>13813.100566431116</v>
      </c>
      <c r="I278" s="2">
        <f t="shared" si="134"/>
        <v>29606.434805070203</v>
      </c>
      <c r="J278" s="2">
        <f t="shared" si="134"/>
        <v>44865.88251443753</v>
      </c>
      <c r="K278" s="2">
        <f t="shared" si="134"/>
        <v>53398.359954980719</v>
      </c>
      <c r="L278" s="2">
        <f t="shared" si="134"/>
        <v>64357.594346759164</v>
      </c>
      <c r="M278" s="2">
        <f t="shared" si="134"/>
        <v>68201.577357515824</v>
      </c>
      <c r="N278" s="2">
        <f t="shared" si="134"/>
        <v>68939.311470691333</v>
      </c>
      <c r="O278" s="2">
        <f t="shared" si="134"/>
        <v>63600.446177973768</v>
      </c>
      <c r="P278" s="2">
        <f t="shared" si="134"/>
        <v>51641.387922286383</v>
      </c>
      <c r="Q278" s="2">
        <f t="shared" si="134"/>
        <v>36508.131574383289</v>
      </c>
      <c r="R278" s="3">
        <f t="shared" si="134"/>
        <v>20025.598361593387</v>
      </c>
      <c r="S278" s="2">
        <f t="shared" si="134"/>
        <v>8318.9228288344802</v>
      </c>
      <c r="T278" s="2">
        <f t="shared" si="134"/>
        <v>1028.9449473237512</v>
      </c>
      <c r="U278" s="2">
        <f t="shared" si="134"/>
        <v>0</v>
      </c>
      <c r="V278" s="2">
        <f t="shared" si="134"/>
        <v>0</v>
      </c>
      <c r="W278" s="2">
        <f t="shared" si="134"/>
        <v>0</v>
      </c>
      <c r="X278" s="2">
        <f t="shared" si="134"/>
        <v>0</v>
      </c>
      <c r="Y278" s="54">
        <f t="shared" si="134"/>
        <v>0</v>
      </c>
      <c r="AN278" s="85" t="s">
        <v>97</v>
      </c>
      <c r="AO278" s="87">
        <v>0</v>
      </c>
      <c r="AP278" s="87">
        <v>0</v>
      </c>
      <c r="AQ278" s="86">
        <v>0</v>
      </c>
    </row>
    <row r="279" spans="1:43">
      <c r="A279" s="50" t="s">
        <v>110</v>
      </c>
      <c r="B279">
        <f>B270+B278</f>
        <v>3222.6946889269411</v>
      </c>
      <c r="C279">
        <f t="shared" ref="C279:Y279" si="135">C270+C278</f>
        <v>3222.6946889269411</v>
      </c>
      <c r="D279">
        <f t="shared" si="135"/>
        <v>3222.6946889269411</v>
      </c>
      <c r="E279">
        <f t="shared" si="135"/>
        <v>3222.6946889269411</v>
      </c>
      <c r="F279">
        <f t="shared" si="135"/>
        <v>3222.6946889269411</v>
      </c>
      <c r="G279">
        <f t="shared" si="135"/>
        <v>5028.2018606459769</v>
      </c>
      <c r="H279" s="4">
        <f t="shared" si="135"/>
        <v>17035.795255358058</v>
      </c>
      <c r="I279">
        <f t="shared" si="135"/>
        <v>32829.129493997141</v>
      </c>
      <c r="J279">
        <f>J270+J278</f>
        <v>48088.577203364468</v>
      </c>
      <c r="K279">
        <f t="shared" si="135"/>
        <v>56621.054643907657</v>
      </c>
      <c r="L279">
        <f t="shared" si="135"/>
        <v>67580.289035686103</v>
      </c>
      <c r="M279">
        <f t="shared" si="135"/>
        <v>71424.272046442769</v>
      </c>
      <c r="N279">
        <f t="shared" si="135"/>
        <v>72162.006159618279</v>
      </c>
      <c r="O279">
        <f t="shared" si="135"/>
        <v>66823.140866900707</v>
      </c>
      <c r="P279">
        <f t="shared" si="135"/>
        <v>54864.082611213322</v>
      </c>
      <c r="Q279">
        <f t="shared" si="135"/>
        <v>39730.826263310228</v>
      </c>
      <c r="R279" s="5">
        <f t="shared" si="135"/>
        <v>23248.293050520329</v>
      </c>
      <c r="S279">
        <f t="shared" si="135"/>
        <v>11541.61751776142</v>
      </c>
      <c r="T279">
        <f t="shared" si="135"/>
        <v>4251.6396362506921</v>
      </c>
      <c r="U279">
        <f t="shared" si="135"/>
        <v>3222.6946889269411</v>
      </c>
      <c r="V279">
        <f t="shared" si="135"/>
        <v>3222.6946889269411</v>
      </c>
      <c r="W279">
        <f t="shared" si="135"/>
        <v>3222.6946889269411</v>
      </c>
      <c r="X279">
        <f t="shared" si="135"/>
        <v>3222.6946889269411</v>
      </c>
      <c r="Y279" s="51">
        <f t="shared" si="135"/>
        <v>3222.6946889269411</v>
      </c>
      <c r="AN279" s="85" t="s">
        <v>98</v>
      </c>
      <c r="AO279" s="87">
        <v>0</v>
      </c>
      <c r="AP279" s="87">
        <v>0</v>
      </c>
      <c r="AQ279" s="86">
        <v>1648.4281759999999</v>
      </c>
    </row>
    <row r="280" spans="1:43">
      <c r="A280" s="52" t="s">
        <v>131</v>
      </c>
      <c r="B280" s="7">
        <f>B279+B269-B271</f>
        <v>-11805.305311073058</v>
      </c>
      <c r="C280" s="7">
        <f t="shared" ref="C280:Y280" si="136">C279+C269-C271</f>
        <v>-10923.305311073058</v>
      </c>
      <c r="D280" s="7">
        <f t="shared" si="136"/>
        <v>-10472.305311073058</v>
      </c>
      <c r="E280" s="7">
        <f t="shared" si="136"/>
        <v>-10529.305311073058</v>
      </c>
      <c r="F280" s="7">
        <f t="shared" si="136"/>
        <v>-10447.305311073058</v>
      </c>
      <c r="G280" s="7">
        <f t="shared" si="136"/>
        <v>-8663.7981393540231</v>
      </c>
      <c r="H280" s="71">
        <f t="shared" si="136"/>
        <v>2396.7952553580581</v>
      </c>
      <c r="I280" s="27">
        <f t="shared" si="136"/>
        <v>16158.129493997141</v>
      </c>
      <c r="J280" s="27">
        <f t="shared" si="136"/>
        <v>27997.577203364468</v>
      </c>
      <c r="K280" s="27">
        <f t="shared" si="136"/>
        <v>34262.054643907657</v>
      </c>
      <c r="L280" s="27">
        <f t="shared" si="136"/>
        <v>44371.289035686103</v>
      </c>
      <c r="M280" s="27">
        <f t="shared" si="136"/>
        <v>47779.272046442769</v>
      </c>
      <c r="N280" s="27">
        <f t="shared" si="136"/>
        <v>49170.006159618279</v>
      </c>
      <c r="O280" s="27">
        <f t="shared" si="136"/>
        <v>42832.140866900707</v>
      </c>
      <c r="P280" s="27">
        <f t="shared" si="136"/>
        <v>30909.082611213322</v>
      </c>
      <c r="Q280" s="27">
        <f t="shared" si="136"/>
        <v>16310.826263310228</v>
      </c>
      <c r="R280" s="72">
        <f t="shared" si="136"/>
        <v>593.29305052032942</v>
      </c>
      <c r="S280" s="7">
        <f t="shared" si="136"/>
        <v>-9762.3824822385795</v>
      </c>
      <c r="T280" s="7">
        <f t="shared" si="136"/>
        <v>-16236.360363749307</v>
      </c>
      <c r="U280" s="7">
        <f t="shared" si="136"/>
        <v>-16429.305311073058</v>
      </c>
      <c r="V280" s="7">
        <f t="shared" si="136"/>
        <v>-15345.305311073058</v>
      </c>
      <c r="W280" s="7">
        <f t="shared" si="136"/>
        <v>-14282.305311073058</v>
      </c>
      <c r="X280" s="7">
        <f t="shared" si="136"/>
        <v>-13420.305311073058</v>
      </c>
      <c r="Y280" s="57">
        <f t="shared" si="136"/>
        <v>-12592.305311073058</v>
      </c>
      <c r="AN280" s="85" t="s">
        <v>99</v>
      </c>
      <c r="AO280" s="87">
        <v>0</v>
      </c>
      <c r="AP280" s="87">
        <v>0</v>
      </c>
      <c r="AQ280" s="87" t="s">
        <v>146</v>
      </c>
    </row>
    <row r="281" spans="1:43">
      <c r="A281" s="50"/>
      <c r="B281">
        <f>B279+B269</f>
        <v>3222.6946889269411</v>
      </c>
      <c r="C281">
        <f t="shared" ref="C281:G281" si="137">C279+C269</f>
        <v>3222.6946889269411</v>
      </c>
      <c r="D281">
        <f t="shared" si="137"/>
        <v>3222.6946889269411</v>
      </c>
      <c r="E281">
        <f t="shared" si="137"/>
        <v>3222.6946889269411</v>
      </c>
      <c r="F281">
        <f t="shared" si="137"/>
        <v>3222.6946889269411</v>
      </c>
      <c r="G281">
        <f t="shared" si="137"/>
        <v>5028.2018606459769</v>
      </c>
      <c r="H281" s="73">
        <f>H271</f>
        <v>14639</v>
      </c>
      <c r="I281" s="73">
        <f t="shared" ref="I281:R281" si="138">I271</f>
        <v>16671</v>
      </c>
      <c r="J281" s="73">
        <f t="shared" si="138"/>
        <v>20091</v>
      </c>
      <c r="K281" s="73">
        <f t="shared" si="138"/>
        <v>22359</v>
      </c>
      <c r="L281" s="73">
        <f t="shared" si="138"/>
        <v>23209</v>
      </c>
      <c r="M281" s="73">
        <f t="shared" si="138"/>
        <v>23645</v>
      </c>
      <c r="N281" s="73">
        <f t="shared" si="138"/>
        <v>22992</v>
      </c>
      <c r="O281" s="73">
        <f t="shared" si="138"/>
        <v>23991</v>
      </c>
      <c r="P281" s="73">
        <f t="shared" si="138"/>
        <v>23955</v>
      </c>
      <c r="Q281" s="73">
        <f t="shared" si="138"/>
        <v>23420</v>
      </c>
      <c r="R281" s="73">
        <f t="shared" si="138"/>
        <v>22655</v>
      </c>
      <c r="S281">
        <f>S279+S269</f>
        <v>11541.61751776142</v>
      </c>
      <c r="T281">
        <f t="shared" ref="T281:Y281" si="139">T279+T269</f>
        <v>4251.6396362506921</v>
      </c>
      <c r="U281">
        <f t="shared" si="139"/>
        <v>3222.6946889269411</v>
      </c>
      <c r="V281">
        <f t="shared" si="139"/>
        <v>3222.6946889269411</v>
      </c>
      <c r="W281">
        <f t="shared" si="139"/>
        <v>3222.6946889269411</v>
      </c>
      <c r="X281">
        <f t="shared" si="139"/>
        <v>3222.6946889269411</v>
      </c>
      <c r="Y281">
        <f t="shared" si="139"/>
        <v>3222.6946889269411</v>
      </c>
      <c r="AN281" s="85" t="s">
        <v>100</v>
      </c>
      <c r="AO281" s="87">
        <v>0</v>
      </c>
      <c r="AP281" s="87">
        <v>0</v>
      </c>
      <c r="AQ281" s="87" t="s">
        <v>146</v>
      </c>
    </row>
    <row r="282" spans="1:43">
      <c r="A282" s="50"/>
      <c r="H282" s="4"/>
      <c r="R282" s="5"/>
      <c r="Y282" s="51"/>
      <c r="AN282" s="85" t="s">
        <v>101</v>
      </c>
      <c r="AO282" s="87">
        <v>0</v>
      </c>
      <c r="AP282" s="87" t="s">
        <v>146</v>
      </c>
      <c r="AQ282" s="87" t="s">
        <v>146</v>
      </c>
    </row>
    <row r="283" spans="1:43">
      <c r="A283" s="58" t="s">
        <v>122</v>
      </c>
      <c r="B283" s="2">
        <f t="shared" ref="B283:Y283" si="140">B31</f>
        <v>0</v>
      </c>
      <c r="C283" s="2">
        <f t="shared" si="140"/>
        <v>0</v>
      </c>
      <c r="D283" s="2">
        <f t="shared" si="140"/>
        <v>0</v>
      </c>
      <c r="E283" s="2">
        <f t="shared" si="140"/>
        <v>0</v>
      </c>
      <c r="F283" s="2">
        <f t="shared" si="140"/>
        <v>0</v>
      </c>
      <c r="G283" s="2">
        <f t="shared" si="140"/>
        <v>1504.5893097658627</v>
      </c>
      <c r="H283" s="1">
        <f t="shared" si="140"/>
        <v>11510.917138692595</v>
      </c>
      <c r="I283" s="2">
        <f t="shared" si="140"/>
        <v>24672.029004225165</v>
      </c>
      <c r="J283" s="2">
        <f t="shared" si="140"/>
        <v>37388.235428697939</v>
      </c>
      <c r="K283" s="2">
        <f t="shared" si="140"/>
        <v>44498.633295817264</v>
      </c>
      <c r="L283" s="2">
        <f t="shared" si="140"/>
        <v>53631.328622299305</v>
      </c>
      <c r="M283" s="2">
        <f t="shared" si="140"/>
        <v>56834.647797929851</v>
      </c>
      <c r="N283" s="2">
        <f t="shared" si="140"/>
        <v>57449.426225576113</v>
      </c>
      <c r="O283" s="2">
        <f t="shared" si="140"/>
        <v>53000.371814978134</v>
      </c>
      <c r="P283" s="2">
        <f t="shared" si="140"/>
        <v>43034.489935238649</v>
      </c>
      <c r="Q283" s="2">
        <f t="shared" si="140"/>
        <v>30423.442978652736</v>
      </c>
      <c r="R283" s="3">
        <f t="shared" si="140"/>
        <v>16687.998634661155</v>
      </c>
      <c r="S283" s="2">
        <f t="shared" si="140"/>
        <v>6932.435690695399</v>
      </c>
      <c r="T283" s="2">
        <f t="shared" si="140"/>
        <v>857.45412276979266</v>
      </c>
      <c r="U283" s="2">
        <f t="shared" si="140"/>
        <v>0</v>
      </c>
      <c r="V283" s="2">
        <f t="shared" si="140"/>
        <v>0</v>
      </c>
      <c r="W283" s="2">
        <f t="shared" si="140"/>
        <v>0</v>
      </c>
      <c r="X283" s="2">
        <f t="shared" si="140"/>
        <v>0</v>
      </c>
      <c r="Y283" s="54">
        <f t="shared" si="140"/>
        <v>0</v>
      </c>
    </row>
    <row r="284" spans="1:43">
      <c r="A284" s="50" t="s">
        <v>110</v>
      </c>
      <c r="B284">
        <f>B270+B283</f>
        <v>3222.6946889269411</v>
      </c>
      <c r="C284">
        <f t="shared" ref="C284:Y284" si="141">C270+C283</f>
        <v>3222.6946889269411</v>
      </c>
      <c r="D284">
        <f t="shared" si="141"/>
        <v>3222.6946889269411</v>
      </c>
      <c r="E284">
        <f t="shared" si="141"/>
        <v>3222.6946889269411</v>
      </c>
      <c r="F284">
        <f t="shared" si="141"/>
        <v>3222.6946889269411</v>
      </c>
      <c r="G284">
        <f t="shared" si="141"/>
        <v>4727.2839986928038</v>
      </c>
      <c r="H284" s="4">
        <f t="shared" si="141"/>
        <v>14733.611827619538</v>
      </c>
      <c r="I284">
        <f t="shared" si="141"/>
        <v>27894.723693152107</v>
      </c>
      <c r="J284">
        <f t="shared" si="141"/>
        <v>40610.930117624877</v>
      </c>
      <c r="K284">
        <f t="shared" si="141"/>
        <v>47721.327984744203</v>
      </c>
      <c r="L284">
        <f t="shared" si="141"/>
        <v>56854.023311226243</v>
      </c>
      <c r="M284">
        <f t="shared" si="141"/>
        <v>60057.342486856789</v>
      </c>
      <c r="N284">
        <f t="shared" si="141"/>
        <v>60672.120914503052</v>
      </c>
      <c r="O284">
        <f t="shared" si="141"/>
        <v>56223.066503905073</v>
      </c>
      <c r="P284">
        <f t="shared" si="141"/>
        <v>46257.184624165588</v>
      </c>
      <c r="Q284">
        <f t="shared" si="141"/>
        <v>33646.137667579678</v>
      </c>
      <c r="R284" s="5">
        <f t="shared" si="141"/>
        <v>19910.693323588097</v>
      </c>
      <c r="S284">
        <f t="shared" si="141"/>
        <v>10155.13037962234</v>
      </c>
      <c r="T284">
        <f t="shared" si="141"/>
        <v>4080.1488116967339</v>
      </c>
      <c r="U284">
        <f t="shared" si="141"/>
        <v>3222.6946889269411</v>
      </c>
      <c r="V284">
        <f t="shared" si="141"/>
        <v>3222.6946889269411</v>
      </c>
      <c r="W284">
        <f t="shared" si="141"/>
        <v>3222.6946889269411</v>
      </c>
      <c r="X284">
        <f t="shared" si="141"/>
        <v>3222.6946889269411</v>
      </c>
      <c r="Y284" s="51">
        <f t="shared" si="141"/>
        <v>3222.6946889269411</v>
      </c>
    </row>
    <row r="285" spans="1:43">
      <c r="A285" s="52" t="s">
        <v>131</v>
      </c>
      <c r="B285" s="7">
        <f>B284+B269-B271</f>
        <v>-11805.305311073058</v>
      </c>
      <c r="C285" s="7">
        <f t="shared" ref="C285:Y285" si="142">C284+C269-C271</f>
        <v>-10923.305311073058</v>
      </c>
      <c r="D285" s="7">
        <f t="shared" si="142"/>
        <v>-10472.305311073058</v>
      </c>
      <c r="E285" s="7">
        <f t="shared" si="142"/>
        <v>-10529.305311073058</v>
      </c>
      <c r="F285" s="7">
        <f t="shared" si="142"/>
        <v>-10447.305311073058</v>
      </c>
      <c r="G285" s="7">
        <f t="shared" si="142"/>
        <v>-8964.7160013071953</v>
      </c>
      <c r="H285" s="6">
        <f t="shared" si="142"/>
        <v>94.611827619537507</v>
      </c>
      <c r="I285" s="27">
        <f t="shared" si="142"/>
        <v>11223.723693152107</v>
      </c>
      <c r="J285" s="27">
        <f t="shared" si="142"/>
        <v>20519.930117624877</v>
      </c>
      <c r="K285" s="27">
        <f t="shared" si="142"/>
        <v>25362.327984744203</v>
      </c>
      <c r="L285" s="27">
        <f t="shared" si="142"/>
        <v>33645.023311226243</v>
      </c>
      <c r="M285" s="27">
        <f t="shared" si="142"/>
        <v>36412.342486856789</v>
      </c>
      <c r="N285" s="27">
        <f t="shared" si="142"/>
        <v>37680.120914503052</v>
      </c>
      <c r="O285" s="27">
        <f t="shared" si="142"/>
        <v>32232.066503905073</v>
      </c>
      <c r="P285" s="27">
        <f t="shared" si="142"/>
        <v>22302.184624165588</v>
      </c>
      <c r="Q285" s="27">
        <f t="shared" si="142"/>
        <v>10226.137667579678</v>
      </c>
      <c r="R285" s="72">
        <f t="shared" si="142"/>
        <v>-2744.306676411903</v>
      </c>
      <c r="S285" s="7">
        <f t="shared" si="142"/>
        <v>-11148.86962037766</v>
      </c>
      <c r="T285" s="7">
        <f t="shared" si="142"/>
        <v>-16407.851188303266</v>
      </c>
      <c r="U285" s="7">
        <f t="shared" si="142"/>
        <v>-16429.305311073058</v>
      </c>
      <c r="V285" s="7">
        <f t="shared" si="142"/>
        <v>-15345.305311073058</v>
      </c>
      <c r="W285" s="7">
        <f t="shared" si="142"/>
        <v>-14282.305311073058</v>
      </c>
      <c r="X285" s="7">
        <f t="shared" si="142"/>
        <v>-13420.305311073058</v>
      </c>
      <c r="Y285" s="57">
        <f t="shared" si="142"/>
        <v>-12592.305311073058</v>
      </c>
    </row>
    <row r="286" spans="1:43">
      <c r="A286" s="50"/>
      <c r="H286" s="4"/>
      <c r="R286" s="5"/>
      <c r="Y286" s="51"/>
    </row>
    <row r="287" spans="1:43">
      <c r="A287" s="58" t="s">
        <v>123</v>
      </c>
      <c r="B287" s="2">
        <f t="shared" ref="B287:Y287" si="143">B34</f>
        <v>0</v>
      </c>
      <c r="C287" s="2">
        <f t="shared" si="143"/>
        <v>0</v>
      </c>
      <c r="D287" s="2">
        <f t="shared" si="143"/>
        <v>0</v>
      </c>
      <c r="E287" s="2">
        <f t="shared" si="143"/>
        <v>0</v>
      </c>
      <c r="F287" s="2">
        <f t="shared" si="143"/>
        <v>0</v>
      </c>
      <c r="G287" s="2">
        <f t="shared" si="143"/>
        <v>1203.6714478126901</v>
      </c>
      <c r="H287" s="1">
        <f t="shared" si="143"/>
        <v>9208.7337109540749</v>
      </c>
      <c r="I287" s="2">
        <f t="shared" si="143"/>
        <v>19737.623203380135</v>
      </c>
      <c r="J287" s="2">
        <f t="shared" si="143"/>
        <v>29910.588342958352</v>
      </c>
      <c r="K287" s="2">
        <f t="shared" si="143"/>
        <v>35598.906636653803</v>
      </c>
      <c r="L287" s="2">
        <f t="shared" si="143"/>
        <v>42905.062897839438</v>
      </c>
      <c r="M287" s="2">
        <f t="shared" si="143"/>
        <v>45467.718238343878</v>
      </c>
      <c r="N287" s="2">
        <f t="shared" si="143"/>
        <v>45959.540980460886</v>
      </c>
      <c r="O287" s="2">
        <f t="shared" si="143"/>
        <v>42400.2974519825</v>
      </c>
      <c r="P287" s="2">
        <f t="shared" si="143"/>
        <v>34427.591948190922</v>
      </c>
      <c r="Q287" s="2">
        <f t="shared" si="143"/>
        <v>24338.754382922187</v>
      </c>
      <c r="R287" s="3">
        <f t="shared" si="143"/>
        <v>13350.398907728922</v>
      </c>
      <c r="S287" s="2">
        <f t="shared" si="143"/>
        <v>5545.9485525563196</v>
      </c>
      <c r="T287" s="2">
        <f t="shared" si="143"/>
        <v>685.96329821583413</v>
      </c>
      <c r="U287" s="2">
        <f t="shared" si="143"/>
        <v>0</v>
      </c>
      <c r="V287" s="2">
        <f t="shared" si="143"/>
        <v>0</v>
      </c>
      <c r="W287" s="2">
        <f t="shared" si="143"/>
        <v>0</v>
      </c>
      <c r="X287" s="2">
        <f t="shared" si="143"/>
        <v>0</v>
      </c>
      <c r="Y287" s="54">
        <f t="shared" si="143"/>
        <v>0</v>
      </c>
    </row>
    <row r="288" spans="1:43">
      <c r="A288" s="50" t="s">
        <v>110</v>
      </c>
      <c r="B288">
        <f>B270+B287</f>
        <v>3222.6946889269411</v>
      </c>
      <c r="C288">
        <f t="shared" ref="C288:Y288" si="144">C270+C287</f>
        <v>3222.6946889269411</v>
      </c>
      <c r="D288">
        <f t="shared" si="144"/>
        <v>3222.6946889269411</v>
      </c>
      <c r="E288">
        <f t="shared" si="144"/>
        <v>3222.6946889269411</v>
      </c>
      <c r="F288">
        <f t="shared" si="144"/>
        <v>3222.6946889269411</v>
      </c>
      <c r="G288">
        <f t="shared" si="144"/>
        <v>4426.3661367396307</v>
      </c>
      <c r="H288" s="4">
        <f t="shared" si="144"/>
        <v>12431.428399881017</v>
      </c>
      <c r="I288">
        <f t="shared" si="144"/>
        <v>22960.317892307077</v>
      </c>
      <c r="J288">
        <f t="shared" si="144"/>
        <v>33133.283031885294</v>
      </c>
      <c r="K288">
        <f t="shared" si="144"/>
        <v>38821.601325580741</v>
      </c>
      <c r="L288">
        <f t="shared" si="144"/>
        <v>46127.757586766376</v>
      </c>
      <c r="M288">
        <f t="shared" si="144"/>
        <v>48690.412927270816</v>
      </c>
      <c r="N288">
        <f t="shared" si="144"/>
        <v>49182.235669387825</v>
      </c>
      <c r="O288">
        <f t="shared" si="144"/>
        <v>45622.992140909439</v>
      </c>
      <c r="P288">
        <f t="shared" si="144"/>
        <v>37650.286637117861</v>
      </c>
      <c r="Q288">
        <f t="shared" si="144"/>
        <v>27561.449071849129</v>
      </c>
      <c r="R288" s="5">
        <f t="shared" si="144"/>
        <v>16573.093596655865</v>
      </c>
      <c r="S288">
        <f t="shared" si="144"/>
        <v>8768.6432414832598</v>
      </c>
      <c r="T288">
        <f t="shared" si="144"/>
        <v>3908.6579871427753</v>
      </c>
      <c r="U288">
        <f t="shared" si="144"/>
        <v>3222.6946889269411</v>
      </c>
      <c r="V288">
        <f t="shared" si="144"/>
        <v>3222.6946889269411</v>
      </c>
      <c r="W288">
        <f t="shared" si="144"/>
        <v>3222.6946889269411</v>
      </c>
      <c r="X288">
        <f t="shared" si="144"/>
        <v>3222.6946889269411</v>
      </c>
      <c r="Y288" s="51">
        <f t="shared" si="144"/>
        <v>3222.6946889269411</v>
      </c>
    </row>
    <row r="289" spans="1:25">
      <c r="A289" s="52" t="s">
        <v>131</v>
      </c>
      <c r="B289" s="7">
        <f>B288+B269-B271</f>
        <v>-11805.305311073058</v>
      </c>
      <c r="C289" s="7">
        <f t="shared" ref="C289:Y289" si="145">C288+C269-C271</f>
        <v>-10923.305311073058</v>
      </c>
      <c r="D289" s="7">
        <f t="shared" si="145"/>
        <v>-10472.305311073058</v>
      </c>
      <c r="E289" s="7">
        <f t="shared" si="145"/>
        <v>-10529.305311073058</v>
      </c>
      <c r="F289" s="7">
        <f t="shared" si="145"/>
        <v>-10447.305311073058</v>
      </c>
      <c r="G289" s="7">
        <f t="shared" si="145"/>
        <v>-9265.6338632603693</v>
      </c>
      <c r="H289" s="6">
        <f t="shared" si="145"/>
        <v>-2207.571600118983</v>
      </c>
      <c r="I289" s="27">
        <f t="shared" si="145"/>
        <v>6289.3178923070773</v>
      </c>
      <c r="J289" s="27">
        <f t="shared" si="145"/>
        <v>13042.283031885294</v>
      </c>
      <c r="K289" s="27">
        <f t="shared" si="145"/>
        <v>16462.601325580741</v>
      </c>
      <c r="L289" s="27">
        <f t="shared" si="145"/>
        <v>22918.757586766376</v>
      </c>
      <c r="M289" s="27">
        <f t="shared" si="145"/>
        <v>25045.412927270816</v>
      </c>
      <c r="N289" s="27">
        <f t="shared" si="145"/>
        <v>26190.235669387825</v>
      </c>
      <c r="O289" s="27">
        <f t="shared" si="145"/>
        <v>21631.992140909439</v>
      </c>
      <c r="P289" s="27">
        <f t="shared" si="145"/>
        <v>13695.286637117861</v>
      </c>
      <c r="Q289" s="27">
        <f t="shared" si="145"/>
        <v>4141.4490718491288</v>
      </c>
      <c r="R289" s="8">
        <f t="shared" si="145"/>
        <v>-6081.9064033441355</v>
      </c>
      <c r="S289" s="7">
        <f t="shared" si="145"/>
        <v>-12535.35675851674</v>
      </c>
      <c r="T289" s="7">
        <f t="shared" si="145"/>
        <v>-16579.342012857225</v>
      </c>
      <c r="U289" s="7">
        <f t="shared" si="145"/>
        <v>-16429.305311073058</v>
      </c>
      <c r="V289" s="7">
        <f t="shared" si="145"/>
        <v>-15345.305311073058</v>
      </c>
      <c r="W289" s="7">
        <f t="shared" si="145"/>
        <v>-14282.305311073058</v>
      </c>
      <c r="X289" s="7">
        <f t="shared" si="145"/>
        <v>-13420.305311073058</v>
      </c>
      <c r="Y289" s="57">
        <f t="shared" si="145"/>
        <v>-12592.305311073058</v>
      </c>
    </row>
    <row r="290" spans="1:25">
      <c r="A290" s="50"/>
      <c r="B290">
        <f>B288+B269</f>
        <v>3222.6946889269411</v>
      </c>
      <c r="C290">
        <f t="shared" ref="C290:G290" si="146">C288+C269</f>
        <v>3222.6946889269411</v>
      </c>
      <c r="D290">
        <f t="shared" si="146"/>
        <v>3222.6946889269411</v>
      </c>
      <c r="E290">
        <f t="shared" si="146"/>
        <v>3222.6946889269411</v>
      </c>
      <c r="F290">
        <f t="shared" si="146"/>
        <v>3222.6946889269411</v>
      </c>
      <c r="G290">
        <f t="shared" si="146"/>
        <v>4426.3661367396307</v>
      </c>
      <c r="H290" s="4">
        <f>H288+H269</f>
        <v>12431.428399881017</v>
      </c>
      <c r="I290" s="28">
        <f>I271</f>
        <v>16671</v>
      </c>
      <c r="J290" s="28">
        <f t="shared" ref="J290:Q290" si="147">J271</f>
        <v>20091</v>
      </c>
      <c r="K290" s="28">
        <f t="shared" si="147"/>
        <v>22359</v>
      </c>
      <c r="L290" s="28">
        <f t="shared" si="147"/>
        <v>23209</v>
      </c>
      <c r="M290" s="28">
        <f t="shared" si="147"/>
        <v>23645</v>
      </c>
      <c r="N290" s="28">
        <f t="shared" si="147"/>
        <v>22992</v>
      </c>
      <c r="O290" s="28">
        <f t="shared" si="147"/>
        <v>23991</v>
      </c>
      <c r="P290" s="28">
        <f t="shared" si="147"/>
        <v>23955</v>
      </c>
      <c r="Q290" s="28">
        <f t="shared" si="147"/>
        <v>23420</v>
      </c>
      <c r="R290" s="5">
        <f>R288+R269</f>
        <v>16573.093596655865</v>
      </c>
      <c r="S290">
        <f>S288+S269</f>
        <v>8768.6432414832598</v>
      </c>
      <c r="T290">
        <f t="shared" ref="T290:Y290" si="148">T288+T269</f>
        <v>3908.6579871427753</v>
      </c>
      <c r="U290">
        <f t="shared" si="148"/>
        <v>3222.6946889269411</v>
      </c>
      <c r="V290">
        <f t="shared" si="148"/>
        <v>3222.6946889269411</v>
      </c>
      <c r="W290">
        <f t="shared" si="148"/>
        <v>3222.6946889269411</v>
      </c>
      <c r="X290">
        <f t="shared" si="148"/>
        <v>3222.6946889269411</v>
      </c>
      <c r="Y290">
        <f t="shared" si="148"/>
        <v>3222.6946889269411</v>
      </c>
    </row>
    <row r="291" spans="1:25">
      <c r="A291" s="50"/>
      <c r="H291" s="4"/>
      <c r="R291" s="5"/>
      <c r="Y291" s="51"/>
    </row>
    <row r="292" spans="1:25">
      <c r="A292" s="58" t="s">
        <v>127</v>
      </c>
      <c r="B292" s="2">
        <f t="shared" ref="B292:Y292" si="149">B37</f>
        <v>0</v>
      </c>
      <c r="C292" s="2">
        <f t="shared" si="149"/>
        <v>0</v>
      </c>
      <c r="D292" s="2">
        <f t="shared" si="149"/>
        <v>0</v>
      </c>
      <c r="E292" s="2">
        <f t="shared" si="149"/>
        <v>0</v>
      </c>
      <c r="F292" s="2">
        <f t="shared" si="149"/>
        <v>0</v>
      </c>
      <c r="G292" s="2">
        <f t="shared" si="149"/>
        <v>902.75358585951767</v>
      </c>
      <c r="H292" s="1">
        <f t="shared" si="149"/>
        <v>6906.550283215558</v>
      </c>
      <c r="I292" s="2">
        <f t="shared" si="149"/>
        <v>14803.217402535101</v>
      </c>
      <c r="J292" s="2">
        <f t="shared" si="149"/>
        <v>22432.941257218765</v>
      </c>
      <c r="K292" s="2">
        <f t="shared" si="149"/>
        <v>26699.179977490359</v>
      </c>
      <c r="L292" s="2">
        <f t="shared" si="149"/>
        <v>32178.797173379582</v>
      </c>
      <c r="M292" s="2">
        <f t="shared" si="149"/>
        <v>34100.788678757912</v>
      </c>
      <c r="N292" s="2">
        <f t="shared" si="149"/>
        <v>34469.655735345666</v>
      </c>
      <c r="O292" s="2">
        <f t="shared" si="149"/>
        <v>31800.223088986884</v>
      </c>
      <c r="P292" s="2">
        <f t="shared" si="149"/>
        <v>25820.693961143192</v>
      </c>
      <c r="Q292" s="2">
        <f t="shared" si="149"/>
        <v>18254.065787191645</v>
      </c>
      <c r="R292" s="3">
        <f t="shared" si="149"/>
        <v>10012.799180796694</v>
      </c>
      <c r="S292" s="2">
        <f t="shared" si="149"/>
        <v>4159.4614144172401</v>
      </c>
      <c r="T292" s="2">
        <f t="shared" si="149"/>
        <v>514.4724736618756</v>
      </c>
      <c r="U292" s="2">
        <f t="shared" si="149"/>
        <v>0</v>
      </c>
      <c r="V292" s="2">
        <f t="shared" si="149"/>
        <v>0</v>
      </c>
      <c r="W292" s="2">
        <f t="shared" si="149"/>
        <v>0</v>
      </c>
      <c r="X292" s="2">
        <f t="shared" si="149"/>
        <v>0</v>
      </c>
      <c r="Y292" s="54">
        <f t="shared" si="149"/>
        <v>0</v>
      </c>
    </row>
    <row r="293" spans="1:25">
      <c r="A293" s="50" t="s">
        <v>110</v>
      </c>
      <c r="B293">
        <f>B270+B292</f>
        <v>3222.6946889269411</v>
      </c>
      <c r="C293">
        <f t="shared" ref="C293:Y293" si="150">C270+C292</f>
        <v>3222.6946889269411</v>
      </c>
      <c r="D293">
        <f t="shared" si="150"/>
        <v>3222.6946889269411</v>
      </c>
      <c r="E293">
        <f t="shared" si="150"/>
        <v>3222.6946889269411</v>
      </c>
      <c r="F293">
        <f t="shared" si="150"/>
        <v>3222.6946889269411</v>
      </c>
      <c r="G293">
        <f t="shared" si="150"/>
        <v>4125.4482747864586</v>
      </c>
      <c r="H293" s="4">
        <f t="shared" si="150"/>
        <v>10129.2449721425</v>
      </c>
      <c r="I293">
        <f t="shared" si="150"/>
        <v>18025.912091462043</v>
      </c>
      <c r="J293">
        <f t="shared" si="150"/>
        <v>25655.635946145707</v>
      </c>
      <c r="K293">
        <f t="shared" si="150"/>
        <v>29921.874666417301</v>
      </c>
      <c r="L293">
        <f t="shared" si="150"/>
        <v>35401.491862306524</v>
      </c>
      <c r="M293">
        <f t="shared" si="150"/>
        <v>37323.48336768485</v>
      </c>
      <c r="N293">
        <f t="shared" si="150"/>
        <v>37692.350424272605</v>
      </c>
      <c r="O293">
        <f t="shared" si="150"/>
        <v>35022.917777913826</v>
      </c>
      <c r="P293">
        <f t="shared" si="150"/>
        <v>29043.388650070134</v>
      </c>
      <c r="Q293">
        <f t="shared" si="150"/>
        <v>21476.760476118587</v>
      </c>
      <c r="R293" s="5">
        <f t="shared" si="150"/>
        <v>13235.493869723636</v>
      </c>
      <c r="S293">
        <f t="shared" si="150"/>
        <v>7382.1561033441812</v>
      </c>
      <c r="T293">
        <f t="shared" si="150"/>
        <v>3737.1671625888166</v>
      </c>
      <c r="U293">
        <f t="shared" si="150"/>
        <v>3222.6946889269411</v>
      </c>
      <c r="V293">
        <f t="shared" si="150"/>
        <v>3222.6946889269411</v>
      </c>
      <c r="W293">
        <f t="shared" si="150"/>
        <v>3222.6946889269411</v>
      </c>
      <c r="X293">
        <f t="shared" si="150"/>
        <v>3222.6946889269411</v>
      </c>
      <c r="Y293" s="51">
        <f t="shared" si="150"/>
        <v>3222.6946889269411</v>
      </c>
    </row>
    <row r="294" spans="1:25">
      <c r="A294" s="52" t="s">
        <v>131</v>
      </c>
      <c r="B294" s="7">
        <f>B293+B269-B271</f>
        <v>-11805.305311073058</v>
      </c>
      <c r="C294" s="7">
        <f t="shared" ref="C294:Y294" si="151">C293+C269-C271</f>
        <v>-10923.305311073058</v>
      </c>
      <c r="D294" s="7">
        <f t="shared" si="151"/>
        <v>-10472.305311073058</v>
      </c>
      <c r="E294" s="7">
        <f t="shared" si="151"/>
        <v>-10529.305311073058</v>
      </c>
      <c r="F294" s="7">
        <f t="shared" si="151"/>
        <v>-10447.305311073058</v>
      </c>
      <c r="G294" s="7">
        <f t="shared" si="151"/>
        <v>-9566.5517252135414</v>
      </c>
      <c r="H294" s="6">
        <f t="shared" si="151"/>
        <v>-4509.7550278575</v>
      </c>
      <c r="I294" s="7">
        <f t="shared" si="151"/>
        <v>1354.9120914620435</v>
      </c>
      <c r="J294" s="27">
        <f t="shared" si="151"/>
        <v>5564.6359461457068</v>
      </c>
      <c r="K294" s="27">
        <f t="shared" si="151"/>
        <v>7562.8746664173013</v>
      </c>
      <c r="L294" s="27">
        <f t="shared" si="151"/>
        <v>12192.491862306524</v>
      </c>
      <c r="M294" s="27">
        <f t="shared" si="151"/>
        <v>13678.48336768485</v>
      </c>
      <c r="N294" s="27">
        <f t="shared" si="151"/>
        <v>14700.350424272605</v>
      </c>
      <c r="O294" s="27">
        <f t="shared" si="151"/>
        <v>11031.917777913826</v>
      </c>
      <c r="P294" s="27">
        <f t="shared" si="151"/>
        <v>5088.3886500701337</v>
      </c>
      <c r="Q294" s="7">
        <f t="shared" si="151"/>
        <v>-1943.2395238814133</v>
      </c>
      <c r="R294" s="8">
        <f t="shared" si="151"/>
        <v>-9419.5061302763643</v>
      </c>
      <c r="S294" s="7">
        <f t="shared" si="151"/>
        <v>-13921.843896655819</v>
      </c>
      <c r="T294" s="7">
        <f t="shared" si="151"/>
        <v>-16750.832837411184</v>
      </c>
      <c r="U294" s="7">
        <f t="shared" si="151"/>
        <v>-16429.305311073058</v>
      </c>
      <c r="V294" s="7">
        <f t="shared" si="151"/>
        <v>-15345.305311073058</v>
      </c>
      <c r="W294" s="7">
        <f t="shared" si="151"/>
        <v>-14282.305311073058</v>
      </c>
      <c r="X294" s="7">
        <f t="shared" si="151"/>
        <v>-13420.305311073058</v>
      </c>
      <c r="Y294" s="57">
        <f t="shared" si="151"/>
        <v>-12592.305311073058</v>
      </c>
    </row>
    <row r="295" spans="1:25">
      <c r="A295" s="50"/>
      <c r="H295" s="4"/>
      <c r="R295" s="5"/>
      <c r="Y295" s="51"/>
    </row>
    <row r="296" spans="1:25">
      <c r="A296" s="58" t="s">
        <v>128</v>
      </c>
      <c r="B296" s="2">
        <f t="shared" ref="B296:Y296" si="152">B40</f>
        <v>0</v>
      </c>
      <c r="C296" s="2">
        <f t="shared" si="152"/>
        <v>0</v>
      </c>
      <c r="D296" s="2">
        <f t="shared" si="152"/>
        <v>0</v>
      </c>
      <c r="E296" s="2">
        <f t="shared" si="152"/>
        <v>0</v>
      </c>
      <c r="F296" s="2">
        <f t="shared" si="152"/>
        <v>0</v>
      </c>
      <c r="G296" s="2">
        <f t="shared" si="152"/>
        <v>601.83572390634504</v>
      </c>
      <c r="H296" s="1">
        <f t="shared" si="152"/>
        <v>4604.3668554770375</v>
      </c>
      <c r="I296" s="2">
        <f t="shared" si="152"/>
        <v>9868.8116016900676</v>
      </c>
      <c r="J296" s="2">
        <f t="shared" si="152"/>
        <v>14955.294171479176</v>
      </c>
      <c r="K296" s="2">
        <f t="shared" si="152"/>
        <v>17799.453318326901</v>
      </c>
      <c r="L296" s="2">
        <f t="shared" si="152"/>
        <v>21452.531448919719</v>
      </c>
      <c r="M296" s="2">
        <f t="shared" si="152"/>
        <v>22733.859119171939</v>
      </c>
      <c r="N296" s="2">
        <f t="shared" si="152"/>
        <v>22979.770490230443</v>
      </c>
      <c r="O296" s="2">
        <f t="shared" si="152"/>
        <v>21200.14872599125</v>
      </c>
      <c r="P296" s="2">
        <f t="shared" si="152"/>
        <v>17213.795974095461</v>
      </c>
      <c r="Q296" s="2">
        <f t="shared" si="152"/>
        <v>12169.377191461093</v>
      </c>
      <c r="R296" s="3">
        <f t="shared" si="152"/>
        <v>6675.1994538644612</v>
      </c>
      <c r="S296" s="2">
        <f t="shared" si="152"/>
        <v>2772.9742762781598</v>
      </c>
      <c r="T296" s="2">
        <f t="shared" si="152"/>
        <v>342.98164910791706</v>
      </c>
      <c r="U296" s="2">
        <f t="shared" si="152"/>
        <v>0</v>
      </c>
      <c r="V296" s="2">
        <f t="shared" si="152"/>
        <v>0</v>
      </c>
      <c r="W296" s="2">
        <f t="shared" si="152"/>
        <v>0</v>
      </c>
      <c r="X296" s="2">
        <f t="shared" si="152"/>
        <v>0</v>
      </c>
      <c r="Y296" s="54">
        <f t="shared" si="152"/>
        <v>0</v>
      </c>
    </row>
    <row r="297" spans="1:25">
      <c r="A297" s="50" t="s">
        <v>110</v>
      </c>
      <c r="B297">
        <f>B270+B296</f>
        <v>3222.6946889269411</v>
      </c>
      <c r="C297">
        <f t="shared" ref="C297:Y297" si="153">C270+C296</f>
        <v>3222.6946889269411</v>
      </c>
      <c r="D297">
        <f t="shared" si="153"/>
        <v>3222.6946889269411</v>
      </c>
      <c r="E297">
        <f t="shared" si="153"/>
        <v>3222.6946889269411</v>
      </c>
      <c r="F297">
        <f t="shared" si="153"/>
        <v>3222.6946889269411</v>
      </c>
      <c r="G297">
        <f t="shared" si="153"/>
        <v>3824.5304128332864</v>
      </c>
      <c r="H297" s="4">
        <f t="shared" si="153"/>
        <v>7827.0615444039786</v>
      </c>
      <c r="I297">
        <f t="shared" si="153"/>
        <v>13091.50629061701</v>
      </c>
      <c r="J297">
        <f t="shared" si="153"/>
        <v>18177.988860406116</v>
      </c>
      <c r="K297">
        <f t="shared" si="153"/>
        <v>21022.148007253843</v>
      </c>
      <c r="L297">
        <f t="shared" si="153"/>
        <v>24675.226137846661</v>
      </c>
      <c r="M297">
        <f t="shared" si="153"/>
        <v>25956.553808098881</v>
      </c>
      <c r="N297">
        <f t="shared" si="153"/>
        <v>26202.465179157385</v>
      </c>
      <c r="O297">
        <f t="shared" si="153"/>
        <v>24422.843414918192</v>
      </c>
      <c r="P297">
        <f t="shared" si="153"/>
        <v>20436.490663022403</v>
      </c>
      <c r="Q297">
        <f t="shared" si="153"/>
        <v>15392.071880388034</v>
      </c>
      <c r="R297" s="5">
        <f t="shared" si="153"/>
        <v>9897.8941427914033</v>
      </c>
      <c r="S297">
        <f t="shared" si="153"/>
        <v>5995.6689652051009</v>
      </c>
      <c r="T297">
        <f t="shared" si="153"/>
        <v>3565.6763380348584</v>
      </c>
      <c r="U297">
        <f t="shared" si="153"/>
        <v>3222.6946889269411</v>
      </c>
      <c r="V297">
        <f t="shared" si="153"/>
        <v>3222.6946889269411</v>
      </c>
      <c r="W297">
        <f t="shared" si="153"/>
        <v>3222.6946889269411</v>
      </c>
      <c r="X297">
        <f t="shared" si="153"/>
        <v>3222.6946889269411</v>
      </c>
      <c r="Y297" s="51">
        <f t="shared" si="153"/>
        <v>3222.6946889269411</v>
      </c>
    </row>
    <row r="298" spans="1:25">
      <c r="A298" s="52" t="s">
        <v>131</v>
      </c>
      <c r="B298" s="7">
        <f>B297+B269-B271</f>
        <v>-11805.305311073058</v>
      </c>
      <c r="C298" s="7">
        <f t="shared" ref="C298:Y298" si="154">C297+C269-C271</f>
        <v>-10923.305311073058</v>
      </c>
      <c r="D298" s="7">
        <f t="shared" si="154"/>
        <v>-10472.305311073058</v>
      </c>
      <c r="E298" s="7">
        <f t="shared" si="154"/>
        <v>-10529.305311073058</v>
      </c>
      <c r="F298" s="7">
        <f t="shared" si="154"/>
        <v>-10447.305311073058</v>
      </c>
      <c r="G298" s="7">
        <f t="shared" si="154"/>
        <v>-9867.4695871667136</v>
      </c>
      <c r="H298" s="6">
        <f t="shared" si="154"/>
        <v>-6811.9384555960214</v>
      </c>
      <c r="I298" s="7">
        <f t="shared" si="154"/>
        <v>-3579.4937093829903</v>
      </c>
      <c r="J298" s="7">
        <f t="shared" si="154"/>
        <v>-1913.0111395938839</v>
      </c>
      <c r="K298" s="7">
        <f>K297+K269-K271</f>
        <v>-1336.8519927461566</v>
      </c>
      <c r="L298" s="7">
        <f t="shared" si="154"/>
        <v>1466.226137846661</v>
      </c>
      <c r="M298" s="7">
        <f t="shared" si="154"/>
        <v>2311.5538080988808</v>
      </c>
      <c r="N298" s="7">
        <f t="shared" si="154"/>
        <v>3210.4651791573851</v>
      </c>
      <c r="O298" s="7">
        <f t="shared" si="154"/>
        <v>431.84341491819214</v>
      </c>
      <c r="P298" s="7">
        <f t="shared" si="154"/>
        <v>-3518.5093369775968</v>
      </c>
      <c r="Q298" s="7">
        <f t="shared" si="154"/>
        <v>-8027.9281196119664</v>
      </c>
      <c r="R298" s="8">
        <f t="shared" si="154"/>
        <v>-12757.105857208597</v>
      </c>
      <c r="S298" s="7">
        <f t="shared" si="154"/>
        <v>-15308.331034794899</v>
      </c>
      <c r="T298" s="7">
        <f t="shared" si="154"/>
        <v>-16922.323661965143</v>
      </c>
      <c r="U298" s="7">
        <f t="shared" si="154"/>
        <v>-16429.305311073058</v>
      </c>
      <c r="V298" s="7">
        <f t="shared" si="154"/>
        <v>-15345.305311073058</v>
      </c>
      <c r="W298" s="7">
        <f t="shared" si="154"/>
        <v>-14282.305311073058</v>
      </c>
      <c r="X298" s="7">
        <f t="shared" si="154"/>
        <v>-13420.305311073058</v>
      </c>
      <c r="Y298" s="57">
        <f t="shared" si="154"/>
        <v>-12592.305311073058</v>
      </c>
    </row>
    <row r="299" spans="1:25">
      <c r="A299" s="50"/>
      <c r="B299">
        <f>B297+B269</f>
        <v>3222.6946889269411</v>
      </c>
      <c r="C299">
        <f t="shared" ref="C299:J299" si="155">C297+C269</f>
        <v>3222.6946889269411</v>
      </c>
      <c r="D299">
        <f t="shared" si="155"/>
        <v>3222.6946889269411</v>
      </c>
      <c r="E299">
        <f t="shared" si="155"/>
        <v>3222.6946889269411</v>
      </c>
      <c r="F299">
        <f t="shared" si="155"/>
        <v>3222.6946889269411</v>
      </c>
      <c r="G299">
        <f t="shared" si="155"/>
        <v>3824.5304128332864</v>
      </c>
      <c r="H299">
        <f t="shared" si="155"/>
        <v>7827.0615444039786</v>
      </c>
      <c r="I299">
        <f t="shared" si="155"/>
        <v>13091.50629061701</v>
      </c>
      <c r="J299">
        <f t="shared" si="155"/>
        <v>18177.988860406116</v>
      </c>
      <c r="K299">
        <f>K297+K269+AE276</f>
        <v>23486.019323253844</v>
      </c>
      <c r="L299">
        <f t="shared" ref="L299:M299" si="156">L297+L269+AF276</f>
        <v>25126.390292746662</v>
      </c>
      <c r="M299">
        <f t="shared" si="156"/>
        <v>25991.050145918882</v>
      </c>
      <c r="N299">
        <f>N271</f>
        <v>22992</v>
      </c>
      <c r="O299">
        <f>O297+O269+AI276</f>
        <v>26071.271590918193</v>
      </c>
      <c r="P299">
        <f t="shared" ref="P299:S299" si="157">P297+P269</f>
        <v>20436.490663022403</v>
      </c>
      <c r="Q299">
        <f t="shared" si="157"/>
        <v>15392.071880388034</v>
      </c>
      <c r="R299">
        <f t="shared" si="157"/>
        <v>9897.8941427914033</v>
      </c>
      <c r="S299">
        <f t="shared" si="157"/>
        <v>5995.6689652051009</v>
      </c>
      <c r="T299">
        <f t="shared" ref="T299:Y299" si="158">T297+T269</f>
        <v>3565.6763380348584</v>
      </c>
      <c r="U299">
        <f t="shared" si="158"/>
        <v>3222.6946889269411</v>
      </c>
      <c r="V299">
        <f t="shared" si="158"/>
        <v>3222.6946889269411</v>
      </c>
      <c r="W299">
        <f t="shared" si="158"/>
        <v>3222.6946889269411</v>
      </c>
      <c r="X299">
        <f t="shared" si="158"/>
        <v>3222.6946889269411</v>
      </c>
      <c r="Y299">
        <f t="shared" si="158"/>
        <v>3222.6946889269411</v>
      </c>
    </row>
    <row r="300" spans="1:25">
      <c r="A300" s="50"/>
      <c r="H300" s="4"/>
      <c r="R300" s="5"/>
      <c r="Y300" s="51"/>
    </row>
    <row r="301" spans="1:25">
      <c r="A301" s="58" t="s">
        <v>129</v>
      </c>
      <c r="B301" s="2">
        <f t="shared" ref="B301:Y301" si="159">B43</f>
        <v>0</v>
      </c>
      <c r="C301" s="2">
        <f t="shared" si="159"/>
        <v>0</v>
      </c>
      <c r="D301" s="2">
        <f t="shared" si="159"/>
        <v>0</v>
      </c>
      <c r="E301" s="2">
        <f t="shared" si="159"/>
        <v>0</v>
      </c>
      <c r="F301" s="2">
        <f t="shared" si="159"/>
        <v>0</v>
      </c>
      <c r="G301" s="2">
        <f t="shared" si="159"/>
        <v>300.91786195317252</v>
      </c>
      <c r="H301" s="1">
        <f t="shared" si="159"/>
        <v>2302.1834277385187</v>
      </c>
      <c r="I301" s="2">
        <f t="shared" si="159"/>
        <v>4934.4058008450338</v>
      </c>
      <c r="J301" s="2">
        <f t="shared" si="159"/>
        <v>7477.647085739588</v>
      </c>
      <c r="K301" s="2">
        <f t="shared" si="159"/>
        <v>8899.7266591634507</v>
      </c>
      <c r="L301" s="2">
        <f t="shared" si="159"/>
        <v>10726.265724459859</v>
      </c>
      <c r="M301" s="2">
        <f t="shared" si="159"/>
        <v>11366.929559585969</v>
      </c>
      <c r="N301" s="2">
        <f t="shared" si="159"/>
        <v>11489.885245115222</v>
      </c>
      <c r="O301" s="2">
        <f t="shared" si="159"/>
        <v>10600.074362995625</v>
      </c>
      <c r="P301" s="2">
        <f t="shared" si="159"/>
        <v>8606.8979870477306</v>
      </c>
      <c r="Q301" s="2">
        <f t="shared" si="159"/>
        <v>6084.6885957305467</v>
      </c>
      <c r="R301" s="3">
        <f t="shared" si="159"/>
        <v>3337.5997269322306</v>
      </c>
      <c r="S301" s="2">
        <f t="shared" si="159"/>
        <v>1386.4871381390799</v>
      </c>
      <c r="T301" s="2">
        <f t="shared" si="159"/>
        <v>171.49082455395853</v>
      </c>
      <c r="U301" s="2">
        <f t="shared" si="159"/>
        <v>0</v>
      </c>
      <c r="V301" s="2">
        <f t="shared" si="159"/>
        <v>0</v>
      </c>
      <c r="W301" s="2">
        <f t="shared" si="159"/>
        <v>0</v>
      </c>
      <c r="X301" s="2">
        <f t="shared" si="159"/>
        <v>0</v>
      </c>
      <c r="Y301" s="54">
        <f t="shared" si="159"/>
        <v>0</v>
      </c>
    </row>
    <row r="302" spans="1:25">
      <c r="A302" s="50" t="s">
        <v>110</v>
      </c>
      <c r="B302">
        <f>B270+B301</f>
        <v>3222.6946889269411</v>
      </c>
      <c r="C302">
        <f t="shared" ref="C302:Y302" si="160">C270+C301</f>
        <v>3222.6946889269411</v>
      </c>
      <c r="D302">
        <f t="shared" si="160"/>
        <v>3222.6946889269411</v>
      </c>
      <c r="E302">
        <f t="shared" si="160"/>
        <v>3222.6946889269411</v>
      </c>
      <c r="F302">
        <f t="shared" si="160"/>
        <v>3222.6946889269411</v>
      </c>
      <c r="G302">
        <f t="shared" si="160"/>
        <v>3523.6125508801138</v>
      </c>
      <c r="H302" s="4">
        <f t="shared" si="160"/>
        <v>5524.8781166654599</v>
      </c>
      <c r="I302">
        <f t="shared" si="160"/>
        <v>8157.1004897719749</v>
      </c>
      <c r="J302">
        <f t="shared" si="160"/>
        <v>10700.341774666529</v>
      </c>
      <c r="K302">
        <f t="shared" si="160"/>
        <v>12122.421348090393</v>
      </c>
      <c r="L302">
        <f t="shared" si="160"/>
        <v>13948.960413386802</v>
      </c>
      <c r="M302">
        <f t="shared" si="160"/>
        <v>14589.624248512911</v>
      </c>
      <c r="N302">
        <f t="shared" si="160"/>
        <v>14712.579934042162</v>
      </c>
      <c r="O302">
        <f t="shared" si="160"/>
        <v>13822.769051922565</v>
      </c>
      <c r="P302">
        <f t="shared" si="160"/>
        <v>11829.592675974673</v>
      </c>
      <c r="Q302">
        <f t="shared" si="160"/>
        <v>9307.3832846574878</v>
      </c>
      <c r="R302" s="5">
        <f t="shared" si="160"/>
        <v>6560.2944158591717</v>
      </c>
      <c r="S302">
        <f t="shared" si="160"/>
        <v>4609.1818270660206</v>
      </c>
      <c r="T302">
        <f t="shared" si="160"/>
        <v>3394.1855134808998</v>
      </c>
      <c r="U302">
        <f t="shared" si="160"/>
        <v>3222.6946889269411</v>
      </c>
      <c r="V302">
        <f t="shared" si="160"/>
        <v>3222.6946889269411</v>
      </c>
      <c r="W302">
        <f t="shared" si="160"/>
        <v>3222.6946889269411</v>
      </c>
      <c r="X302">
        <f t="shared" si="160"/>
        <v>3222.6946889269411</v>
      </c>
      <c r="Y302" s="51">
        <f t="shared" si="160"/>
        <v>3222.6946889269411</v>
      </c>
    </row>
    <row r="303" spans="1:25" ht="14.25" thickBot="1">
      <c r="A303" s="59" t="s">
        <v>131</v>
      </c>
      <c r="B303" s="60">
        <f>B302+B269-B271</f>
        <v>-11805.305311073058</v>
      </c>
      <c r="C303" s="60">
        <f t="shared" ref="C303:Y303" si="161">C302+C269-C271</f>
        <v>-10923.305311073058</v>
      </c>
      <c r="D303" s="60">
        <f t="shared" si="161"/>
        <v>-10472.305311073058</v>
      </c>
      <c r="E303" s="60">
        <f t="shared" si="161"/>
        <v>-10529.305311073058</v>
      </c>
      <c r="F303" s="60">
        <f t="shared" si="161"/>
        <v>-10447.305311073058</v>
      </c>
      <c r="G303" s="60">
        <f t="shared" si="161"/>
        <v>-10168.387449119886</v>
      </c>
      <c r="H303" s="6">
        <f t="shared" si="161"/>
        <v>-9114.1218833345411</v>
      </c>
      <c r="I303" s="7">
        <f t="shared" si="161"/>
        <v>-8513.8995102280242</v>
      </c>
      <c r="J303" s="7">
        <f t="shared" si="161"/>
        <v>-9390.6582253334709</v>
      </c>
      <c r="K303" s="7">
        <f t="shared" si="161"/>
        <v>-10236.578651909607</v>
      </c>
      <c r="L303" s="7">
        <f t="shared" si="161"/>
        <v>-9260.0395866131985</v>
      </c>
      <c r="M303" s="7">
        <f t="shared" si="161"/>
        <v>-9055.3757514870886</v>
      </c>
      <c r="N303" s="7">
        <f t="shared" si="161"/>
        <v>-8279.4200659578382</v>
      </c>
      <c r="O303" s="7">
        <f t="shared" si="161"/>
        <v>-10168.230948077435</v>
      </c>
      <c r="P303" s="7">
        <f t="shared" si="161"/>
        <v>-12125.407324025327</v>
      </c>
      <c r="Q303" s="7">
        <f t="shared" si="161"/>
        <v>-14112.616715342512</v>
      </c>
      <c r="R303" s="8">
        <f t="shared" si="161"/>
        <v>-16094.705584140829</v>
      </c>
      <c r="S303" s="60">
        <f t="shared" si="161"/>
        <v>-16694.818172933978</v>
      </c>
      <c r="T303" s="60">
        <f t="shared" si="161"/>
        <v>-17093.814486519099</v>
      </c>
      <c r="U303" s="60">
        <f t="shared" si="161"/>
        <v>-16429.305311073058</v>
      </c>
      <c r="V303" s="60">
        <f t="shared" si="161"/>
        <v>-15345.305311073058</v>
      </c>
      <c r="W303" s="60">
        <f t="shared" si="161"/>
        <v>-14282.305311073058</v>
      </c>
      <c r="X303" s="60">
        <f t="shared" si="161"/>
        <v>-13420.305311073058</v>
      </c>
      <c r="Y303" s="61">
        <f t="shared" si="161"/>
        <v>-12592.305311073058</v>
      </c>
    </row>
    <row r="326" spans="1:25">
      <c r="A326" t="s">
        <v>84</v>
      </c>
      <c r="B326">
        <v>1</v>
      </c>
      <c r="C326">
        <v>2</v>
      </c>
      <c r="D326">
        <v>3</v>
      </c>
      <c r="E326">
        <v>4</v>
      </c>
      <c r="F326">
        <v>5</v>
      </c>
      <c r="G326">
        <v>6</v>
      </c>
      <c r="H326">
        <v>7</v>
      </c>
      <c r="I326">
        <v>8</v>
      </c>
      <c r="J326">
        <v>9</v>
      </c>
      <c r="K326">
        <v>10</v>
      </c>
      <c r="L326">
        <v>11</v>
      </c>
      <c r="M326">
        <v>12</v>
      </c>
      <c r="N326">
        <v>13</v>
      </c>
      <c r="O326">
        <v>14</v>
      </c>
      <c r="P326">
        <v>15</v>
      </c>
      <c r="Q326">
        <v>16</v>
      </c>
      <c r="R326">
        <v>17</v>
      </c>
      <c r="S326">
        <v>18</v>
      </c>
      <c r="T326">
        <v>19</v>
      </c>
      <c r="U326">
        <v>20</v>
      </c>
      <c r="V326">
        <v>21</v>
      </c>
      <c r="W326">
        <v>22</v>
      </c>
      <c r="X326">
        <v>23</v>
      </c>
      <c r="Y326">
        <v>24</v>
      </c>
    </row>
    <row r="327" spans="1:25">
      <c r="A327" t="s">
        <v>110</v>
      </c>
      <c r="B327">
        <v>3222.6946889269411</v>
      </c>
      <c r="C327">
        <v>3222.6946889269411</v>
      </c>
      <c r="D327">
        <v>3222.6946889269411</v>
      </c>
      <c r="E327">
        <v>3222.6946889269411</v>
      </c>
      <c r="F327">
        <v>3222.6946889269411</v>
      </c>
      <c r="G327">
        <v>3834.2466302556727</v>
      </c>
      <c r="H327">
        <v>9565.1818330166734</v>
      </c>
      <c r="I327">
        <v>17565.794343801834</v>
      </c>
      <c r="J327">
        <v>24803.543092723321</v>
      </c>
      <c r="K327">
        <v>30490.345681161627</v>
      </c>
      <c r="L327">
        <v>34361.406423180611</v>
      </c>
      <c r="M327">
        <v>35716.908148806142</v>
      </c>
      <c r="N327">
        <v>35994.313153120209</v>
      </c>
      <c r="O327">
        <v>33825.510392119351</v>
      </c>
      <c r="P327">
        <v>30074.238174690534</v>
      </c>
      <c r="Q327">
        <v>23164.331703594758</v>
      </c>
      <c r="R327">
        <v>16355.29977952228</v>
      </c>
      <c r="S327">
        <v>8669.9202281849211</v>
      </c>
      <c r="T327">
        <v>3752.2860607992448</v>
      </c>
      <c r="U327">
        <v>3222.6946889269411</v>
      </c>
      <c r="V327">
        <v>3222.6946889269411</v>
      </c>
      <c r="W327">
        <v>3222.6946889269411</v>
      </c>
      <c r="X327">
        <v>3222.6946889269411</v>
      </c>
      <c r="Y327" s="51">
        <v>3222.6946889269411</v>
      </c>
    </row>
    <row r="328" spans="1:25">
      <c r="A328" t="s">
        <v>64</v>
      </c>
      <c r="B328">
        <v>16179</v>
      </c>
      <c r="C328">
        <v>15182</v>
      </c>
      <c r="D328">
        <v>14751</v>
      </c>
      <c r="E328">
        <v>14704</v>
      </c>
      <c r="F328">
        <v>14612</v>
      </c>
      <c r="G328">
        <v>14585</v>
      </c>
      <c r="H328">
        <v>15892</v>
      </c>
      <c r="I328">
        <v>18052</v>
      </c>
      <c r="J328">
        <v>21524</v>
      </c>
      <c r="K328">
        <v>23865</v>
      </c>
      <c r="L328">
        <v>24433</v>
      </c>
      <c r="M328">
        <v>24920</v>
      </c>
      <c r="N328">
        <v>24070</v>
      </c>
      <c r="O328">
        <v>25273</v>
      </c>
      <c r="P328">
        <v>25473</v>
      </c>
      <c r="Q328">
        <v>25084</v>
      </c>
      <c r="R328">
        <v>24836</v>
      </c>
      <c r="S328">
        <v>23381</v>
      </c>
      <c r="T328">
        <v>22284</v>
      </c>
      <c r="U328">
        <v>21548</v>
      </c>
      <c r="V328">
        <v>20403</v>
      </c>
      <c r="W328">
        <v>19393</v>
      </c>
      <c r="X328">
        <v>18433</v>
      </c>
      <c r="Y328">
        <v>17376</v>
      </c>
    </row>
    <row r="329" spans="1:25">
      <c r="A329" t="s">
        <v>64</v>
      </c>
      <c r="B329">
        <v>16179</v>
      </c>
      <c r="C329">
        <v>15182</v>
      </c>
      <c r="D329">
        <v>14751</v>
      </c>
      <c r="E329">
        <v>14704</v>
      </c>
      <c r="F329">
        <v>14612</v>
      </c>
      <c r="G329">
        <v>14585</v>
      </c>
      <c r="H329">
        <v>15892</v>
      </c>
      <c r="I329">
        <v>18052</v>
      </c>
      <c r="J329">
        <v>21524</v>
      </c>
      <c r="K329">
        <v>23865</v>
      </c>
      <c r="L329">
        <v>24433</v>
      </c>
      <c r="M329">
        <v>24920</v>
      </c>
      <c r="N329">
        <v>24070</v>
      </c>
      <c r="O329">
        <v>25273</v>
      </c>
      <c r="P329">
        <v>25473</v>
      </c>
      <c r="Q329">
        <v>25084</v>
      </c>
      <c r="R329">
        <v>24836</v>
      </c>
      <c r="S329">
        <v>23381</v>
      </c>
      <c r="T329">
        <v>22284</v>
      </c>
      <c r="U329">
        <v>21548</v>
      </c>
      <c r="V329">
        <v>20403</v>
      </c>
      <c r="W329">
        <v>19393</v>
      </c>
      <c r="X329">
        <v>18433</v>
      </c>
      <c r="Y329">
        <v>17376</v>
      </c>
    </row>
    <row r="330" spans="1:25">
      <c r="A330" t="s">
        <v>131</v>
      </c>
      <c r="B330">
        <f t="shared" ref="B330:Y330" si="162">B327-B329</f>
        <v>-12956.305311073058</v>
      </c>
      <c r="C330">
        <f t="shared" si="162"/>
        <v>-11959.305311073058</v>
      </c>
      <c r="D330">
        <f t="shared" si="162"/>
        <v>-11528.305311073058</v>
      </c>
      <c r="E330">
        <f t="shared" si="162"/>
        <v>-11481.305311073058</v>
      </c>
      <c r="F330">
        <f t="shared" si="162"/>
        <v>-11389.305311073058</v>
      </c>
      <c r="G330">
        <f t="shared" si="162"/>
        <v>-10750.753369744327</v>
      </c>
      <c r="H330">
        <f t="shared" si="162"/>
        <v>-6326.8181669833266</v>
      </c>
      <c r="I330">
        <f t="shared" si="162"/>
        <v>-486.20565619816625</v>
      </c>
      <c r="J330">
        <f t="shared" si="162"/>
        <v>3279.543092723321</v>
      </c>
      <c r="K330">
        <f t="shared" si="162"/>
        <v>6625.345681161627</v>
      </c>
      <c r="L330">
        <f t="shared" si="162"/>
        <v>9928.4064231806115</v>
      </c>
      <c r="M330">
        <f t="shared" si="162"/>
        <v>10796.908148806142</v>
      </c>
      <c r="N330">
        <f t="shared" si="162"/>
        <v>11924.313153120209</v>
      </c>
      <c r="O330">
        <f t="shared" si="162"/>
        <v>8552.5103921193513</v>
      </c>
      <c r="P330">
        <f t="shared" si="162"/>
        <v>4601.2381746905339</v>
      </c>
      <c r="Q330">
        <f t="shared" si="162"/>
        <v>-1919.6682964052416</v>
      </c>
      <c r="R330">
        <f t="shared" si="162"/>
        <v>-8480.70022047772</v>
      </c>
      <c r="S330">
        <f t="shared" si="162"/>
        <v>-14711.079771815079</v>
      </c>
      <c r="T330">
        <f t="shared" si="162"/>
        <v>-18531.713939200756</v>
      </c>
      <c r="U330">
        <f t="shared" si="162"/>
        <v>-18325.305311073058</v>
      </c>
      <c r="V330">
        <f t="shared" si="162"/>
        <v>-17180.305311073058</v>
      </c>
      <c r="W330">
        <f t="shared" si="162"/>
        <v>-16170.305311073058</v>
      </c>
      <c r="X330">
        <f t="shared" si="162"/>
        <v>-15210.305311073058</v>
      </c>
      <c r="Y330">
        <f t="shared" si="162"/>
        <v>-14153.305311073058</v>
      </c>
    </row>
  </sheetData>
  <mergeCells count="9">
    <mergeCell ref="AN253:AQ253"/>
    <mergeCell ref="AN254:AN255"/>
    <mergeCell ref="AN268:AQ268"/>
    <mergeCell ref="AN269:AN270"/>
    <mergeCell ref="B1:Y1"/>
    <mergeCell ref="B87:Y87"/>
    <mergeCell ref="B138:Y138"/>
    <mergeCell ref="Z263:AL263"/>
    <mergeCell ref="Z258:AL25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300"/>
  <sheetViews>
    <sheetView topLeftCell="A244" zoomScale="85" zoomScaleNormal="85" workbookViewId="0">
      <selection activeCell="D264" sqref="D264"/>
    </sheetView>
  </sheetViews>
  <sheetFormatPr defaultRowHeight="13.5"/>
  <cols>
    <col min="1" max="1" width="18" customWidth="1"/>
    <col min="3" max="3" width="13.875" bestFit="1" customWidth="1"/>
    <col min="4" max="4" width="12.75" bestFit="1" customWidth="1"/>
    <col min="27" max="27" width="16.375" customWidth="1"/>
    <col min="40" max="40" width="10.75" customWidth="1"/>
    <col min="42" max="42" width="9.75" customWidth="1"/>
    <col min="43" max="43" width="13.75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0</v>
      </c>
      <c r="G3">
        <v>124</v>
      </c>
      <c r="H3">
        <v>497</v>
      </c>
      <c r="I3">
        <v>924</v>
      </c>
      <c r="J3">
        <v>1603</v>
      </c>
      <c r="K3">
        <v>2274</v>
      </c>
      <c r="L3">
        <v>2674</v>
      </c>
      <c r="M3">
        <v>3174</v>
      </c>
      <c r="N3">
        <v>3271</v>
      </c>
      <c r="O3">
        <v>2831</v>
      </c>
      <c r="P3">
        <v>2619</v>
      </c>
      <c r="Q3">
        <v>1999</v>
      </c>
      <c r="R3">
        <v>1473</v>
      </c>
      <c r="S3">
        <v>870</v>
      </c>
      <c r="T3">
        <v>222</v>
      </c>
      <c r="U3">
        <v>4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46</v>
      </c>
      <c r="H4">
        <v>408</v>
      </c>
      <c r="I4">
        <v>920</v>
      </c>
      <c r="J4">
        <v>1422</v>
      </c>
      <c r="K4">
        <v>1839</v>
      </c>
      <c r="L4">
        <v>2076</v>
      </c>
      <c r="M4">
        <v>2401</v>
      </c>
      <c r="N4">
        <v>2507</v>
      </c>
      <c r="O4">
        <v>1727</v>
      </c>
      <c r="P4">
        <v>1396</v>
      </c>
      <c r="Q4">
        <v>1335</v>
      </c>
      <c r="R4">
        <v>879</v>
      </c>
      <c r="S4">
        <v>510</v>
      </c>
      <c r="T4">
        <v>164</v>
      </c>
      <c r="U4">
        <v>1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214</v>
      </c>
      <c r="H5">
        <v>907</v>
      </c>
      <c r="I5">
        <v>1790</v>
      </c>
      <c r="J5">
        <v>2545</v>
      </c>
      <c r="K5">
        <v>3246</v>
      </c>
      <c r="L5">
        <v>3605</v>
      </c>
      <c r="M5">
        <v>3709</v>
      </c>
      <c r="N5">
        <v>3487</v>
      </c>
      <c r="O5">
        <v>3281</v>
      </c>
      <c r="P5">
        <v>2969</v>
      </c>
      <c r="Q5">
        <v>2379</v>
      </c>
      <c r="R5">
        <v>1707</v>
      </c>
      <c r="S5">
        <v>1014</v>
      </c>
      <c r="T5">
        <v>300</v>
      </c>
      <c r="U5">
        <v>4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206</v>
      </c>
      <c r="H6">
        <v>875</v>
      </c>
      <c r="I6">
        <v>1744</v>
      </c>
      <c r="J6">
        <v>2567</v>
      </c>
      <c r="K6">
        <v>3174</v>
      </c>
      <c r="L6">
        <v>3121</v>
      </c>
      <c r="M6">
        <v>2988</v>
      </c>
      <c r="N6">
        <v>2516</v>
      </c>
      <c r="O6">
        <v>2290</v>
      </c>
      <c r="P6">
        <v>2229</v>
      </c>
      <c r="Q6">
        <v>1613</v>
      </c>
      <c r="R6">
        <v>1040</v>
      </c>
      <c r="S6">
        <v>587</v>
      </c>
      <c r="T6">
        <v>185</v>
      </c>
      <c r="U6">
        <v>3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216</v>
      </c>
      <c r="H7">
        <v>979</v>
      </c>
      <c r="I7">
        <v>1963</v>
      </c>
      <c r="J7">
        <v>2950</v>
      </c>
      <c r="K7">
        <v>3755</v>
      </c>
      <c r="L7">
        <v>4312</v>
      </c>
      <c r="M7">
        <v>4584</v>
      </c>
      <c r="N7">
        <v>4612</v>
      </c>
      <c r="O7">
        <v>4393</v>
      </c>
      <c r="P7">
        <v>3860</v>
      </c>
      <c r="Q7">
        <v>3083</v>
      </c>
      <c r="R7">
        <v>2152</v>
      </c>
      <c r="S7">
        <v>1204</v>
      </c>
      <c r="T7">
        <v>344</v>
      </c>
      <c r="U7">
        <v>3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193</v>
      </c>
      <c r="H8">
        <v>907</v>
      </c>
      <c r="I8">
        <v>1900</v>
      </c>
      <c r="J8">
        <v>2883</v>
      </c>
      <c r="K8">
        <v>3740</v>
      </c>
      <c r="L8">
        <v>4328</v>
      </c>
      <c r="M8">
        <v>4626</v>
      </c>
      <c r="N8">
        <v>4611</v>
      </c>
      <c r="O8">
        <v>4295</v>
      </c>
      <c r="P8">
        <v>3718</v>
      </c>
      <c r="Q8">
        <v>2701</v>
      </c>
      <c r="R8">
        <v>1585</v>
      </c>
      <c r="S8">
        <v>803</v>
      </c>
      <c r="T8">
        <v>227</v>
      </c>
      <c r="U8">
        <v>2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197</v>
      </c>
      <c r="H9">
        <v>944</v>
      </c>
      <c r="I9">
        <v>1934</v>
      </c>
      <c r="J9">
        <v>2937</v>
      </c>
      <c r="K9">
        <v>3781</v>
      </c>
      <c r="L9">
        <v>4346</v>
      </c>
      <c r="M9">
        <v>4670</v>
      </c>
      <c r="N9">
        <v>4690</v>
      </c>
      <c r="O9">
        <v>4438</v>
      </c>
      <c r="P9">
        <v>3909</v>
      </c>
      <c r="Q9">
        <v>3149</v>
      </c>
      <c r="R9">
        <v>2182</v>
      </c>
      <c r="S9">
        <v>1180</v>
      </c>
      <c r="T9">
        <v>326</v>
      </c>
      <c r="U9">
        <v>2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202.26401999999999</v>
      </c>
      <c r="D12">
        <f t="shared" ref="D12:I12" si="0">$C12*D11</f>
        <v>121.35841199999999</v>
      </c>
      <c r="E12">
        <f t="shared" si="0"/>
        <v>101.13200999999999</v>
      </c>
      <c r="F12">
        <f t="shared" si="0"/>
        <v>80.905608000000001</v>
      </c>
      <c r="G12">
        <f t="shared" si="0"/>
        <v>60.679205999999994</v>
      </c>
      <c r="H12">
        <f t="shared" si="0"/>
        <v>40.452804</v>
      </c>
      <c r="I12">
        <f t="shared" si="0"/>
        <v>20.226402</v>
      </c>
    </row>
    <row r="13" spans="1:25">
      <c r="A13" t="s">
        <v>33</v>
      </c>
      <c r="B13" t="s">
        <v>32</v>
      </c>
      <c r="C13">
        <f t="shared" ref="C13:I13" si="1">C12/365</f>
        <v>0.55414799999999997</v>
      </c>
      <c r="D13">
        <f t="shared" si="1"/>
        <v>0.33248879999999997</v>
      </c>
      <c r="E13">
        <f t="shared" si="1"/>
        <v>0.27707399999999999</v>
      </c>
      <c r="F13">
        <f t="shared" si="1"/>
        <v>0.2216592</v>
      </c>
      <c r="G13">
        <f t="shared" si="1"/>
        <v>0.16624439999999999</v>
      </c>
      <c r="H13">
        <f t="shared" si="1"/>
        <v>0.1108296</v>
      </c>
      <c r="I13">
        <f t="shared" si="1"/>
        <v>5.54148E-2</v>
      </c>
    </row>
    <row r="15" spans="1:25">
      <c r="A15" t="s">
        <v>34</v>
      </c>
      <c r="B15" s="9">
        <f>MAX(B8:Y8)</f>
        <v>4626</v>
      </c>
      <c r="C15" t="s">
        <v>35</v>
      </c>
      <c r="D15">
        <v>1</v>
      </c>
      <c r="E15" t="s">
        <v>36</v>
      </c>
      <c r="F15" t="s">
        <v>55</v>
      </c>
    </row>
    <row r="16" spans="1:25">
      <c r="A16" t="s">
        <v>37</v>
      </c>
      <c r="B16">
        <f>B8/$B15</f>
        <v>0</v>
      </c>
      <c r="C16">
        <f t="shared" ref="C16:Y16" si="2">C8/$B15</f>
        <v>0</v>
      </c>
      <c r="D16">
        <f t="shared" si="2"/>
        <v>0</v>
      </c>
      <c r="E16">
        <f t="shared" si="2"/>
        <v>0</v>
      </c>
      <c r="F16">
        <f t="shared" si="2"/>
        <v>0</v>
      </c>
      <c r="G16">
        <f t="shared" si="2"/>
        <v>4.1720709035884131E-2</v>
      </c>
      <c r="H16">
        <f t="shared" si="2"/>
        <v>0.19606571552096844</v>
      </c>
      <c r="I16">
        <f t="shared" si="2"/>
        <v>0.41072200605274534</v>
      </c>
      <c r="J16">
        <f t="shared" si="2"/>
        <v>0.62321660181582361</v>
      </c>
      <c r="K16">
        <f t="shared" si="2"/>
        <v>0.80847384349329876</v>
      </c>
      <c r="L16">
        <f>L8/$B15</f>
        <v>0.93558149589277995</v>
      </c>
      <c r="M16">
        <f>M8/$B15</f>
        <v>1</v>
      </c>
      <c r="N16">
        <f>N8/$B15</f>
        <v>0.99675745784695202</v>
      </c>
      <c r="O16">
        <f>O8/$B15</f>
        <v>0.92844790315607439</v>
      </c>
      <c r="P16">
        <f t="shared" si="2"/>
        <v>0.80371811500216173</v>
      </c>
      <c r="Q16">
        <f t="shared" si="2"/>
        <v>0.58387375702550803</v>
      </c>
      <c r="R16">
        <f t="shared" si="2"/>
        <v>0.34262862083873757</v>
      </c>
      <c r="S16">
        <f t="shared" si="2"/>
        <v>0.17358408992650237</v>
      </c>
      <c r="T16">
        <f t="shared" si="2"/>
        <v>4.9070471249459575E-2</v>
      </c>
      <c r="U16">
        <f t="shared" si="2"/>
        <v>4.3233895373973193E-4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7.894293125810635</v>
      </c>
      <c r="C19" t="s">
        <v>39</v>
      </c>
      <c r="D19" t="s">
        <v>40</v>
      </c>
      <c r="E19">
        <v>0.55414799999999997</v>
      </c>
      <c r="F19">
        <v>0.33248879999999997</v>
      </c>
      <c r="G19">
        <v>0.27707399999999999</v>
      </c>
      <c r="H19">
        <v>0.2216592</v>
      </c>
      <c r="I19">
        <v>0.16624439999999999</v>
      </c>
      <c r="J19">
        <v>0.1108296</v>
      </c>
      <c r="K19">
        <v>5.54148E-2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 t="shared" ref="E20:K20" si="3">E19/$B19</f>
        <v>7.0196025301897641E-2</v>
      </c>
      <c r="F20">
        <f t="shared" si="3"/>
        <v>4.2117615181138587E-2</v>
      </c>
      <c r="G20">
        <f t="shared" si="3"/>
        <v>3.5098012650948821E-2</v>
      </c>
      <c r="H20">
        <f t="shared" si="3"/>
        <v>2.8078410120759061E-2</v>
      </c>
      <c r="I20">
        <f t="shared" si="3"/>
        <v>2.1058807590569294E-2</v>
      </c>
      <c r="J20">
        <f t="shared" si="3"/>
        <v>1.403920506037953E-2</v>
      </c>
      <c r="K20">
        <f t="shared" si="3"/>
        <v>7.0196025301897651E-3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4">$E20*C16</f>
        <v>0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2.9286279470960319E-3</v>
      </c>
      <c r="H24">
        <f t="shared" si="4"/>
        <v>1.3763033927544565E-2</v>
      </c>
      <c r="I24">
        <f>$E20*I16</f>
        <v>2.8831052328924668E-2</v>
      </c>
      <c r="J24">
        <f>$E20*J16</f>
        <v>4.3747328349626219E-2</v>
      </c>
      <c r="K24">
        <f t="shared" si="4"/>
        <v>5.675165037377803E-2</v>
      </c>
      <c r="L24">
        <f t="shared" si="4"/>
        <v>6.5674102357676831E-2</v>
      </c>
      <c r="M24">
        <f t="shared" si="4"/>
        <v>7.0196025301897641E-2</v>
      </c>
      <c r="N24">
        <f t="shared" si="4"/>
        <v>6.9968411730879809E-2</v>
      </c>
      <c r="O24">
        <f t="shared" si="4"/>
        <v>6.5173352501437604E-2</v>
      </c>
      <c r="P24">
        <f t="shared" si="4"/>
        <v>5.6417817136285221E-2</v>
      </c>
      <c r="Q24">
        <f t="shared" si="4"/>
        <v>4.0985617021276601E-2</v>
      </c>
      <c r="R24">
        <f t="shared" si="4"/>
        <v>2.4051167337550316E-2</v>
      </c>
      <c r="S24">
        <f t="shared" si="4"/>
        <v>1.2184913168487636E-2</v>
      </c>
      <c r="T24">
        <f t="shared" si="4"/>
        <v>3.4445520414031049E-3</v>
      </c>
      <c r="U24">
        <f t="shared" si="4"/>
        <v>3.0348476135710176E-5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>
        <f>SUM(B24:Y24)</f>
        <v>0.55414799999999997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>E24*1000000</f>
        <v>0</v>
      </c>
      <c r="F25">
        <f t="shared" si="5"/>
        <v>0</v>
      </c>
      <c r="G25">
        <f>G24*1000000</f>
        <v>2928.6279470960317</v>
      </c>
      <c r="H25">
        <f t="shared" si="5"/>
        <v>13763.033927544564</v>
      </c>
      <c r="I25">
        <f t="shared" si="5"/>
        <v>28831.052328924667</v>
      </c>
      <c r="J25">
        <f t="shared" si="5"/>
        <v>43747.328349626216</v>
      </c>
      <c r="K25">
        <f t="shared" si="5"/>
        <v>56751.650373778029</v>
      </c>
      <c r="L25">
        <f t="shared" si="5"/>
        <v>65674.102357676835</v>
      </c>
      <c r="M25">
        <f>M24*1000000</f>
        <v>70196.025301897636</v>
      </c>
      <c r="N25">
        <f t="shared" si="5"/>
        <v>69968.411730879816</v>
      </c>
      <c r="O25">
        <f t="shared" si="5"/>
        <v>65173.352501437606</v>
      </c>
      <c r="P25">
        <f t="shared" si="5"/>
        <v>56417.817136285223</v>
      </c>
      <c r="Q25">
        <f t="shared" si="5"/>
        <v>40985.617021276601</v>
      </c>
      <c r="R25">
        <f t="shared" si="5"/>
        <v>24051.167337550316</v>
      </c>
      <c r="S25">
        <f t="shared" si="5"/>
        <v>12184.913168487636</v>
      </c>
      <c r="T25">
        <f t="shared" si="5"/>
        <v>3444.5520414031048</v>
      </c>
      <c r="U25">
        <f t="shared" si="5"/>
        <v>30.348476135710175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>$F20*G16</f>
        <v>1.7571767682576192E-3</v>
      </c>
      <c r="H27">
        <f t="shared" si="6"/>
        <v>8.2578203565267395E-3</v>
      </c>
      <c r="I27">
        <f t="shared" si="6"/>
        <v>1.72986313973548E-2</v>
      </c>
      <c r="J27">
        <f>$F20*J16</f>
        <v>2.6248397009775735E-2</v>
      </c>
      <c r="K27">
        <f t="shared" si="6"/>
        <v>3.4050990224266824E-2</v>
      </c>
      <c r="L27">
        <f t="shared" si="6"/>
        <v>3.9404461414606094E-2</v>
      </c>
      <c r="M27">
        <f t="shared" si="6"/>
        <v>4.2117615181138587E-2</v>
      </c>
      <c r="N27">
        <f t="shared" si="6"/>
        <v>4.198104703852789E-2</v>
      </c>
      <c r="O27">
        <f t="shared" si="6"/>
        <v>3.9104011500862568E-2</v>
      </c>
      <c r="P27">
        <f t="shared" si="6"/>
        <v>3.3850690281771137E-2</v>
      </c>
      <c r="Q27">
        <f t="shared" si="6"/>
        <v>2.4591370212765959E-2</v>
      </c>
      <c r="R27">
        <f t="shared" si="6"/>
        <v>1.4430700402530191E-2</v>
      </c>
      <c r="S27">
        <f t="shared" si="6"/>
        <v>7.3109479010925824E-3</v>
      </c>
      <c r="T27">
        <f t="shared" si="6"/>
        <v>2.066731224841863E-3</v>
      </c>
      <c r="U27">
        <f t="shared" si="6"/>
        <v>1.8209085681426107E-5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>
        <f>SUM(B27:Y27)</f>
        <v>0.33248880000000008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1757.1767682576192</v>
      </c>
      <c r="H28">
        <f t="shared" si="7"/>
        <v>8257.8203565267395</v>
      </c>
      <c r="I28">
        <f t="shared" si="7"/>
        <v>17298.631397354799</v>
      </c>
      <c r="J28">
        <f t="shared" si="7"/>
        <v>26248.397009775734</v>
      </c>
      <c r="K28">
        <f t="shared" si="7"/>
        <v>34050.990224266825</v>
      </c>
      <c r="L28">
        <f t="shared" si="7"/>
        <v>39404.461414606092</v>
      </c>
      <c r="M28">
        <f t="shared" si="7"/>
        <v>42117.615181138586</v>
      </c>
      <c r="N28">
        <f t="shared" si="7"/>
        <v>41981.04703852789</v>
      </c>
      <c r="O28">
        <f>O27*1000000</f>
        <v>39104.011500862565</v>
      </c>
      <c r="P28">
        <f t="shared" si="7"/>
        <v>33850.690281771138</v>
      </c>
      <c r="Q28">
        <f t="shared" si="7"/>
        <v>24591.37021276596</v>
      </c>
      <c r="R28">
        <f t="shared" si="7"/>
        <v>14430.70040253019</v>
      </c>
      <c r="S28">
        <f t="shared" si="7"/>
        <v>7310.9479010925825</v>
      </c>
      <c r="T28">
        <f t="shared" si="7"/>
        <v>2066.731224841863</v>
      </c>
      <c r="U28">
        <f t="shared" si="7"/>
        <v>18.209085681426107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1.4643139735480159E-3</v>
      </c>
      <c r="H30">
        <f t="shared" si="8"/>
        <v>6.8815169637722823E-3</v>
      </c>
      <c r="I30">
        <f t="shared" si="8"/>
        <v>1.4415526164462334E-2</v>
      </c>
      <c r="J30">
        <f t="shared" si="8"/>
        <v>2.1873664174813109E-2</v>
      </c>
      <c r="K30">
        <f t="shared" si="8"/>
        <v>2.8375825186889015E-2</v>
      </c>
      <c r="L30">
        <f t="shared" si="8"/>
        <v>3.2837051178838415E-2</v>
      </c>
      <c r="M30">
        <f>$G20*M16</f>
        <v>3.5098012650948821E-2</v>
      </c>
      <c r="N30">
        <f t="shared" si="8"/>
        <v>3.4984205865439905E-2</v>
      </c>
      <c r="O30">
        <f t="shared" si="8"/>
        <v>3.2586676250718802E-2</v>
      </c>
      <c r="P30">
        <f t="shared" si="8"/>
        <v>2.8208908568142611E-2</v>
      </c>
      <c r="Q30">
        <f t="shared" si="8"/>
        <v>2.04928085106383E-2</v>
      </c>
      <c r="R30">
        <f t="shared" si="8"/>
        <v>1.2025583668775158E-2</v>
      </c>
      <c r="S30">
        <f t="shared" si="8"/>
        <v>6.0924565842438178E-3</v>
      </c>
      <c r="T30">
        <f t="shared" si="8"/>
        <v>1.7222760207015525E-3</v>
      </c>
      <c r="U30">
        <f t="shared" si="8"/>
        <v>1.5174238067855088E-5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>
        <f>SUM(B30:Y30)</f>
        <v>0.27707399999999999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1464.3139735480158</v>
      </c>
      <c r="H31">
        <f t="shared" si="9"/>
        <v>6881.516963772282</v>
      </c>
      <c r="I31">
        <f t="shared" si="9"/>
        <v>14415.526164462333</v>
      </c>
      <c r="J31">
        <f t="shared" si="9"/>
        <v>21873.664174813108</v>
      </c>
      <c r="K31">
        <f t="shared" si="9"/>
        <v>28375.825186889015</v>
      </c>
      <c r="L31">
        <f t="shared" si="9"/>
        <v>32837.051178838417</v>
      </c>
      <c r="M31">
        <f t="shared" si="9"/>
        <v>35098.012650948818</v>
      </c>
      <c r="N31">
        <f t="shared" si="9"/>
        <v>34984.205865439908</v>
      </c>
      <c r="O31">
        <f t="shared" si="9"/>
        <v>32586.676250718803</v>
      </c>
      <c r="P31">
        <f t="shared" si="9"/>
        <v>28208.908568142611</v>
      </c>
      <c r="Q31">
        <f t="shared" si="9"/>
        <v>20492.808510638301</v>
      </c>
      <c r="R31">
        <f t="shared" si="9"/>
        <v>12025.583668775158</v>
      </c>
      <c r="S31">
        <f t="shared" si="9"/>
        <v>6092.4565842438178</v>
      </c>
      <c r="T31">
        <f t="shared" si="9"/>
        <v>1722.2760207015524</v>
      </c>
      <c r="U31">
        <f t="shared" si="9"/>
        <v>15.174238067855088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1.171451178838413E-3</v>
      </c>
      <c r="H33">
        <f t="shared" si="10"/>
        <v>5.5052135710178269E-3</v>
      </c>
      <c r="I33">
        <f t="shared" si="10"/>
        <v>1.1532420931569868E-2</v>
      </c>
      <c r="J33">
        <f t="shared" si="10"/>
        <v>1.749893133985049E-2</v>
      </c>
      <c r="K33">
        <f>$H20*K16</f>
        <v>2.2700660149511217E-2</v>
      </c>
      <c r="L33">
        <f t="shared" si="10"/>
        <v>2.6269640943070733E-2</v>
      </c>
      <c r="M33">
        <f t="shared" si="10"/>
        <v>2.8078410120759061E-2</v>
      </c>
      <c r="N33">
        <f>$H20*N16</f>
        <v>2.798736469235193E-2</v>
      </c>
      <c r="O33">
        <f t="shared" si="10"/>
        <v>2.6069341000575046E-2</v>
      </c>
      <c r="P33">
        <f t="shared" si="10"/>
        <v>2.2567126854514091E-2</v>
      </c>
      <c r="Q33">
        <f t="shared" si="10"/>
        <v>1.6394246808510642E-2</v>
      </c>
      <c r="R33">
        <f t="shared" si="10"/>
        <v>9.6204669350201284E-3</v>
      </c>
      <c r="S33">
        <f t="shared" si="10"/>
        <v>4.873965267395055E-3</v>
      </c>
      <c r="T33">
        <f t="shared" si="10"/>
        <v>1.3778208165612423E-3</v>
      </c>
      <c r="U33">
        <f t="shared" si="10"/>
        <v>1.2139390454284072E-5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>
        <f>SUM(B33:Y33)</f>
        <v>0.22165920000000003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0</v>
      </c>
      <c r="G34">
        <f t="shared" si="11"/>
        <v>1171.4511788384129</v>
      </c>
      <c r="H34">
        <f t="shared" si="11"/>
        <v>5505.2135710178272</v>
      </c>
      <c r="I34">
        <f t="shared" si="11"/>
        <v>11532.420931569868</v>
      </c>
      <c r="J34">
        <f t="shared" si="11"/>
        <v>17498.931339850489</v>
      </c>
      <c r="K34">
        <f t="shared" si="11"/>
        <v>22700.660149511215</v>
      </c>
      <c r="L34">
        <f t="shared" si="11"/>
        <v>26269.640943070732</v>
      </c>
      <c r="M34">
        <f t="shared" si="11"/>
        <v>28078.410120759061</v>
      </c>
      <c r="N34">
        <f t="shared" si="11"/>
        <v>27987.36469235193</v>
      </c>
      <c r="O34">
        <f t="shared" si="11"/>
        <v>26069.341000575045</v>
      </c>
      <c r="P34">
        <f t="shared" si="11"/>
        <v>22567.126854514092</v>
      </c>
      <c r="Q34">
        <f t="shared" si="11"/>
        <v>16394.246808510641</v>
      </c>
      <c r="R34">
        <f t="shared" si="11"/>
        <v>9620.4669350201293</v>
      </c>
      <c r="S34">
        <f t="shared" si="11"/>
        <v>4873.965267395055</v>
      </c>
      <c r="T34">
        <f t="shared" si="11"/>
        <v>1377.8208165612423</v>
      </c>
      <c r="U34">
        <f t="shared" si="11"/>
        <v>12.139390454284072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8.7858838412880962E-4</v>
      </c>
      <c r="H36">
        <f t="shared" si="12"/>
        <v>4.1289101782633697E-3</v>
      </c>
      <c r="I36">
        <f>$I20*I16</f>
        <v>8.6493156986774001E-3</v>
      </c>
      <c r="J36">
        <f t="shared" si="12"/>
        <v>1.3124198504887868E-2</v>
      </c>
      <c r="K36">
        <f t="shared" si="12"/>
        <v>1.7025495112133412E-2</v>
      </c>
      <c r="L36">
        <f>$I20*L16</f>
        <v>1.9702230707303047E-2</v>
      </c>
      <c r="M36">
        <f t="shared" si="12"/>
        <v>2.1058807590569294E-2</v>
      </c>
      <c r="N36">
        <f t="shared" si="12"/>
        <v>2.0990523519263945E-2</v>
      </c>
      <c r="O36">
        <f t="shared" si="12"/>
        <v>1.9552005750431284E-2</v>
      </c>
      <c r="P36">
        <f t="shared" si="12"/>
        <v>1.6925345140885568E-2</v>
      </c>
      <c r="Q36">
        <f t="shared" si="12"/>
        <v>1.2295685106382979E-2</v>
      </c>
      <c r="R36">
        <f t="shared" si="12"/>
        <v>7.2153502012650955E-3</v>
      </c>
      <c r="S36">
        <f t="shared" si="12"/>
        <v>3.6554739505462912E-3</v>
      </c>
      <c r="T36">
        <f t="shared" si="12"/>
        <v>1.0333656124209315E-3</v>
      </c>
      <c r="U36">
        <f t="shared" si="12"/>
        <v>9.1045428407130537E-6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>
        <f>SUM(B36:Y36)</f>
        <v>0.16624440000000004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878.58838412880959</v>
      </c>
      <c r="H37">
        <f t="shared" si="13"/>
        <v>4128.9101782633697</v>
      </c>
      <c r="I37">
        <f t="shared" si="13"/>
        <v>8649.3156986773993</v>
      </c>
      <c r="J37">
        <f>J36*1000000</f>
        <v>13124.198504887867</v>
      </c>
      <c r="K37">
        <f t="shared" si="13"/>
        <v>17025.495112133412</v>
      </c>
      <c r="L37">
        <f t="shared" si="13"/>
        <v>19702.230707303046</v>
      </c>
      <c r="M37">
        <f t="shared" si="13"/>
        <v>21058.807590569293</v>
      </c>
      <c r="N37">
        <f t="shared" si="13"/>
        <v>20990.523519263945</v>
      </c>
      <c r="O37">
        <f t="shared" si="13"/>
        <v>19552.005750431283</v>
      </c>
      <c r="P37">
        <f t="shared" si="13"/>
        <v>16925.345140885569</v>
      </c>
      <c r="Q37">
        <f t="shared" si="13"/>
        <v>12295.68510638298</v>
      </c>
      <c r="R37">
        <f t="shared" si="13"/>
        <v>7215.3502012650952</v>
      </c>
      <c r="S37">
        <f t="shared" si="13"/>
        <v>3655.4739505462912</v>
      </c>
      <c r="T37">
        <f t="shared" si="13"/>
        <v>1033.3656124209315</v>
      </c>
      <c r="U37">
        <f t="shared" si="13"/>
        <v>9.1045428407130533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B16*$J20</f>
        <v>0</v>
      </c>
      <c r="C39">
        <f t="shared" ref="C39:Y39" si="14">C16*$J20</f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5.8572558941920652E-4</v>
      </c>
      <c r="H39">
        <f t="shared" si="14"/>
        <v>2.7526067855089134E-3</v>
      </c>
      <c r="I39">
        <f t="shared" si="14"/>
        <v>5.766210465784934E-3</v>
      </c>
      <c r="J39">
        <f>J16*$J20</f>
        <v>8.7494656699252452E-3</v>
      </c>
      <c r="K39">
        <f t="shared" si="14"/>
        <v>1.1350330074755608E-2</v>
      </c>
      <c r="L39">
        <f t="shared" si="14"/>
        <v>1.3134820471535366E-2</v>
      </c>
      <c r="M39">
        <f t="shared" si="14"/>
        <v>1.403920506037953E-2</v>
      </c>
      <c r="N39">
        <f t="shared" si="14"/>
        <v>1.3993682346175965E-2</v>
      </c>
      <c r="O39">
        <f t="shared" si="14"/>
        <v>1.3034670500287523E-2</v>
      </c>
      <c r="P39">
        <f t="shared" si="14"/>
        <v>1.1283563427257046E-2</v>
      </c>
      <c r="Q39">
        <f t="shared" si="14"/>
        <v>8.1971234042553208E-3</v>
      </c>
      <c r="R39">
        <f t="shared" si="14"/>
        <v>4.8102334675100642E-3</v>
      </c>
      <c r="S39">
        <f t="shared" si="14"/>
        <v>2.4369826336975275E-3</v>
      </c>
      <c r="T39">
        <f t="shared" si="14"/>
        <v>6.8891040828062116E-4</v>
      </c>
      <c r="U39">
        <f t="shared" si="14"/>
        <v>6.0696952271420358E-6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>
        <f>SUM(B39:Y39)</f>
        <v>0.11082960000000001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585.72558941920647</v>
      </c>
      <c r="H40">
        <f t="shared" si="15"/>
        <v>2752.6067855089136</v>
      </c>
      <c r="I40">
        <f t="shared" si="15"/>
        <v>5766.2104657849341</v>
      </c>
      <c r="J40">
        <f t="shared" si="15"/>
        <v>8749.4656699252446</v>
      </c>
      <c r="K40">
        <f t="shared" si="15"/>
        <v>11350.330074755608</v>
      </c>
      <c r="L40">
        <f t="shared" si="15"/>
        <v>13134.820471535366</v>
      </c>
      <c r="M40">
        <f t="shared" si="15"/>
        <v>14039.205060379531</v>
      </c>
      <c r="N40">
        <f t="shared" si="15"/>
        <v>13993.682346175965</v>
      </c>
      <c r="O40">
        <f t="shared" si="15"/>
        <v>13034.670500287522</v>
      </c>
      <c r="P40">
        <f t="shared" si="15"/>
        <v>11283.563427257046</v>
      </c>
      <c r="Q40">
        <f t="shared" si="15"/>
        <v>8197.1234042553206</v>
      </c>
      <c r="R40">
        <f t="shared" si="15"/>
        <v>4810.2334675100647</v>
      </c>
      <c r="S40">
        <f t="shared" si="15"/>
        <v>2436.9826336975275</v>
      </c>
      <c r="T40">
        <f t="shared" si="15"/>
        <v>688.91040828062114</v>
      </c>
      <c r="U40">
        <f t="shared" si="15"/>
        <v>6.0696952271420361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0</v>
      </c>
      <c r="G42">
        <f>$K20*G16</f>
        <v>2.9286279470960326E-4</v>
      </c>
      <c r="H42">
        <f t="shared" si="16"/>
        <v>1.3763033927544567E-3</v>
      </c>
      <c r="I42">
        <f t="shared" si="16"/>
        <v>2.883105232892467E-3</v>
      </c>
      <c r="J42">
        <f t="shared" si="16"/>
        <v>4.3747328349626226E-3</v>
      </c>
      <c r="K42">
        <f t="shared" si="16"/>
        <v>5.6751650373778042E-3</v>
      </c>
      <c r="L42">
        <f>$K20*L16</f>
        <v>6.5674102357676832E-3</v>
      </c>
      <c r="M42">
        <f t="shared" si="16"/>
        <v>7.0196025301897651E-3</v>
      </c>
      <c r="N42">
        <f t="shared" si="16"/>
        <v>6.9968411730879825E-3</v>
      </c>
      <c r="O42">
        <f t="shared" si="16"/>
        <v>6.5173352501437616E-3</v>
      </c>
      <c r="P42">
        <f t="shared" si="16"/>
        <v>5.6417817136285228E-3</v>
      </c>
      <c r="Q42">
        <f t="shared" si="16"/>
        <v>4.0985617021276604E-3</v>
      </c>
      <c r="R42">
        <f>$K20*R16</f>
        <v>2.4051167337550321E-3</v>
      </c>
      <c r="S42">
        <f t="shared" si="16"/>
        <v>1.2184913168487637E-3</v>
      </c>
      <c r="T42">
        <f t="shared" si="16"/>
        <v>3.4445520414031058E-4</v>
      </c>
      <c r="U42">
        <f t="shared" si="16"/>
        <v>3.0348476135710179E-6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>
        <f>SUM(B42:Y42)</f>
        <v>5.5414800000000007E-2</v>
      </c>
      <c r="B43">
        <f>B42*1000000</f>
        <v>0</v>
      </c>
      <c r="C43">
        <f t="shared" ref="C43:R43" si="17">C42*1000000</f>
        <v>0</v>
      </c>
      <c r="D43">
        <f t="shared" si="17"/>
        <v>0</v>
      </c>
      <c r="E43">
        <f t="shared" si="17"/>
        <v>0</v>
      </c>
      <c r="F43">
        <f t="shared" si="17"/>
        <v>0</v>
      </c>
      <c r="G43">
        <f t="shared" si="17"/>
        <v>292.86279470960324</v>
      </c>
      <c r="H43">
        <f t="shared" si="17"/>
        <v>1376.3033927544568</v>
      </c>
      <c r="I43">
        <f t="shared" si="17"/>
        <v>2883.105232892467</v>
      </c>
      <c r="J43">
        <f t="shared" si="17"/>
        <v>4374.7328349626223</v>
      </c>
      <c r="K43">
        <f t="shared" si="17"/>
        <v>5675.1650373778039</v>
      </c>
      <c r="L43">
        <f t="shared" si="17"/>
        <v>6567.4102357676829</v>
      </c>
      <c r="M43">
        <f t="shared" si="17"/>
        <v>7019.6025301897653</v>
      </c>
      <c r="N43">
        <f t="shared" si="17"/>
        <v>6996.8411730879825</v>
      </c>
      <c r="O43">
        <f t="shared" si="17"/>
        <v>6517.3352501437612</v>
      </c>
      <c r="P43">
        <f t="shared" si="17"/>
        <v>5641.781713628523</v>
      </c>
      <c r="Q43">
        <f t="shared" si="17"/>
        <v>4098.5617021276603</v>
      </c>
      <c r="R43">
        <f t="shared" si="17"/>
        <v>2405.1167337550323</v>
      </c>
      <c r="S43">
        <f>S42*1000000</f>
        <v>1218.4913168487637</v>
      </c>
      <c r="T43">
        <f t="shared" ref="T43:Y43" si="18">T42*1000000</f>
        <v>344.45520414031057</v>
      </c>
      <c r="U43">
        <f t="shared" si="18"/>
        <v>3.0348476135710181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</row>
    <row r="85" spans="1:25">
      <c r="B85" s="117" t="s">
        <v>43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</row>
    <row r="86" spans="1:25">
      <c r="B86">
        <v>1</v>
      </c>
      <c r="C86">
        <v>2</v>
      </c>
      <c r="D86">
        <v>3</v>
      </c>
      <c r="E86">
        <v>4</v>
      </c>
      <c r="F86">
        <v>5</v>
      </c>
      <c r="G86">
        <v>6</v>
      </c>
      <c r="H86">
        <v>7</v>
      </c>
      <c r="I86">
        <v>8</v>
      </c>
      <c r="J86">
        <v>9</v>
      </c>
      <c r="K86">
        <v>10</v>
      </c>
      <c r="L86">
        <v>11</v>
      </c>
      <c r="M86">
        <v>12</v>
      </c>
      <c r="N86">
        <v>13</v>
      </c>
      <c r="O86">
        <v>14</v>
      </c>
      <c r="P86">
        <v>15</v>
      </c>
      <c r="Q86">
        <v>16</v>
      </c>
      <c r="R86">
        <v>17</v>
      </c>
      <c r="S86">
        <v>18</v>
      </c>
      <c r="T86">
        <v>19</v>
      </c>
      <c r="U86">
        <v>20</v>
      </c>
      <c r="V86">
        <v>21</v>
      </c>
      <c r="W86">
        <v>22</v>
      </c>
      <c r="X86">
        <v>23</v>
      </c>
      <c r="Y86">
        <v>24</v>
      </c>
    </row>
    <row r="87" spans="1:25">
      <c r="A87" t="s">
        <v>44</v>
      </c>
      <c r="B87">
        <v>14040</v>
      </c>
      <c r="C87">
        <v>13217</v>
      </c>
      <c r="D87">
        <v>13324</v>
      </c>
      <c r="E87">
        <v>13746</v>
      </c>
      <c r="F87">
        <v>13835</v>
      </c>
      <c r="G87">
        <v>13768</v>
      </c>
      <c r="H87">
        <v>14369</v>
      </c>
      <c r="I87">
        <v>15846</v>
      </c>
      <c r="J87">
        <v>18134</v>
      </c>
      <c r="K87">
        <v>20103</v>
      </c>
      <c r="L87">
        <v>20763</v>
      </c>
      <c r="M87">
        <v>21367</v>
      </c>
      <c r="N87">
        <v>21106</v>
      </c>
      <c r="O87">
        <v>22096</v>
      </c>
      <c r="P87">
        <v>22317</v>
      </c>
      <c r="Q87">
        <v>22065</v>
      </c>
      <c r="R87">
        <v>21535</v>
      </c>
      <c r="S87">
        <v>20466</v>
      </c>
      <c r="T87">
        <v>19689</v>
      </c>
      <c r="U87">
        <v>19129</v>
      </c>
      <c r="V87">
        <v>18010</v>
      </c>
      <c r="W87">
        <v>17152</v>
      </c>
      <c r="X87">
        <v>16360</v>
      </c>
      <c r="Y87">
        <v>15415</v>
      </c>
    </row>
    <row r="88" spans="1:25">
      <c r="A88" t="s">
        <v>45</v>
      </c>
      <c r="B88">
        <v>14222</v>
      </c>
      <c r="C88">
        <v>13372</v>
      </c>
      <c r="D88">
        <v>13443</v>
      </c>
      <c r="E88">
        <v>13926</v>
      </c>
      <c r="F88">
        <v>13902</v>
      </c>
      <c r="G88">
        <v>13892</v>
      </c>
      <c r="H88">
        <v>14307</v>
      </c>
      <c r="I88">
        <v>15726</v>
      </c>
      <c r="J88">
        <v>18229</v>
      </c>
      <c r="K88">
        <v>20173</v>
      </c>
      <c r="L88">
        <v>20678</v>
      </c>
      <c r="M88">
        <v>21087</v>
      </c>
      <c r="N88">
        <v>21072</v>
      </c>
      <c r="O88">
        <v>22003</v>
      </c>
      <c r="P88">
        <v>21968</v>
      </c>
      <c r="Q88">
        <v>21870</v>
      </c>
      <c r="R88">
        <v>21569</v>
      </c>
      <c r="S88">
        <v>20480</v>
      </c>
      <c r="T88">
        <v>19675</v>
      </c>
      <c r="U88">
        <v>18993</v>
      </c>
      <c r="V88">
        <v>17857</v>
      </c>
      <c r="W88">
        <v>16873</v>
      </c>
      <c r="X88">
        <v>16236</v>
      </c>
      <c r="Y88">
        <v>15424</v>
      </c>
    </row>
    <row r="89" spans="1:25">
      <c r="A89" t="s">
        <v>46</v>
      </c>
      <c r="B89">
        <v>14231</v>
      </c>
      <c r="C89">
        <v>13387</v>
      </c>
      <c r="D89">
        <v>13350</v>
      </c>
      <c r="E89">
        <v>13707</v>
      </c>
      <c r="F89">
        <v>13621</v>
      </c>
      <c r="G89">
        <v>13323</v>
      </c>
      <c r="H89">
        <v>13500</v>
      </c>
      <c r="I89">
        <v>14453</v>
      </c>
      <c r="J89">
        <v>16243</v>
      </c>
      <c r="K89">
        <v>17964</v>
      </c>
      <c r="L89">
        <v>18906</v>
      </c>
      <c r="M89">
        <v>19486</v>
      </c>
      <c r="N89">
        <v>19326</v>
      </c>
      <c r="O89">
        <v>19345</v>
      </c>
      <c r="P89">
        <v>19434</v>
      </c>
      <c r="Q89">
        <v>19313</v>
      </c>
      <c r="R89">
        <v>19361</v>
      </c>
      <c r="S89">
        <v>19057</v>
      </c>
      <c r="T89">
        <v>18490</v>
      </c>
      <c r="U89">
        <v>18059</v>
      </c>
      <c r="V89">
        <v>17085</v>
      </c>
      <c r="W89">
        <v>16227</v>
      </c>
      <c r="X89">
        <v>15401</v>
      </c>
      <c r="Y89">
        <v>14578</v>
      </c>
    </row>
    <row r="90" spans="1:25">
      <c r="A90" t="s">
        <v>47</v>
      </c>
      <c r="B90">
        <v>13379</v>
      </c>
      <c r="C90">
        <v>12599</v>
      </c>
      <c r="D90">
        <v>12611</v>
      </c>
      <c r="E90">
        <v>12960</v>
      </c>
      <c r="F90">
        <v>12883</v>
      </c>
      <c r="G90">
        <v>12711</v>
      </c>
      <c r="H90">
        <v>12851</v>
      </c>
      <c r="I90">
        <v>13731</v>
      </c>
      <c r="J90">
        <v>15212</v>
      </c>
      <c r="K90">
        <v>16969</v>
      </c>
      <c r="L90">
        <v>17953</v>
      </c>
      <c r="M90">
        <v>18394</v>
      </c>
      <c r="N90">
        <v>18751</v>
      </c>
      <c r="O90">
        <v>18578</v>
      </c>
      <c r="P90">
        <v>18827</v>
      </c>
      <c r="Q90">
        <v>18394</v>
      </c>
      <c r="R90">
        <v>17925</v>
      </c>
      <c r="S90">
        <v>18006</v>
      </c>
      <c r="T90">
        <v>18118</v>
      </c>
      <c r="U90">
        <v>18196</v>
      </c>
      <c r="V90">
        <v>17493</v>
      </c>
      <c r="W90">
        <v>16459</v>
      </c>
      <c r="X90">
        <v>15556</v>
      </c>
      <c r="Y90">
        <v>14670</v>
      </c>
    </row>
    <row r="91" spans="1:25">
      <c r="A91" t="s">
        <v>48</v>
      </c>
      <c r="B91">
        <v>13552</v>
      </c>
      <c r="C91">
        <v>12681</v>
      </c>
      <c r="D91">
        <v>12716</v>
      </c>
      <c r="E91">
        <v>13176</v>
      </c>
      <c r="F91">
        <v>13194</v>
      </c>
      <c r="G91">
        <v>13434</v>
      </c>
      <c r="H91">
        <v>14545</v>
      </c>
      <c r="I91">
        <v>16841</v>
      </c>
      <c r="J91">
        <v>20367</v>
      </c>
      <c r="K91">
        <v>22994</v>
      </c>
      <c r="L91">
        <v>24074</v>
      </c>
      <c r="M91">
        <v>24704</v>
      </c>
      <c r="N91">
        <v>24222</v>
      </c>
      <c r="O91">
        <v>25261</v>
      </c>
      <c r="P91">
        <v>25400</v>
      </c>
      <c r="Q91">
        <v>25320</v>
      </c>
      <c r="R91">
        <v>25114</v>
      </c>
      <c r="S91">
        <v>24032</v>
      </c>
      <c r="T91">
        <v>22730</v>
      </c>
      <c r="U91">
        <v>21518</v>
      </c>
      <c r="V91">
        <v>20130</v>
      </c>
      <c r="W91">
        <v>18843</v>
      </c>
      <c r="X91">
        <v>17785</v>
      </c>
      <c r="Y91">
        <v>16623</v>
      </c>
    </row>
    <row r="92" spans="1:25">
      <c r="A92" t="s">
        <v>49</v>
      </c>
      <c r="B92">
        <v>15119</v>
      </c>
      <c r="C92">
        <v>14129</v>
      </c>
      <c r="D92">
        <v>14036</v>
      </c>
      <c r="E92">
        <v>14220</v>
      </c>
      <c r="F92">
        <v>14311</v>
      </c>
      <c r="G92">
        <v>14356</v>
      </c>
      <c r="H92">
        <v>15270</v>
      </c>
      <c r="I92">
        <v>17511</v>
      </c>
      <c r="J92">
        <v>20882</v>
      </c>
      <c r="K92">
        <v>23412</v>
      </c>
      <c r="L92">
        <v>24506</v>
      </c>
      <c r="M92">
        <v>25423</v>
      </c>
      <c r="N92">
        <v>25221</v>
      </c>
      <c r="O92">
        <v>26333</v>
      </c>
      <c r="P92">
        <v>26387</v>
      </c>
      <c r="Q92">
        <v>26019</v>
      </c>
      <c r="R92">
        <v>25087</v>
      </c>
      <c r="S92">
        <v>23661</v>
      </c>
      <c r="T92">
        <v>22354</v>
      </c>
      <c r="U92">
        <v>21344</v>
      </c>
      <c r="V92">
        <v>20044</v>
      </c>
      <c r="W92">
        <v>18702</v>
      </c>
      <c r="X92">
        <v>17672</v>
      </c>
      <c r="Y92">
        <v>16523</v>
      </c>
    </row>
    <row r="93" spans="1:25">
      <c r="A93" t="s">
        <v>50</v>
      </c>
      <c r="B93">
        <v>15010</v>
      </c>
      <c r="C93">
        <v>13972</v>
      </c>
      <c r="D93">
        <v>13866</v>
      </c>
      <c r="E93">
        <v>14031</v>
      </c>
      <c r="F93">
        <v>14016</v>
      </c>
      <c r="G93">
        <v>14021</v>
      </c>
      <c r="H93">
        <v>14900</v>
      </c>
      <c r="I93">
        <v>16888</v>
      </c>
      <c r="J93">
        <v>20210</v>
      </c>
      <c r="K93">
        <v>22774</v>
      </c>
      <c r="L93">
        <v>23949</v>
      </c>
      <c r="M93">
        <v>24665</v>
      </c>
      <c r="N93">
        <v>24247</v>
      </c>
      <c r="O93">
        <v>25148</v>
      </c>
      <c r="P93">
        <v>25262</v>
      </c>
      <c r="Q93">
        <v>25203</v>
      </c>
      <c r="R93">
        <v>25039</v>
      </c>
      <c r="S93">
        <v>23672</v>
      </c>
      <c r="T93">
        <v>22363</v>
      </c>
      <c r="U93">
        <v>21342</v>
      </c>
      <c r="V93">
        <v>20017</v>
      </c>
      <c r="W93">
        <v>18748</v>
      </c>
      <c r="X93">
        <v>17658</v>
      </c>
      <c r="Y93">
        <v>16611</v>
      </c>
    </row>
    <row r="96" spans="1:25">
      <c r="A96" s="10" t="s">
        <v>29</v>
      </c>
      <c r="B96" t="s">
        <v>30</v>
      </c>
      <c r="C96" t="s">
        <v>16</v>
      </c>
      <c r="D96" t="s">
        <v>17</v>
      </c>
    </row>
    <row r="97" spans="1:25">
      <c r="A97" t="s">
        <v>51</v>
      </c>
      <c r="B97" t="s">
        <v>52</v>
      </c>
      <c r="C97" s="22">
        <v>108056215.61814868</v>
      </c>
      <c r="D97" s="19">
        <v>92004590.870000005</v>
      </c>
    </row>
    <row r="98" spans="1:25">
      <c r="A98" t="s">
        <v>53</v>
      </c>
      <c r="B98" t="s">
        <v>52</v>
      </c>
      <c r="C98" s="23">
        <f>C97/365</f>
        <v>296044.42635109229</v>
      </c>
      <c r="D98" s="23">
        <f>D97/365</f>
        <v>252067.37224657537</v>
      </c>
    </row>
    <row r="100" spans="1:25">
      <c r="A100" t="s">
        <v>54</v>
      </c>
      <c r="B100" s="9">
        <f>MAX(B92:Y92)</f>
        <v>26387</v>
      </c>
      <c r="C100" t="s">
        <v>35</v>
      </c>
      <c r="D100">
        <v>1</v>
      </c>
      <c r="E100" t="s">
        <v>36</v>
      </c>
      <c r="F100" t="s">
        <v>55</v>
      </c>
    </row>
    <row r="101" spans="1:25">
      <c r="A101" t="s">
        <v>56</v>
      </c>
      <c r="B101">
        <f t="shared" ref="B101:Y101" si="19">B92/$B100</f>
        <v>0.5729715390154243</v>
      </c>
      <c r="C101">
        <f t="shared" si="19"/>
        <v>0.53545306400879222</v>
      </c>
      <c r="D101">
        <f t="shared" si="19"/>
        <v>0.53192860120513885</v>
      </c>
      <c r="E101">
        <f t="shared" si="19"/>
        <v>0.53890173191344226</v>
      </c>
      <c r="F101">
        <f t="shared" si="19"/>
        <v>0.54235039981809219</v>
      </c>
      <c r="G101">
        <f t="shared" si="19"/>
        <v>0.54405578504566643</v>
      </c>
      <c r="H101">
        <f t="shared" si="19"/>
        <v>0.57869405389017314</v>
      </c>
      <c r="I101">
        <f t="shared" si="19"/>
        <v>0.66362223822336752</v>
      </c>
      <c r="J101">
        <f t="shared" si="19"/>
        <v>0.79137454049342482</v>
      </c>
      <c r="K101">
        <f t="shared" si="19"/>
        <v>0.88725508773259565</v>
      </c>
      <c r="L101">
        <f t="shared" si="19"/>
        <v>0.9287148974873991</v>
      </c>
      <c r="M101">
        <f t="shared" si="19"/>
        <v>0.96346685868041082</v>
      </c>
      <c r="N101">
        <f t="shared" si="19"/>
        <v>0.95581157388107785</v>
      </c>
      <c r="O101">
        <f t="shared" si="19"/>
        <v>0.99795353772691098</v>
      </c>
      <c r="P101">
        <f t="shared" si="19"/>
        <v>1</v>
      </c>
      <c r="Q101">
        <f t="shared" si="19"/>
        <v>0.98605373858339329</v>
      </c>
      <c r="R101">
        <f t="shared" si="19"/>
        <v>0.9507333156478569</v>
      </c>
      <c r="S101">
        <f t="shared" si="19"/>
        <v>0.89669155265850609</v>
      </c>
      <c r="T101">
        <f t="shared" si="19"/>
        <v>0.84715958615985143</v>
      </c>
      <c r="U101">
        <f t="shared" si="19"/>
        <v>0.80888316216318645</v>
      </c>
      <c r="V101">
        <f t="shared" si="19"/>
        <v>0.75961647781104336</v>
      </c>
      <c r="W101">
        <f t="shared" si="19"/>
        <v>0.70875810057983102</v>
      </c>
      <c r="X101">
        <f t="shared" si="19"/>
        <v>0.66972372759313303</v>
      </c>
      <c r="Y101">
        <f t="shared" si="19"/>
        <v>0.62617955811573878</v>
      </c>
    </row>
    <row r="103" spans="1:25">
      <c r="A103" s="12" t="s">
        <v>38</v>
      </c>
      <c r="E103" t="s">
        <v>16</v>
      </c>
      <c r="F103" t="s">
        <v>17</v>
      </c>
    </row>
    <row r="104" spans="1:25">
      <c r="B104">
        <f>SUM(B101:Y101)</f>
        <v>18.286353128434456</v>
      </c>
      <c r="C104" t="s">
        <v>39</v>
      </c>
      <c r="D104" t="s">
        <v>40</v>
      </c>
      <c r="E104">
        <v>296044.42635109229</v>
      </c>
      <c r="F104">
        <v>252067.37224657537</v>
      </c>
    </row>
    <row r="105" spans="1:25">
      <c r="A105" t="s">
        <v>30</v>
      </c>
      <c r="B105" t="s">
        <v>58</v>
      </c>
      <c r="C105" t="s">
        <v>39</v>
      </c>
      <c r="D105" t="s">
        <v>40</v>
      </c>
      <c r="E105">
        <f>E104/$B104</f>
        <v>16189.363962941114</v>
      </c>
      <c r="F105">
        <f>F104/$B104</f>
        <v>13784.452836285982</v>
      </c>
    </row>
    <row r="108" spans="1:25">
      <c r="A108" t="s">
        <v>59</v>
      </c>
    </row>
    <row r="109" spans="1:25">
      <c r="A109" s="21" t="s">
        <v>16</v>
      </c>
      <c r="B109">
        <f t="shared" ref="B109:Y109" si="20">$E105*B101</f>
        <v>9276.0447855272178</v>
      </c>
      <c r="C109">
        <f t="shared" si="20"/>
        <v>8668.6445383103419</v>
      </c>
      <c r="D109">
        <f t="shared" si="20"/>
        <v>8611.5857272081503</v>
      </c>
      <c r="E109">
        <f t="shared" si="20"/>
        <v>8724.4762782060352</v>
      </c>
      <c r="F109">
        <f t="shared" si="20"/>
        <v>8780.3080181017267</v>
      </c>
      <c r="G109">
        <f t="shared" si="20"/>
        <v>8807.9171202479483</v>
      </c>
      <c r="H109">
        <f t="shared" si="20"/>
        <v>9368.6886616178726</v>
      </c>
      <c r="I109">
        <f t="shared" si="20"/>
        <v>10743.621948499709</v>
      </c>
      <c r="J109">
        <f t="shared" si="20"/>
        <v>12811.850467053335</v>
      </c>
      <c r="K109">
        <f t="shared" si="20"/>
        <v>14364.095543274239</v>
      </c>
      <c r="L109">
        <f t="shared" si="20"/>
        <v>15035.30349322905</v>
      </c>
      <c r="M109">
        <f t="shared" si="20"/>
        <v>15597.915641408721</v>
      </c>
      <c r="N109">
        <f t="shared" si="20"/>
        <v>15473.98144955235</v>
      </c>
      <c r="O109">
        <f t="shared" si="20"/>
        <v>16156.233040365647</v>
      </c>
      <c r="P109">
        <f t="shared" si="20"/>
        <v>16189.363962941114</v>
      </c>
      <c r="Q109">
        <f t="shared" si="20"/>
        <v>15963.582860945346</v>
      </c>
      <c r="R109">
        <f t="shared" si="20"/>
        <v>15391.767678716933</v>
      </c>
      <c r="S109">
        <f t="shared" si="20"/>
        <v>14516.865908483333</v>
      </c>
      <c r="T109">
        <f t="shared" si="20"/>
        <v>13714.974875036407</v>
      </c>
      <c r="U109">
        <f t="shared" si="20"/>
        <v>13095.303915754545</v>
      </c>
      <c r="V109">
        <f t="shared" si="20"/>
        <v>12297.707631530364</v>
      </c>
      <c r="W109">
        <f t="shared" si="20"/>
        <v>11474.34285196971</v>
      </c>
      <c r="X109">
        <f t="shared" si="20"/>
        <v>10842.401180622859</v>
      </c>
      <c r="Y109">
        <f t="shared" si="20"/>
        <v>10137.448772489332</v>
      </c>
    </row>
    <row r="110" spans="1:25">
      <c r="A110">
        <f>SUM(B109:Y109)</f>
        <v>296044.42635109223</v>
      </c>
    </row>
    <row r="112" spans="1:25">
      <c r="A112" s="21" t="s">
        <v>17</v>
      </c>
      <c r="B112">
        <f>$F105*B101</f>
        <v>7898.0991560923094</v>
      </c>
      <c r="C112">
        <f t="shared" ref="C112:Y112" si="21">$F105*C101</f>
        <v>7380.9275068740153</v>
      </c>
      <c r="D112">
        <f t="shared" si="21"/>
        <v>7332.3447155838112</v>
      </c>
      <c r="E112">
        <f t="shared" si="21"/>
        <v>7428.4655069536766</v>
      </c>
      <c r="F112">
        <f>$F105*F101</f>
        <v>7476.003507033337</v>
      </c>
      <c r="G112">
        <f t="shared" si="21"/>
        <v>7499.5113092705333</v>
      </c>
      <c r="H112">
        <f t="shared" si="21"/>
        <v>7976.98089248823</v>
      </c>
      <c r="I112">
        <f t="shared" si="21"/>
        <v>9147.6694439005496</v>
      </c>
      <c r="J112">
        <f>$F105*J101</f>
        <v>10908.665029269105</v>
      </c>
      <c r="K112">
        <f t="shared" si="21"/>
        <v>12230.325910604746</v>
      </c>
      <c r="L112">
        <f>$F105*L101</f>
        <v>12801.826702771223</v>
      </c>
      <c r="M112">
        <f t="shared" si="21"/>
        <v>13280.863472804735</v>
      </c>
      <c r="N112">
        <f t="shared" si="21"/>
        <v>13175.339560539991</v>
      </c>
      <c r="O112">
        <f t="shared" si="21"/>
        <v>13756.243473601347</v>
      </c>
      <c r="P112">
        <f t="shared" si="21"/>
        <v>13784.452836285982</v>
      </c>
      <c r="Q112">
        <f t="shared" si="21"/>
        <v>13592.211253546251</v>
      </c>
      <c r="R112">
        <f>$F105*R101</f>
        <v>13105.338549433676</v>
      </c>
      <c r="S112">
        <f t="shared" si="21"/>
        <v>12360.402416317225</v>
      </c>
      <c r="T112">
        <f t="shared" si="21"/>
        <v>11677.631360228022</v>
      </c>
      <c r="U112">
        <f t="shared" si="21"/>
        <v>11150.01179890431</v>
      </c>
      <c r="V112">
        <f t="shared" si="21"/>
        <v>10470.897512052004</v>
      </c>
      <c r="W112">
        <f>$F105*W101</f>
        <v>9769.8426097783176</v>
      </c>
      <c r="X112">
        <f t="shared" si="21"/>
        <v>9231.7751363491825</v>
      </c>
      <c r="Y112">
        <f t="shared" si="21"/>
        <v>8631.5425858927974</v>
      </c>
    </row>
    <row r="113" spans="1:1">
      <c r="A113">
        <f>SUM(B112:Y112)</f>
        <v>252067.3722465754</v>
      </c>
    </row>
    <row r="136" spans="1:27">
      <c r="B136" s="117" t="s">
        <v>60</v>
      </c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</row>
    <row r="137" spans="1:27">
      <c r="B137">
        <v>1</v>
      </c>
      <c r="C137">
        <v>2</v>
      </c>
      <c r="D137">
        <v>3</v>
      </c>
      <c r="E137">
        <v>4</v>
      </c>
      <c r="F137">
        <v>5</v>
      </c>
      <c r="G137">
        <v>6</v>
      </c>
      <c r="H137">
        <v>7</v>
      </c>
      <c r="I137">
        <v>8</v>
      </c>
      <c r="J137">
        <v>9</v>
      </c>
      <c r="K137">
        <v>10</v>
      </c>
      <c r="L137">
        <v>11</v>
      </c>
      <c r="M137">
        <v>12</v>
      </c>
      <c r="N137">
        <v>13</v>
      </c>
      <c r="O137">
        <v>14</v>
      </c>
      <c r="P137">
        <v>15</v>
      </c>
      <c r="Q137">
        <v>16</v>
      </c>
      <c r="R137">
        <v>17</v>
      </c>
      <c r="S137">
        <v>18</v>
      </c>
      <c r="T137">
        <v>19</v>
      </c>
      <c r="U137">
        <v>20</v>
      </c>
      <c r="V137">
        <v>21</v>
      </c>
      <c r="W137">
        <v>22</v>
      </c>
      <c r="X137">
        <v>23</v>
      </c>
      <c r="Y137">
        <v>24</v>
      </c>
      <c r="Z137" s="28"/>
      <c r="AA137" s="29"/>
    </row>
    <row r="138" spans="1:27">
      <c r="A138" s="24" t="s">
        <v>16</v>
      </c>
      <c r="Z138" t="s">
        <v>61</v>
      </c>
      <c r="AA138" t="s">
        <v>57</v>
      </c>
    </row>
    <row r="139" spans="1:27">
      <c r="A139" s="11" t="s">
        <v>62</v>
      </c>
      <c r="B139" t="s">
        <v>63</v>
      </c>
    </row>
    <row r="140" spans="1:27">
      <c r="A140" t="s">
        <v>64</v>
      </c>
      <c r="B140">
        <f>B109</f>
        <v>9276.0447855272178</v>
      </c>
      <c r="C140">
        <f t="shared" ref="C140:Y140" si="22">C109</f>
        <v>8668.6445383103419</v>
      </c>
      <c r="D140">
        <f t="shared" si="22"/>
        <v>8611.5857272081503</v>
      </c>
      <c r="E140">
        <f t="shared" si="22"/>
        <v>8724.4762782060352</v>
      </c>
      <c r="F140">
        <f t="shared" si="22"/>
        <v>8780.3080181017267</v>
      </c>
      <c r="G140">
        <f t="shared" si="22"/>
        <v>8807.9171202479483</v>
      </c>
      <c r="H140">
        <f t="shared" si="22"/>
        <v>9368.6886616178726</v>
      </c>
      <c r="I140">
        <f t="shared" si="22"/>
        <v>10743.621948499709</v>
      </c>
      <c r="J140">
        <f t="shared" si="22"/>
        <v>12811.850467053335</v>
      </c>
      <c r="K140">
        <f t="shared" si="22"/>
        <v>14364.095543274239</v>
      </c>
      <c r="L140">
        <f t="shared" si="22"/>
        <v>15035.30349322905</v>
      </c>
      <c r="M140">
        <f t="shared" si="22"/>
        <v>15597.915641408721</v>
      </c>
      <c r="N140">
        <f t="shared" si="22"/>
        <v>15473.98144955235</v>
      </c>
      <c r="O140">
        <f t="shared" si="22"/>
        <v>16156.233040365647</v>
      </c>
      <c r="P140">
        <f t="shared" si="22"/>
        <v>16189.363962941114</v>
      </c>
      <c r="Q140">
        <f t="shared" si="22"/>
        <v>15963.582860945346</v>
      </c>
      <c r="R140">
        <f t="shared" si="22"/>
        <v>15391.767678716933</v>
      </c>
      <c r="S140">
        <f t="shared" si="22"/>
        <v>14516.865908483333</v>
      </c>
      <c r="T140">
        <f t="shared" si="22"/>
        <v>13714.974875036407</v>
      </c>
      <c r="U140">
        <f t="shared" si="22"/>
        <v>13095.303915754545</v>
      </c>
      <c r="V140">
        <f t="shared" si="22"/>
        <v>12297.707631530364</v>
      </c>
      <c r="W140">
        <f t="shared" si="22"/>
        <v>11474.34285196971</v>
      </c>
      <c r="X140">
        <f t="shared" si="22"/>
        <v>10842.401180622859</v>
      </c>
      <c r="Y140">
        <f t="shared" si="22"/>
        <v>10137.448772489332</v>
      </c>
    </row>
    <row r="142" spans="1:27">
      <c r="A142" s="1" t="s">
        <v>65</v>
      </c>
      <c r="B142" s="26">
        <v>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/>
    </row>
    <row r="143" spans="1:27">
      <c r="A143" s="4" t="s">
        <v>66</v>
      </c>
      <c r="B143" s="29">
        <f>B25-B140</f>
        <v>-9276.0447855272178</v>
      </c>
      <c r="C143" s="29">
        <f t="shared" ref="C143:Y143" si="23">C25-C140</f>
        <v>-8668.6445383103419</v>
      </c>
      <c r="D143" s="29">
        <f t="shared" si="23"/>
        <v>-8611.5857272081503</v>
      </c>
      <c r="E143" s="29">
        <f t="shared" si="23"/>
        <v>-8724.4762782060352</v>
      </c>
      <c r="F143" s="29">
        <f t="shared" si="23"/>
        <v>-8780.3080181017267</v>
      </c>
      <c r="G143" s="38">
        <f t="shared" si="23"/>
        <v>-5879.2891731519167</v>
      </c>
      <c r="H143">
        <f t="shared" si="23"/>
        <v>4394.3452659266914</v>
      </c>
      <c r="I143">
        <f t="shared" si="23"/>
        <v>18087.430380424958</v>
      </c>
      <c r="J143">
        <f t="shared" si="23"/>
        <v>30935.477882572879</v>
      </c>
      <c r="K143">
        <f t="shared" si="23"/>
        <v>42387.554830503788</v>
      </c>
      <c r="L143">
        <f t="shared" si="23"/>
        <v>50638.798864447788</v>
      </c>
      <c r="M143">
        <f t="shared" si="23"/>
        <v>54598.109660488917</v>
      </c>
      <c r="N143">
        <f t="shared" si="23"/>
        <v>54494.43028132747</v>
      </c>
      <c r="O143">
        <f t="shared" si="23"/>
        <v>49017.119461071961</v>
      </c>
      <c r="P143">
        <f t="shared" si="23"/>
        <v>40228.453173344111</v>
      </c>
      <c r="Q143">
        <f t="shared" si="23"/>
        <v>25022.034160331255</v>
      </c>
      <c r="R143">
        <f t="shared" si="23"/>
        <v>8659.399658833383</v>
      </c>
      <c r="S143" s="38">
        <f t="shared" si="23"/>
        <v>-2331.9527399956969</v>
      </c>
      <c r="T143" s="38">
        <f t="shared" si="23"/>
        <v>-10270.422833633302</v>
      </c>
      <c r="U143" s="38">
        <f t="shared" si="23"/>
        <v>-13064.955439618834</v>
      </c>
      <c r="V143" s="29">
        <f t="shared" si="23"/>
        <v>-12297.707631530364</v>
      </c>
      <c r="W143" s="29">
        <f t="shared" si="23"/>
        <v>-11474.34285196971</v>
      </c>
      <c r="X143" s="29">
        <f t="shared" si="23"/>
        <v>-10842.401180622859</v>
      </c>
      <c r="Y143" s="29">
        <f t="shared" si="23"/>
        <v>-10137.448772489332</v>
      </c>
    </row>
    <row r="144" spans="1:27">
      <c r="A144" s="4" t="s">
        <v>67</v>
      </c>
      <c r="B144">
        <f t="shared" ref="B144:Y144" si="24">SIGN(B143)</f>
        <v>-1</v>
      </c>
      <c r="C144">
        <f t="shared" si="24"/>
        <v>-1</v>
      </c>
      <c r="D144">
        <f t="shared" si="24"/>
        <v>-1</v>
      </c>
      <c r="E144">
        <f t="shared" si="24"/>
        <v>-1</v>
      </c>
      <c r="F144">
        <f t="shared" si="24"/>
        <v>-1</v>
      </c>
      <c r="G144">
        <f t="shared" si="24"/>
        <v>-1</v>
      </c>
      <c r="H144">
        <f t="shared" si="24"/>
        <v>1</v>
      </c>
      <c r="I144">
        <f t="shared" si="24"/>
        <v>1</v>
      </c>
      <c r="J144">
        <f t="shared" si="24"/>
        <v>1</v>
      </c>
      <c r="K144">
        <f t="shared" si="24"/>
        <v>1</v>
      </c>
      <c r="L144">
        <f t="shared" si="24"/>
        <v>1</v>
      </c>
      <c r="M144">
        <f t="shared" si="24"/>
        <v>1</v>
      </c>
      <c r="N144">
        <f t="shared" si="24"/>
        <v>1</v>
      </c>
      <c r="O144">
        <f t="shared" si="24"/>
        <v>1</v>
      </c>
      <c r="P144">
        <f t="shared" si="24"/>
        <v>1</v>
      </c>
      <c r="Q144">
        <f t="shared" si="24"/>
        <v>1</v>
      </c>
      <c r="R144">
        <f t="shared" si="24"/>
        <v>1</v>
      </c>
      <c r="S144">
        <f t="shared" si="24"/>
        <v>-1</v>
      </c>
      <c r="T144">
        <f t="shared" si="24"/>
        <v>-1</v>
      </c>
      <c r="U144">
        <f t="shared" si="24"/>
        <v>-1</v>
      </c>
      <c r="V144">
        <f t="shared" si="24"/>
        <v>-1</v>
      </c>
      <c r="W144">
        <f t="shared" si="24"/>
        <v>-1</v>
      </c>
      <c r="X144">
        <f t="shared" si="24"/>
        <v>-1</v>
      </c>
      <c r="Y144" s="5">
        <f t="shared" si="24"/>
        <v>-1</v>
      </c>
    </row>
    <row r="145" spans="1:25">
      <c r="A145" s="6" t="s">
        <v>68</v>
      </c>
      <c r="B145" s="7">
        <f t="shared" ref="B145:Y145" si="25">IF(B144=-1,0,B143)</f>
        <v>0</v>
      </c>
      <c r="C145" s="7">
        <f t="shared" si="25"/>
        <v>0</v>
      </c>
      <c r="D145" s="7">
        <f t="shared" si="25"/>
        <v>0</v>
      </c>
      <c r="E145" s="7">
        <f t="shared" si="25"/>
        <v>0</v>
      </c>
      <c r="F145" s="7">
        <f t="shared" si="25"/>
        <v>0</v>
      </c>
      <c r="G145" s="7">
        <f t="shared" si="25"/>
        <v>0</v>
      </c>
      <c r="H145" s="27">
        <f t="shared" si="25"/>
        <v>4394.3452659266914</v>
      </c>
      <c r="I145" s="27">
        <f t="shared" si="25"/>
        <v>18087.430380424958</v>
      </c>
      <c r="J145" s="27">
        <f t="shared" si="25"/>
        <v>30935.477882572879</v>
      </c>
      <c r="K145" s="27">
        <f t="shared" si="25"/>
        <v>42387.554830503788</v>
      </c>
      <c r="L145" s="27">
        <f t="shared" si="25"/>
        <v>50638.798864447788</v>
      </c>
      <c r="M145" s="27">
        <f t="shared" si="25"/>
        <v>54598.109660488917</v>
      </c>
      <c r="N145" s="27">
        <f t="shared" si="25"/>
        <v>54494.43028132747</v>
      </c>
      <c r="O145" s="27">
        <f t="shared" si="25"/>
        <v>49017.119461071961</v>
      </c>
      <c r="P145" s="27">
        <f t="shared" si="25"/>
        <v>40228.453173344111</v>
      </c>
      <c r="Q145" s="27">
        <f t="shared" si="25"/>
        <v>25022.034160331255</v>
      </c>
      <c r="R145" s="27">
        <f t="shared" si="25"/>
        <v>8659.399658833383</v>
      </c>
      <c r="S145" s="7">
        <f t="shared" si="25"/>
        <v>0</v>
      </c>
      <c r="T145" s="7">
        <f t="shared" si="25"/>
        <v>0</v>
      </c>
      <c r="U145" s="7">
        <f t="shared" si="25"/>
        <v>0</v>
      </c>
      <c r="V145" s="7">
        <f t="shared" si="25"/>
        <v>0</v>
      </c>
      <c r="W145" s="7">
        <f t="shared" si="25"/>
        <v>0</v>
      </c>
      <c r="X145" s="7">
        <f t="shared" si="25"/>
        <v>0</v>
      </c>
      <c r="Y145" s="8">
        <f t="shared" si="25"/>
        <v>0</v>
      </c>
    </row>
    <row r="147" spans="1:25">
      <c r="A147" s="25" t="s">
        <v>65</v>
      </c>
      <c r="B147" s="26">
        <v>0.6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</row>
    <row r="148" spans="1:25">
      <c r="A148" s="4" t="s">
        <v>66</v>
      </c>
      <c r="B148" s="31">
        <f>B28-B140</f>
        <v>-9276.0447855272178</v>
      </c>
      <c r="C148" s="31">
        <f t="shared" ref="C148:Y148" si="26">C28-C140</f>
        <v>-8668.6445383103419</v>
      </c>
      <c r="D148" s="31">
        <f t="shared" si="26"/>
        <v>-8611.5857272081503</v>
      </c>
      <c r="E148" s="31">
        <f t="shared" si="26"/>
        <v>-8724.4762782060352</v>
      </c>
      <c r="F148" s="31">
        <f t="shared" si="26"/>
        <v>-8780.3080181017267</v>
      </c>
      <c r="G148" s="42">
        <f t="shared" si="26"/>
        <v>-7050.7403519903291</v>
      </c>
      <c r="H148" s="42">
        <f t="shared" si="26"/>
        <v>-1110.8683050911332</v>
      </c>
      <c r="I148" s="30">
        <f t="shared" si="26"/>
        <v>6555.0094488550894</v>
      </c>
      <c r="J148" s="30">
        <f t="shared" si="26"/>
        <v>13436.546542722399</v>
      </c>
      <c r="K148" s="30">
        <f t="shared" si="26"/>
        <v>19686.894680992584</v>
      </c>
      <c r="L148" s="30">
        <f t="shared" si="26"/>
        <v>24369.157921377042</v>
      </c>
      <c r="M148" s="30">
        <f t="shared" si="26"/>
        <v>26519.699539729867</v>
      </c>
      <c r="N148" s="30">
        <f t="shared" si="26"/>
        <v>26507.06558897554</v>
      </c>
      <c r="O148" s="30">
        <f t="shared" si="26"/>
        <v>22947.77846049692</v>
      </c>
      <c r="P148" s="30">
        <f t="shared" si="26"/>
        <v>17661.326318830026</v>
      </c>
      <c r="Q148" s="30">
        <f t="shared" si="26"/>
        <v>8627.7873518206143</v>
      </c>
      <c r="R148" s="42">
        <f t="shared" si="26"/>
        <v>-961.06727618674267</v>
      </c>
      <c r="S148" s="42">
        <f t="shared" si="26"/>
        <v>-7205.9180073907501</v>
      </c>
      <c r="T148" s="42">
        <f t="shared" si="26"/>
        <v>-11648.243650194545</v>
      </c>
      <c r="U148" s="42">
        <f t="shared" si="26"/>
        <v>-13077.094830073118</v>
      </c>
      <c r="V148" s="31">
        <f t="shared" si="26"/>
        <v>-12297.707631530364</v>
      </c>
      <c r="W148" s="31">
        <f t="shared" si="26"/>
        <v>-11474.34285196971</v>
      </c>
      <c r="X148" s="31">
        <f t="shared" si="26"/>
        <v>-10842.401180622859</v>
      </c>
      <c r="Y148" s="31">
        <f t="shared" si="26"/>
        <v>-10137.448772489332</v>
      </c>
    </row>
    <row r="149" spans="1:25">
      <c r="A149" s="4" t="s">
        <v>67</v>
      </c>
      <c r="B149">
        <f t="shared" ref="B149:K149" si="27">SIGN(B148)</f>
        <v>-1</v>
      </c>
      <c r="C149">
        <f t="shared" si="27"/>
        <v>-1</v>
      </c>
      <c r="D149">
        <f t="shared" si="27"/>
        <v>-1</v>
      </c>
      <c r="E149">
        <f t="shared" si="27"/>
        <v>-1</v>
      </c>
      <c r="F149">
        <f t="shared" si="27"/>
        <v>-1</v>
      </c>
      <c r="G149">
        <f t="shared" si="27"/>
        <v>-1</v>
      </c>
      <c r="H149">
        <f t="shared" si="27"/>
        <v>-1</v>
      </c>
      <c r="I149">
        <f t="shared" si="27"/>
        <v>1</v>
      </c>
      <c r="J149">
        <f t="shared" si="27"/>
        <v>1</v>
      </c>
      <c r="K149">
        <f t="shared" si="27"/>
        <v>1</v>
      </c>
      <c r="L149">
        <f t="shared" ref="L149:R149" si="28">SIGN(L148)</f>
        <v>1</v>
      </c>
      <c r="M149">
        <f t="shared" si="28"/>
        <v>1</v>
      </c>
      <c r="N149">
        <f t="shared" si="28"/>
        <v>1</v>
      </c>
      <c r="O149">
        <f t="shared" si="28"/>
        <v>1</v>
      </c>
      <c r="P149">
        <f t="shared" si="28"/>
        <v>1</v>
      </c>
      <c r="Q149">
        <f t="shared" si="28"/>
        <v>1</v>
      </c>
      <c r="R149">
        <f t="shared" si="28"/>
        <v>-1</v>
      </c>
      <c r="S149">
        <f>SIGN(S148)</f>
        <v>-1</v>
      </c>
      <c r="T149">
        <f t="shared" ref="T149:Y149" si="29">SIGN(T148)</f>
        <v>-1</v>
      </c>
      <c r="U149">
        <f t="shared" si="29"/>
        <v>-1</v>
      </c>
      <c r="V149">
        <f t="shared" si="29"/>
        <v>-1</v>
      </c>
      <c r="W149">
        <f t="shared" si="29"/>
        <v>-1</v>
      </c>
      <c r="X149">
        <f t="shared" si="29"/>
        <v>-1</v>
      </c>
      <c r="Y149" s="5">
        <f t="shared" si="29"/>
        <v>-1</v>
      </c>
    </row>
    <row r="150" spans="1:25">
      <c r="A150" s="6" t="s">
        <v>68</v>
      </c>
      <c r="B150" s="7">
        <f>IF(B149=-1,0,B148)</f>
        <v>0</v>
      </c>
      <c r="C150" s="7">
        <f t="shared" ref="C150:Y150" si="30">IF(C149=-1,0,C148)</f>
        <v>0</v>
      </c>
      <c r="D150" s="7">
        <f t="shared" si="30"/>
        <v>0</v>
      </c>
      <c r="E150" s="7">
        <f t="shared" si="30"/>
        <v>0</v>
      </c>
      <c r="F150" s="7">
        <f t="shared" si="30"/>
        <v>0</v>
      </c>
      <c r="G150" s="7">
        <f t="shared" si="30"/>
        <v>0</v>
      </c>
      <c r="H150" s="7">
        <f t="shared" si="30"/>
        <v>0</v>
      </c>
      <c r="I150" s="27">
        <f t="shared" si="30"/>
        <v>6555.0094488550894</v>
      </c>
      <c r="J150" s="27">
        <f t="shared" si="30"/>
        <v>13436.546542722399</v>
      </c>
      <c r="K150" s="27">
        <f t="shared" si="30"/>
        <v>19686.894680992584</v>
      </c>
      <c r="L150" s="27">
        <f t="shared" si="30"/>
        <v>24369.157921377042</v>
      </c>
      <c r="M150" s="27">
        <f t="shared" si="30"/>
        <v>26519.699539729867</v>
      </c>
      <c r="N150" s="27">
        <f t="shared" si="30"/>
        <v>26507.06558897554</v>
      </c>
      <c r="O150" s="27">
        <f t="shared" si="30"/>
        <v>22947.77846049692</v>
      </c>
      <c r="P150" s="27">
        <f t="shared" si="30"/>
        <v>17661.326318830026</v>
      </c>
      <c r="Q150" s="27">
        <f t="shared" si="30"/>
        <v>8627.7873518206143</v>
      </c>
      <c r="R150" s="7">
        <f t="shared" si="30"/>
        <v>0</v>
      </c>
      <c r="S150" s="7">
        <f t="shared" si="30"/>
        <v>0</v>
      </c>
      <c r="T150" s="7">
        <f t="shared" si="30"/>
        <v>0</v>
      </c>
      <c r="U150" s="7">
        <f t="shared" si="30"/>
        <v>0</v>
      </c>
      <c r="V150" s="7">
        <f t="shared" si="30"/>
        <v>0</v>
      </c>
      <c r="W150" s="7">
        <f t="shared" si="30"/>
        <v>0</v>
      </c>
      <c r="X150" s="7">
        <f t="shared" si="30"/>
        <v>0</v>
      </c>
      <c r="Y150" s="8">
        <f t="shared" si="30"/>
        <v>0</v>
      </c>
    </row>
    <row r="152" spans="1:25">
      <c r="A152" s="25" t="s">
        <v>65</v>
      </c>
      <c r="B152" s="26">
        <v>0.5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</row>
    <row r="153" spans="1:25">
      <c r="A153" s="4" t="s">
        <v>66</v>
      </c>
      <c r="B153" s="29">
        <f>B31-B140</f>
        <v>-9276.0447855272178</v>
      </c>
      <c r="C153" s="29">
        <f t="shared" ref="C153:Y153" si="31">C31-C140</f>
        <v>-8668.6445383103419</v>
      </c>
      <c r="D153" s="29">
        <f t="shared" si="31"/>
        <v>-8611.5857272081503</v>
      </c>
      <c r="E153" s="29">
        <f t="shared" si="31"/>
        <v>-8724.4762782060352</v>
      </c>
      <c r="F153" s="29">
        <f t="shared" si="31"/>
        <v>-8780.3080181017267</v>
      </c>
      <c r="G153" s="38">
        <f t="shared" si="31"/>
        <v>-7343.603146699932</v>
      </c>
      <c r="H153" s="38">
        <f t="shared" si="31"/>
        <v>-2487.1716978455906</v>
      </c>
      <c r="I153">
        <f t="shared" si="31"/>
        <v>3671.9042159626242</v>
      </c>
      <c r="J153">
        <f t="shared" si="31"/>
        <v>9061.813707759773</v>
      </c>
      <c r="K153">
        <f t="shared" si="31"/>
        <v>14011.729643614775</v>
      </c>
      <c r="L153">
        <f t="shared" si="31"/>
        <v>17801.747685609367</v>
      </c>
      <c r="M153">
        <f t="shared" si="31"/>
        <v>19500.097009540099</v>
      </c>
      <c r="N153">
        <f t="shared" si="31"/>
        <v>19510.224415887558</v>
      </c>
      <c r="O153">
        <f t="shared" si="31"/>
        <v>16430.443210353158</v>
      </c>
      <c r="P153">
        <f t="shared" si="31"/>
        <v>12019.544605201498</v>
      </c>
      <c r="Q153">
        <f t="shared" si="31"/>
        <v>4529.2256496929549</v>
      </c>
      <c r="R153" s="38">
        <f t="shared" si="31"/>
        <v>-3366.184009941775</v>
      </c>
      <c r="S153" s="38">
        <f t="shared" si="31"/>
        <v>-8424.4093242395138</v>
      </c>
      <c r="T153" s="38">
        <f t="shared" si="31"/>
        <v>-11992.698854334854</v>
      </c>
      <c r="U153" s="38">
        <f t="shared" si="31"/>
        <v>-13080.129677686689</v>
      </c>
      <c r="V153" s="29">
        <f t="shared" si="31"/>
        <v>-12297.707631530364</v>
      </c>
      <c r="W153" s="29">
        <f t="shared" si="31"/>
        <v>-11474.34285196971</v>
      </c>
      <c r="X153" s="29">
        <f t="shared" si="31"/>
        <v>-10842.401180622859</v>
      </c>
      <c r="Y153" s="29">
        <f t="shared" si="31"/>
        <v>-10137.448772489332</v>
      </c>
    </row>
    <row r="154" spans="1:25">
      <c r="A154" s="4" t="s">
        <v>67</v>
      </c>
      <c r="B154">
        <f t="shared" ref="B154:K154" si="32">SIGN(B153)</f>
        <v>-1</v>
      </c>
      <c r="C154">
        <f t="shared" si="32"/>
        <v>-1</v>
      </c>
      <c r="D154">
        <f t="shared" si="32"/>
        <v>-1</v>
      </c>
      <c r="E154">
        <f t="shared" si="32"/>
        <v>-1</v>
      </c>
      <c r="F154">
        <f t="shared" si="32"/>
        <v>-1</v>
      </c>
      <c r="G154">
        <f t="shared" si="32"/>
        <v>-1</v>
      </c>
      <c r="H154">
        <f t="shared" si="32"/>
        <v>-1</v>
      </c>
      <c r="I154">
        <f t="shared" si="32"/>
        <v>1</v>
      </c>
      <c r="J154">
        <f t="shared" si="32"/>
        <v>1</v>
      </c>
      <c r="K154">
        <f t="shared" si="32"/>
        <v>1</v>
      </c>
      <c r="L154">
        <f t="shared" ref="L154:R154" si="33">SIGN(L153)</f>
        <v>1</v>
      </c>
      <c r="M154">
        <f t="shared" si="33"/>
        <v>1</v>
      </c>
      <c r="N154">
        <f t="shared" si="33"/>
        <v>1</v>
      </c>
      <c r="O154">
        <f t="shared" si="33"/>
        <v>1</v>
      </c>
      <c r="P154">
        <f t="shared" si="33"/>
        <v>1</v>
      </c>
      <c r="Q154">
        <f t="shared" si="33"/>
        <v>1</v>
      </c>
      <c r="R154">
        <f t="shared" si="33"/>
        <v>-1</v>
      </c>
      <c r="S154">
        <f>SIGN(S153)</f>
        <v>-1</v>
      </c>
      <c r="T154">
        <f t="shared" ref="T154:Y154" si="34">SIGN(T153)</f>
        <v>-1</v>
      </c>
      <c r="U154">
        <f t="shared" si="34"/>
        <v>-1</v>
      </c>
      <c r="V154">
        <f t="shared" si="34"/>
        <v>-1</v>
      </c>
      <c r="W154">
        <f t="shared" si="34"/>
        <v>-1</v>
      </c>
      <c r="X154">
        <f t="shared" si="34"/>
        <v>-1</v>
      </c>
      <c r="Y154" s="5">
        <f t="shared" si="34"/>
        <v>-1</v>
      </c>
    </row>
    <row r="155" spans="1:25">
      <c r="A155" s="6" t="s">
        <v>68</v>
      </c>
      <c r="B155" s="7">
        <f>IF(B154=-1,0,B153)</f>
        <v>0</v>
      </c>
      <c r="C155" s="7">
        <f t="shared" ref="C155:Y155" si="35">IF(C154=-1,0,C153)</f>
        <v>0</v>
      </c>
      <c r="D155" s="7">
        <f t="shared" si="35"/>
        <v>0</v>
      </c>
      <c r="E155" s="7">
        <f t="shared" si="35"/>
        <v>0</v>
      </c>
      <c r="F155" s="7">
        <f t="shared" si="35"/>
        <v>0</v>
      </c>
      <c r="G155" s="7">
        <f t="shared" si="35"/>
        <v>0</v>
      </c>
      <c r="H155" s="7">
        <f t="shared" si="35"/>
        <v>0</v>
      </c>
      <c r="I155" s="27">
        <f t="shared" si="35"/>
        <v>3671.9042159626242</v>
      </c>
      <c r="J155" s="27">
        <f t="shared" si="35"/>
        <v>9061.813707759773</v>
      </c>
      <c r="K155" s="27">
        <f t="shared" si="35"/>
        <v>14011.729643614775</v>
      </c>
      <c r="L155" s="27">
        <f t="shared" si="35"/>
        <v>17801.747685609367</v>
      </c>
      <c r="M155" s="27">
        <f t="shared" si="35"/>
        <v>19500.097009540099</v>
      </c>
      <c r="N155" s="27">
        <f t="shared" si="35"/>
        <v>19510.224415887558</v>
      </c>
      <c r="O155" s="27">
        <f t="shared" si="35"/>
        <v>16430.443210353158</v>
      </c>
      <c r="P155" s="27">
        <f t="shared" si="35"/>
        <v>12019.544605201498</v>
      </c>
      <c r="Q155" s="27">
        <f t="shared" si="35"/>
        <v>4529.2256496929549</v>
      </c>
      <c r="R155" s="7">
        <f t="shared" si="35"/>
        <v>0</v>
      </c>
      <c r="S155" s="7">
        <f t="shared" si="35"/>
        <v>0</v>
      </c>
      <c r="T155" s="7">
        <f t="shared" si="35"/>
        <v>0</v>
      </c>
      <c r="U155" s="7">
        <f t="shared" si="35"/>
        <v>0</v>
      </c>
      <c r="V155" s="7">
        <f t="shared" si="35"/>
        <v>0</v>
      </c>
      <c r="W155" s="7">
        <f t="shared" si="35"/>
        <v>0</v>
      </c>
      <c r="X155" s="7">
        <f t="shared" si="35"/>
        <v>0</v>
      </c>
      <c r="Y155" s="8">
        <f t="shared" si="35"/>
        <v>0</v>
      </c>
    </row>
    <row r="157" spans="1:25">
      <c r="A157" s="25" t="s">
        <v>65</v>
      </c>
      <c r="B157" s="26">
        <v>0.4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</row>
    <row r="158" spans="1:25">
      <c r="A158" s="4" t="s">
        <v>66</v>
      </c>
      <c r="B158" s="29">
        <f>B34-B140</f>
        <v>-9276.0447855272178</v>
      </c>
      <c r="C158" s="29">
        <f t="shared" ref="C158:Y158" si="36">C34-C140</f>
        <v>-8668.6445383103419</v>
      </c>
      <c r="D158" s="29">
        <f t="shared" si="36"/>
        <v>-8611.5857272081503</v>
      </c>
      <c r="E158" s="29">
        <f t="shared" si="36"/>
        <v>-8724.4762782060352</v>
      </c>
      <c r="F158" s="29">
        <f t="shared" si="36"/>
        <v>-8780.3080181017267</v>
      </c>
      <c r="G158" s="38">
        <f t="shared" si="36"/>
        <v>-7636.4659414095349</v>
      </c>
      <c r="H158" s="38">
        <f t="shared" si="36"/>
        <v>-3863.4750906000454</v>
      </c>
      <c r="I158" s="38">
        <f t="shared" si="36"/>
        <v>788.79898307015901</v>
      </c>
      <c r="J158">
        <f t="shared" si="36"/>
        <v>4687.0808727971544</v>
      </c>
      <c r="K158">
        <f t="shared" si="36"/>
        <v>8336.564606236976</v>
      </c>
      <c r="L158">
        <f t="shared" si="36"/>
        <v>11234.337449841682</v>
      </c>
      <c r="M158">
        <f t="shared" si="36"/>
        <v>12480.49447935034</v>
      </c>
      <c r="N158">
        <f t="shared" si="36"/>
        <v>12513.38324279958</v>
      </c>
      <c r="O158">
        <f t="shared" si="36"/>
        <v>9913.1079602093978</v>
      </c>
      <c r="P158">
        <f t="shared" si="36"/>
        <v>6377.7628915729783</v>
      </c>
      <c r="Q158" s="38">
        <f t="shared" si="36"/>
        <v>430.66394756529553</v>
      </c>
      <c r="R158" s="38">
        <f t="shared" si="36"/>
        <v>-5771.3007436968037</v>
      </c>
      <c r="S158" s="38">
        <f t="shared" si="36"/>
        <v>-9642.9006410882776</v>
      </c>
      <c r="T158" s="38">
        <f t="shared" si="36"/>
        <v>-12337.154058475164</v>
      </c>
      <c r="U158" s="38">
        <f t="shared" si="36"/>
        <v>-13083.164525300261</v>
      </c>
      <c r="V158" s="29">
        <f t="shared" si="36"/>
        <v>-12297.707631530364</v>
      </c>
      <c r="W158" s="29">
        <f t="shared" si="36"/>
        <v>-11474.34285196971</v>
      </c>
      <c r="X158" s="29">
        <f t="shared" si="36"/>
        <v>-10842.401180622859</v>
      </c>
      <c r="Y158" s="29">
        <f t="shared" si="36"/>
        <v>-10137.448772489332</v>
      </c>
    </row>
    <row r="159" spans="1:25">
      <c r="A159" s="4" t="s">
        <v>67</v>
      </c>
      <c r="B159">
        <f t="shared" ref="B159:K159" si="37">SIGN(B158)</f>
        <v>-1</v>
      </c>
      <c r="C159">
        <f t="shared" si="37"/>
        <v>-1</v>
      </c>
      <c r="D159">
        <f t="shared" si="37"/>
        <v>-1</v>
      </c>
      <c r="E159">
        <f t="shared" si="37"/>
        <v>-1</v>
      </c>
      <c r="F159">
        <f t="shared" si="37"/>
        <v>-1</v>
      </c>
      <c r="G159">
        <f t="shared" si="37"/>
        <v>-1</v>
      </c>
      <c r="H159">
        <f t="shared" si="37"/>
        <v>-1</v>
      </c>
      <c r="I159">
        <f t="shared" si="37"/>
        <v>1</v>
      </c>
      <c r="J159">
        <f t="shared" si="37"/>
        <v>1</v>
      </c>
      <c r="K159">
        <f t="shared" si="37"/>
        <v>1</v>
      </c>
      <c r="L159">
        <f t="shared" ref="L159:R159" si="38">SIGN(L158)</f>
        <v>1</v>
      </c>
      <c r="M159">
        <f t="shared" si="38"/>
        <v>1</v>
      </c>
      <c r="N159">
        <f t="shared" si="38"/>
        <v>1</v>
      </c>
      <c r="O159">
        <f t="shared" si="38"/>
        <v>1</v>
      </c>
      <c r="P159">
        <f t="shared" si="38"/>
        <v>1</v>
      </c>
      <c r="Q159">
        <f t="shared" si="38"/>
        <v>1</v>
      </c>
      <c r="R159">
        <f t="shared" si="38"/>
        <v>-1</v>
      </c>
      <c r="S159">
        <f>SIGN(S158)</f>
        <v>-1</v>
      </c>
      <c r="T159">
        <f t="shared" ref="T159:Y159" si="39">SIGN(T158)</f>
        <v>-1</v>
      </c>
      <c r="U159">
        <f t="shared" si="39"/>
        <v>-1</v>
      </c>
      <c r="V159">
        <f t="shared" si="39"/>
        <v>-1</v>
      </c>
      <c r="W159">
        <f t="shared" si="39"/>
        <v>-1</v>
      </c>
      <c r="X159">
        <f t="shared" si="39"/>
        <v>-1</v>
      </c>
      <c r="Y159" s="5">
        <f t="shared" si="39"/>
        <v>-1</v>
      </c>
    </row>
    <row r="160" spans="1:25">
      <c r="A160" s="6" t="s">
        <v>68</v>
      </c>
      <c r="B160" s="7">
        <f>IF(B159=-1,0,B158)</f>
        <v>0</v>
      </c>
      <c r="C160" s="7">
        <f t="shared" ref="C160:Y160" si="40">IF(C159=-1,0,C158)</f>
        <v>0</v>
      </c>
      <c r="D160" s="7">
        <f t="shared" si="40"/>
        <v>0</v>
      </c>
      <c r="E160" s="7">
        <f t="shared" si="40"/>
        <v>0</v>
      </c>
      <c r="F160" s="7">
        <f t="shared" si="40"/>
        <v>0</v>
      </c>
      <c r="G160" s="7">
        <f t="shared" si="40"/>
        <v>0</v>
      </c>
      <c r="H160" s="7">
        <f t="shared" si="40"/>
        <v>0</v>
      </c>
      <c r="I160" s="7">
        <f t="shared" si="40"/>
        <v>788.79898307015901</v>
      </c>
      <c r="J160" s="27">
        <f t="shared" si="40"/>
        <v>4687.0808727971544</v>
      </c>
      <c r="K160" s="27">
        <f t="shared" si="40"/>
        <v>8336.564606236976</v>
      </c>
      <c r="L160" s="27">
        <f t="shared" si="40"/>
        <v>11234.337449841682</v>
      </c>
      <c r="M160" s="27">
        <f t="shared" si="40"/>
        <v>12480.49447935034</v>
      </c>
      <c r="N160" s="27">
        <f t="shared" si="40"/>
        <v>12513.38324279958</v>
      </c>
      <c r="O160" s="27">
        <f t="shared" si="40"/>
        <v>9913.1079602093978</v>
      </c>
      <c r="P160" s="27">
        <f t="shared" si="40"/>
        <v>6377.7628915729783</v>
      </c>
      <c r="Q160" s="7">
        <f t="shared" si="40"/>
        <v>430.66394756529553</v>
      </c>
      <c r="R160" s="7">
        <f t="shared" si="40"/>
        <v>0</v>
      </c>
      <c r="S160" s="7">
        <f t="shared" si="40"/>
        <v>0</v>
      </c>
      <c r="T160" s="7">
        <f t="shared" si="40"/>
        <v>0</v>
      </c>
      <c r="U160" s="7">
        <f t="shared" si="40"/>
        <v>0</v>
      </c>
      <c r="V160" s="7">
        <f t="shared" si="40"/>
        <v>0</v>
      </c>
      <c r="W160" s="7">
        <f t="shared" si="40"/>
        <v>0</v>
      </c>
      <c r="X160" s="7">
        <f t="shared" si="40"/>
        <v>0</v>
      </c>
      <c r="Y160" s="8">
        <f t="shared" si="40"/>
        <v>0</v>
      </c>
    </row>
    <row r="162" spans="1:25">
      <c r="A162" s="25" t="s">
        <v>65</v>
      </c>
      <c r="B162" s="26">
        <v>0.3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</row>
    <row r="163" spans="1:25">
      <c r="A163" s="4" t="s">
        <v>66</v>
      </c>
      <c r="B163" s="29">
        <f>B37-B140</f>
        <v>-9276.0447855272178</v>
      </c>
      <c r="C163" s="29">
        <f t="shared" ref="C163:Y163" si="41">C37-C140</f>
        <v>-8668.6445383103419</v>
      </c>
      <c r="D163" s="29">
        <f t="shared" si="41"/>
        <v>-8611.5857272081503</v>
      </c>
      <c r="E163" s="29">
        <f t="shared" si="41"/>
        <v>-8724.4762782060352</v>
      </c>
      <c r="F163" s="29">
        <f t="shared" si="41"/>
        <v>-8780.3080181017267</v>
      </c>
      <c r="G163" s="38">
        <f t="shared" si="41"/>
        <v>-7929.3287361191387</v>
      </c>
      <c r="H163" s="38">
        <f t="shared" si="41"/>
        <v>-5239.7784833545029</v>
      </c>
      <c r="I163" s="38">
        <f t="shared" si="41"/>
        <v>-2094.3062498223098</v>
      </c>
      <c r="J163" s="38">
        <f t="shared" si="41"/>
        <v>312.34803783453208</v>
      </c>
      <c r="K163" s="38">
        <f t="shared" si="41"/>
        <v>2661.3995688591731</v>
      </c>
      <c r="L163">
        <f t="shared" si="41"/>
        <v>4666.9272140739959</v>
      </c>
      <c r="M163">
        <f t="shared" si="41"/>
        <v>5460.891949160572</v>
      </c>
      <c r="N163">
        <f t="shared" si="41"/>
        <v>5516.5420697115951</v>
      </c>
      <c r="O163" s="38">
        <f t="shared" si="41"/>
        <v>3395.7727100656357</v>
      </c>
      <c r="P163" s="38">
        <f t="shared" si="41"/>
        <v>735.98117794445534</v>
      </c>
      <c r="Q163" s="38">
        <f t="shared" si="41"/>
        <v>-3667.8977545623657</v>
      </c>
      <c r="R163" s="38">
        <f t="shared" si="41"/>
        <v>-8176.4174774518378</v>
      </c>
      <c r="S163" s="38">
        <f t="shared" si="41"/>
        <v>-10861.391957937041</v>
      </c>
      <c r="T163" s="38">
        <f t="shared" si="41"/>
        <v>-12681.609262615475</v>
      </c>
      <c r="U163" s="38">
        <f t="shared" si="41"/>
        <v>-13086.199372913832</v>
      </c>
      <c r="V163" s="29">
        <f t="shared" si="41"/>
        <v>-12297.707631530364</v>
      </c>
      <c r="W163" s="29">
        <f t="shared" si="41"/>
        <v>-11474.34285196971</v>
      </c>
      <c r="X163" s="29">
        <f t="shared" si="41"/>
        <v>-10842.401180622859</v>
      </c>
      <c r="Y163" s="29">
        <f t="shared" si="41"/>
        <v>-10137.448772489332</v>
      </c>
    </row>
    <row r="164" spans="1:25">
      <c r="A164" s="4" t="s">
        <v>67</v>
      </c>
      <c r="B164">
        <f t="shared" ref="B164:K164" si="42">SIGN(B163)</f>
        <v>-1</v>
      </c>
      <c r="C164">
        <f t="shared" si="42"/>
        <v>-1</v>
      </c>
      <c r="D164">
        <f t="shared" si="42"/>
        <v>-1</v>
      </c>
      <c r="E164">
        <f t="shared" si="42"/>
        <v>-1</v>
      </c>
      <c r="F164">
        <f t="shared" si="42"/>
        <v>-1</v>
      </c>
      <c r="G164">
        <f t="shared" si="42"/>
        <v>-1</v>
      </c>
      <c r="H164">
        <f t="shared" si="42"/>
        <v>-1</v>
      </c>
      <c r="I164">
        <f t="shared" si="42"/>
        <v>-1</v>
      </c>
      <c r="J164">
        <f t="shared" si="42"/>
        <v>1</v>
      </c>
      <c r="K164">
        <f t="shared" si="42"/>
        <v>1</v>
      </c>
      <c r="L164">
        <f t="shared" ref="L164:R164" si="43">SIGN(L163)</f>
        <v>1</v>
      </c>
      <c r="M164">
        <f t="shared" si="43"/>
        <v>1</v>
      </c>
      <c r="N164">
        <f t="shared" si="43"/>
        <v>1</v>
      </c>
      <c r="O164">
        <f t="shared" si="43"/>
        <v>1</v>
      </c>
      <c r="P164">
        <f t="shared" si="43"/>
        <v>1</v>
      </c>
      <c r="Q164">
        <f t="shared" si="43"/>
        <v>-1</v>
      </c>
      <c r="R164">
        <f t="shared" si="43"/>
        <v>-1</v>
      </c>
      <c r="S164">
        <f>SIGN(S163)</f>
        <v>-1</v>
      </c>
      <c r="T164">
        <f t="shared" ref="T164:Y164" si="44">SIGN(T163)</f>
        <v>-1</v>
      </c>
      <c r="U164">
        <f t="shared" si="44"/>
        <v>-1</v>
      </c>
      <c r="V164">
        <f t="shared" si="44"/>
        <v>-1</v>
      </c>
      <c r="W164">
        <f t="shared" si="44"/>
        <v>-1</v>
      </c>
      <c r="X164">
        <f t="shared" si="44"/>
        <v>-1</v>
      </c>
      <c r="Y164" s="5">
        <f t="shared" si="44"/>
        <v>-1</v>
      </c>
    </row>
    <row r="165" spans="1:25">
      <c r="A165" s="6" t="s">
        <v>68</v>
      </c>
      <c r="B165" s="7">
        <f>IF(B164=-1,0,B163)</f>
        <v>0</v>
      </c>
      <c r="C165" s="7">
        <f t="shared" ref="C165:Y165" si="45">IF(C164=-1,0,C163)</f>
        <v>0</v>
      </c>
      <c r="D165" s="7">
        <f t="shared" si="45"/>
        <v>0</v>
      </c>
      <c r="E165" s="7">
        <f t="shared" si="45"/>
        <v>0</v>
      </c>
      <c r="F165" s="7">
        <f t="shared" si="45"/>
        <v>0</v>
      </c>
      <c r="G165" s="7">
        <f t="shared" si="45"/>
        <v>0</v>
      </c>
      <c r="H165" s="7">
        <f t="shared" si="45"/>
        <v>0</v>
      </c>
      <c r="I165" s="7">
        <f t="shared" si="45"/>
        <v>0</v>
      </c>
      <c r="J165" s="7">
        <f t="shared" si="45"/>
        <v>312.34803783453208</v>
      </c>
      <c r="K165" s="7">
        <f t="shared" si="45"/>
        <v>2661.3995688591731</v>
      </c>
      <c r="L165" s="27">
        <f t="shared" si="45"/>
        <v>4666.9272140739959</v>
      </c>
      <c r="M165" s="27">
        <f t="shared" si="45"/>
        <v>5460.891949160572</v>
      </c>
      <c r="N165" s="27">
        <f t="shared" si="45"/>
        <v>5516.5420697115951</v>
      </c>
      <c r="O165" s="7">
        <f t="shared" si="45"/>
        <v>3395.7727100656357</v>
      </c>
      <c r="P165" s="7">
        <f t="shared" si="45"/>
        <v>735.98117794445534</v>
      </c>
      <c r="Q165" s="7">
        <f t="shared" si="45"/>
        <v>0</v>
      </c>
      <c r="R165" s="7">
        <f t="shared" si="45"/>
        <v>0</v>
      </c>
      <c r="S165" s="7">
        <f t="shared" si="45"/>
        <v>0</v>
      </c>
      <c r="T165" s="7">
        <f t="shared" si="45"/>
        <v>0</v>
      </c>
      <c r="U165" s="7">
        <f t="shared" si="45"/>
        <v>0</v>
      </c>
      <c r="V165" s="7">
        <f t="shared" si="45"/>
        <v>0</v>
      </c>
      <c r="W165" s="7">
        <f t="shared" si="45"/>
        <v>0</v>
      </c>
      <c r="X165" s="7">
        <f t="shared" si="45"/>
        <v>0</v>
      </c>
      <c r="Y165" s="8">
        <f t="shared" si="45"/>
        <v>0</v>
      </c>
    </row>
    <row r="167" spans="1:25">
      <c r="A167" s="25" t="s">
        <v>65</v>
      </c>
      <c r="B167" s="26">
        <v>0.2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</row>
    <row r="168" spans="1:25">
      <c r="A168" s="4" t="s">
        <v>66</v>
      </c>
      <c r="B168" s="29">
        <f>B40-B140</f>
        <v>-9276.0447855272178</v>
      </c>
      <c r="C168" s="29">
        <f t="shared" ref="C168:Y168" si="46">C40-C140</f>
        <v>-8668.6445383103419</v>
      </c>
      <c r="D168" s="29">
        <f t="shared" si="46"/>
        <v>-8611.5857272081503</v>
      </c>
      <c r="E168" s="29">
        <f t="shared" si="46"/>
        <v>-8724.4762782060352</v>
      </c>
      <c r="F168" s="29">
        <f t="shared" si="46"/>
        <v>-8780.3080181017267</v>
      </c>
      <c r="G168" s="38">
        <f t="shared" si="46"/>
        <v>-8222.1915308287425</v>
      </c>
      <c r="H168" s="38">
        <f t="shared" si="46"/>
        <v>-6616.0818761089595</v>
      </c>
      <c r="I168" s="38">
        <f t="shared" si="46"/>
        <v>-4977.411482714775</v>
      </c>
      <c r="J168" s="38">
        <f t="shared" si="46"/>
        <v>-4062.3847971280902</v>
      </c>
      <c r="K168" s="38">
        <f t="shared" si="46"/>
        <v>-3013.7654685186317</v>
      </c>
      <c r="L168" s="38">
        <f t="shared" si="46"/>
        <v>-1900.4830216936843</v>
      </c>
      <c r="M168" s="38">
        <f t="shared" si="46"/>
        <v>-1558.7105810291905</v>
      </c>
      <c r="N168" s="38">
        <f t="shared" si="46"/>
        <v>-1480.2991033763847</v>
      </c>
      <c r="O168" s="38">
        <f t="shared" si="46"/>
        <v>-3121.5625400781246</v>
      </c>
      <c r="P168" s="38">
        <f t="shared" si="46"/>
        <v>-4905.8005356840677</v>
      </c>
      <c r="Q168" s="38">
        <f t="shared" si="46"/>
        <v>-7766.459456690025</v>
      </c>
      <c r="R168" s="38">
        <f t="shared" si="46"/>
        <v>-10581.534211206868</v>
      </c>
      <c r="S168" s="38">
        <f t="shared" si="46"/>
        <v>-12079.883274785805</v>
      </c>
      <c r="T168" s="38">
        <f t="shared" si="46"/>
        <v>-13026.064466755786</v>
      </c>
      <c r="U168" s="38">
        <f t="shared" si="46"/>
        <v>-13089.234220527402</v>
      </c>
      <c r="V168" s="29">
        <f t="shared" si="46"/>
        <v>-12297.707631530364</v>
      </c>
      <c r="W168" s="29">
        <f t="shared" si="46"/>
        <v>-11474.34285196971</v>
      </c>
      <c r="X168" s="29">
        <f t="shared" si="46"/>
        <v>-10842.401180622859</v>
      </c>
      <c r="Y168" s="29">
        <f t="shared" si="46"/>
        <v>-10137.448772489332</v>
      </c>
    </row>
    <row r="169" spans="1:25">
      <c r="A169" s="4" t="s">
        <v>67</v>
      </c>
      <c r="B169">
        <f t="shared" ref="B169:K169" si="47">SIGN(B168)</f>
        <v>-1</v>
      </c>
      <c r="C169">
        <f t="shared" si="47"/>
        <v>-1</v>
      </c>
      <c r="D169">
        <f t="shared" si="47"/>
        <v>-1</v>
      </c>
      <c r="E169">
        <f t="shared" si="47"/>
        <v>-1</v>
      </c>
      <c r="F169">
        <f t="shared" si="47"/>
        <v>-1</v>
      </c>
      <c r="G169">
        <f t="shared" si="47"/>
        <v>-1</v>
      </c>
      <c r="H169">
        <f t="shared" si="47"/>
        <v>-1</v>
      </c>
      <c r="I169">
        <f t="shared" si="47"/>
        <v>-1</v>
      </c>
      <c r="J169">
        <f t="shared" si="47"/>
        <v>-1</v>
      </c>
      <c r="K169">
        <f t="shared" si="47"/>
        <v>-1</v>
      </c>
      <c r="L169">
        <f t="shared" ref="L169:R169" si="48">SIGN(L168)</f>
        <v>-1</v>
      </c>
      <c r="M169">
        <f t="shared" si="48"/>
        <v>-1</v>
      </c>
      <c r="N169">
        <f t="shared" si="48"/>
        <v>-1</v>
      </c>
      <c r="O169">
        <f t="shared" si="48"/>
        <v>-1</v>
      </c>
      <c r="P169">
        <f t="shared" si="48"/>
        <v>-1</v>
      </c>
      <c r="Q169">
        <f t="shared" si="48"/>
        <v>-1</v>
      </c>
      <c r="R169">
        <f t="shared" si="48"/>
        <v>-1</v>
      </c>
      <c r="S169">
        <f>SIGN(S168)</f>
        <v>-1</v>
      </c>
      <c r="T169">
        <f t="shared" ref="T169:Y169" si="49">SIGN(T168)</f>
        <v>-1</v>
      </c>
      <c r="U169">
        <f t="shared" si="49"/>
        <v>-1</v>
      </c>
      <c r="V169">
        <f t="shared" si="49"/>
        <v>-1</v>
      </c>
      <c r="W169">
        <f t="shared" si="49"/>
        <v>-1</v>
      </c>
      <c r="X169">
        <f t="shared" si="49"/>
        <v>-1</v>
      </c>
      <c r="Y169" s="5">
        <f t="shared" si="49"/>
        <v>-1</v>
      </c>
    </row>
    <row r="170" spans="1:25">
      <c r="A170" s="6" t="s">
        <v>68</v>
      </c>
      <c r="B170" s="7">
        <f>IF(B169=-1,0,B168)</f>
        <v>0</v>
      </c>
      <c r="C170" s="7">
        <f t="shared" ref="C170:Y170" si="50">IF(C169=-1,0,C168)</f>
        <v>0</v>
      </c>
      <c r="D170" s="7">
        <f t="shared" si="50"/>
        <v>0</v>
      </c>
      <c r="E170" s="7">
        <f t="shared" si="50"/>
        <v>0</v>
      </c>
      <c r="F170" s="7">
        <f t="shared" si="50"/>
        <v>0</v>
      </c>
      <c r="G170" s="7">
        <f t="shared" si="50"/>
        <v>0</v>
      </c>
      <c r="H170" s="7">
        <f t="shared" si="50"/>
        <v>0</v>
      </c>
      <c r="I170" s="7">
        <f t="shared" si="50"/>
        <v>0</v>
      </c>
      <c r="J170" s="7">
        <f t="shared" si="50"/>
        <v>0</v>
      </c>
      <c r="K170" s="7">
        <f t="shared" si="50"/>
        <v>0</v>
      </c>
      <c r="L170" s="7">
        <f t="shared" si="50"/>
        <v>0</v>
      </c>
      <c r="M170" s="7">
        <f t="shared" si="50"/>
        <v>0</v>
      </c>
      <c r="N170" s="7">
        <f t="shared" si="50"/>
        <v>0</v>
      </c>
      <c r="O170" s="7">
        <f t="shared" si="50"/>
        <v>0</v>
      </c>
      <c r="P170" s="7">
        <f t="shared" si="50"/>
        <v>0</v>
      </c>
      <c r="Q170" s="7">
        <f t="shared" si="50"/>
        <v>0</v>
      </c>
      <c r="R170" s="32">
        <f t="shared" si="50"/>
        <v>0</v>
      </c>
      <c r="S170" s="7">
        <f t="shared" si="50"/>
        <v>0</v>
      </c>
      <c r="T170" s="7">
        <f t="shared" si="50"/>
        <v>0</v>
      </c>
      <c r="U170" s="7">
        <f t="shared" si="50"/>
        <v>0</v>
      </c>
      <c r="V170" s="7">
        <f t="shared" si="50"/>
        <v>0</v>
      </c>
      <c r="W170" s="7">
        <f t="shared" si="50"/>
        <v>0</v>
      </c>
      <c r="X170" s="7">
        <f t="shared" si="50"/>
        <v>0</v>
      </c>
      <c r="Y170" s="8">
        <f t="shared" si="50"/>
        <v>0</v>
      </c>
    </row>
    <row r="172" spans="1:25">
      <c r="A172" s="25" t="s">
        <v>65</v>
      </c>
      <c r="B172" s="26">
        <v>0.1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</row>
    <row r="173" spans="1:25">
      <c r="A173" s="4" t="s">
        <v>66</v>
      </c>
      <c r="B173" s="29">
        <f>B43-B140</f>
        <v>-9276.0447855272178</v>
      </c>
      <c r="C173" s="29">
        <f t="shared" ref="C173:Y173" si="51">C43-C140</f>
        <v>-8668.6445383103419</v>
      </c>
      <c r="D173" s="29">
        <f t="shared" si="51"/>
        <v>-8611.5857272081503</v>
      </c>
      <c r="E173" s="29">
        <f t="shared" si="51"/>
        <v>-8724.4762782060352</v>
      </c>
      <c r="F173" s="29">
        <f t="shared" si="51"/>
        <v>-8780.3080181017267</v>
      </c>
      <c r="G173" s="38">
        <f t="shared" si="51"/>
        <v>-8515.0543255383454</v>
      </c>
      <c r="H173" s="38">
        <f t="shared" si="51"/>
        <v>-7992.3852688634161</v>
      </c>
      <c r="I173" s="38">
        <f t="shared" si="51"/>
        <v>-7860.5167156072421</v>
      </c>
      <c r="J173" s="38">
        <f t="shared" si="51"/>
        <v>-8437.1176320907125</v>
      </c>
      <c r="K173" s="38">
        <f t="shared" si="51"/>
        <v>-8688.9305058964346</v>
      </c>
      <c r="L173" s="38">
        <f t="shared" si="51"/>
        <v>-8467.8932574613682</v>
      </c>
      <c r="M173" s="38">
        <f t="shared" si="51"/>
        <v>-8578.3131112189549</v>
      </c>
      <c r="N173" s="38">
        <f t="shared" si="51"/>
        <v>-8477.1402764643681</v>
      </c>
      <c r="O173" s="38">
        <f t="shared" si="51"/>
        <v>-9638.8977902218867</v>
      </c>
      <c r="P173" s="38">
        <f t="shared" si="51"/>
        <v>-10547.582249312591</v>
      </c>
      <c r="Q173" s="38">
        <f t="shared" si="51"/>
        <v>-11865.021158817686</v>
      </c>
      <c r="R173" s="38">
        <f t="shared" si="51"/>
        <v>-12986.650944961901</v>
      </c>
      <c r="S173" s="38">
        <f t="shared" si="51"/>
        <v>-13298.374591634569</v>
      </c>
      <c r="T173" s="38">
        <f t="shared" si="51"/>
        <v>-13370.519670896096</v>
      </c>
      <c r="U173" s="38">
        <f t="shared" si="51"/>
        <v>-13092.269068140973</v>
      </c>
      <c r="V173" s="29">
        <f t="shared" si="51"/>
        <v>-12297.707631530364</v>
      </c>
      <c r="W173" s="29">
        <f t="shared" si="51"/>
        <v>-11474.34285196971</v>
      </c>
      <c r="X173" s="29">
        <f t="shared" si="51"/>
        <v>-10842.401180622859</v>
      </c>
      <c r="Y173" s="29">
        <f t="shared" si="51"/>
        <v>-10137.448772489332</v>
      </c>
    </row>
    <row r="174" spans="1:25">
      <c r="A174" s="4" t="s">
        <v>67</v>
      </c>
      <c r="B174">
        <f t="shared" ref="B174:K174" si="52">SIGN(B173)</f>
        <v>-1</v>
      </c>
      <c r="C174">
        <f t="shared" si="52"/>
        <v>-1</v>
      </c>
      <c r="D174">
        <f t="shared" si="52"/>
        <v>-1</v>
      </c>
      <c r="E174">
        <f t="shared" si="52"/>
        <v>-1</v>
      </c>
      <c r="F174">
        <f t="shared" si="52"/>
        <v>-1</v>
      </c>
      <c r="G174">
        <f t="shared" si="52"/>
        <v>-1</v>
      </c>
      <c r="H174">
        <f t="shared" si="52"/>
        <v>-1</v>
      </c>
      <c r="I174">
        <f t="shared" si="52"/>
        <v>-1</v>
      </c>
      <c r="J174">
        <f t="shared" si="52"/>
        <v>-1</v>
      </c>
      <c r="K174">
        <f t="shared" si="52"/>
        <v>-1</v>
      </c>
      <c r="L174">
        <f t="shared" ref="L174:R174" si="53">SIGN(L173)</f>
        <v>-1</v>
      </c>
      <c r="M174">
        <f t="shared" si="53"/>
        <v>-1</v>
      </c>
      <c r="N174">
        <f t="shared" si="53"/>
        <v>-1</v>
      </c>
      <c r="O174">
        <f t="shared" si="53"/>
        <v>-1</v>
      </c>
      <c r="P174">
        <f t="shared" si="53"/>
        <v>-1</v>
      </c>
      <c r="Q174">
        <f t="shared" si="53"/>
        <v>-1</v>
      </c>
      <c r="R174">
        <f t="shared" si="53"/>
        <v>-1</v>
      </c>
      <c r="S174">
        <f>SIGN(S173)</f>
        <v>-1</v>
      </c>
      <c r="T174">
        <f t="shared" ref="T174:Y174" si="54">SIGN(T173)</f>
        <v>-1</v>
      </c>
      <c r="U174">
        <f t="shared" si="54"/>
        <v>-1</v>
      </c>
      <c r="V174">
        <f t="shared" si="54"/>
        <v>-1</v>
      </c>
      <c r="W174">
        <f t="shared" si="54"/>
        <v>-1</v>
      </c>
      <c r="X174">
        <f t="shared" si="54"/>
        <v>-1</v>
      </c>
      <c r="Y174" s="5">
        <f t="shared" si="54"/>
        <v>-1</v>
      </c>
    </row>
    <row r="175" spans="1:25">
      <c r="A175" s="6" t="s">
        <v>68</v>
      </c>
      <c r="B175" s="7">
        <f>IF(B174=-1,0,B173)</f>
        <v>0</v>
      </c>
      <c r="C175" s="7">
        <f t="shared" ref="C175:Y175" si="55">IF(C174=-1,0,C173)</f>
        <v>0</v>
      </c>
      <c r="D175" s="7">
        <f t="shared" si="55"/>
        <v>0</v>
      </c>
      <c r="E175" s="7">
        <f t="shared" si="55"/>
        <v>0</v>
      </c>
      <c r="F175" s="7">
        <f t="shared" si="55"/>
        <v>0</v>
      </c>
      <c r="G175" s="7">
        <f t="shared" si="55"/>
        <v>0</v>
      </c>
      <c r="H175" s="7">
        <f t="shared" si="55"/>
        <v>0</v>
      </c>
      <c r="I175" s="7">
        <f t="shared" si="55"/>
        <v>0</v>
      </c>
      <c r="J175" s="7">
        <f t="shared" si="55"/>
        <v>0</v>
      </c>
      <c r="K175" s="7">
        <f t="shared" si="55"/>
        <v>0</v>
      </c>
      <c r="L175" s="7">
        <f t="shared" si="55"/>
        <v>0</v>
      </c>
      <c r="M175" s="7">
        <f t="shared" si="55"/>
        <v>0</v>
      </c>
      <c r="N175" s="7">
        <f t="shared" si="55"/>
        <v>0</v>
      </c>
      <c r="O175" s="7">
        <f t="shared" si="55"/>
        <v>0</v>
      </c>
      <c r="P175" s="7">
        <f t="shared" si="55"/>
        <v>0</v>
      </c>
      <c r="Q175" s="7">
        <f t="shared" si="55"/>
        <v>0</v>
      </c>
      <c r="R175" s="7">
        <f t="shared" si="55"/>
        <v>0</v>
      </c>
      <c r="S175" s="7">
        <f t="shared" si="55"/>
        <v>0</v>
      </c>
      <c r="T175" s="7">
        <f t="shared" si="55"/>
        <v>0</v>
      </c>
      <c r="U175" s="7">
        <f t="shared" si="55"/>
        <v>0</v>
      </c>
      <c r="V175" s="7">
        <f t="shared" si="55"/>
        <v>0</v>
      </c>
      <c r="W175" s="7">
        <f t="shared" si="55"/>
        <v>0</v>
      </c>
      <c r="X175" s="7">
        <f t="shared" si="55"/>
        <v>0</v>
      </c>
      <c r="Y175" s="8">
        <f t="shared" si="55"/>
        <v>0</v>
      </c>
    </row>
    <row r="177" spans="1:25">
      <c r="A177" s="24" t="s">
        <v>17</v>
      </c>
    </row>
    <row r="178" spans="1:25">
      <c r="A178" s="11" t="s">
        <v>62</v>
      </c>
      <c r="B178" t="s">
        <v>63</v>
      </c>
    </row>
    <row r="179" spans="1:25">
      <c r="A179" t="s">
        <v>64</v>
      </c>
      <c r="B179">
        <f>B112</f>
        <v>7898.0991560923094</v>
      </c>
      <c r="C179">
        <f t="shared" ref="C179:Y179" si="56">C112</f>
        <v>7380.9275068740153</v>
      </c>
      <c r="D179">
        <f t="shared" si="56"/>
        <v>7332.3447155838112</v>
      </c>
      <c r="E179">
        <f t="shared" si="56"/>
        <v>7428.4655069536766</v>
      </c>
      <c r="F179">
        <f t="shared" si="56"/>
        <v>7476.003507033337</v>
      </c>
      <c r="G179">
        <f t="shared" si="56"/>
        <v>7499.5113092705333</v>
      </c>
      <c r="H179">
        <f t="shared" si="56"/>
        <v>7976.98089248823</v>
      </c>
      <c r="I179">
        <f t="shared" si="56"/>
        <v>9147.6694439005496</v>
      </c>
      <c r="J179">
        <f t="shared" si="56"/>
        <v>10908.665029269105</v>
      </c>
      <c r="K179">
        <f t="shared" si="56"/>
        <v>12230.325910604746</v>
      </c>
      <c r="L179">
        <f t="shared" si="56"/>
        <v>12801.826702771223</v>
      </c>
      <c r="M179">
        <f t="shared" si="56"/>
        <v>13280.863472804735</v>
      </c>
      <c r="N179">
        <f t="shared" si="56"/>
        <v>13175.339560539991</v>
      </c>
      <c r="O179">
        <f t="shared" si="56"/>
        <v>13756.243473601347</v>
      </c>
      <c r="P179">
        <f t="shared" si="56"/>
        <v>13784.452836285982</v>
      </c>
      <c r="Q179">
        <f t="shared" si="56"/>
        <v>13592.211253546251</v>
      </c>
      <c r="R179">
        <f t="shared" si="56"/>
        <v>13105.338549433676</v>
      </c>
      <c r="S179">
        <f t="shared" si="56"/>
        <v>12360.402416317225</v>
      </c>
      <c r="T179">
        <f t="shared" si="56"/>
        <v>11677.631360228022</v>
      </c>
      <c r="U179">
        <f t="shared" si="56"/>
        <v>11150.01179890431</v>
      </c>
      <c r="V179">
        <f t="shared" si="56"/>
        <v>10470.897512052004</v>
      </c>
      <c r="W179">
        <f t="shared" si="56"/>
        <v>9769.8426097783176</v>
      </c>
      <c r="X179">
        <f t="shared" si="56"/>
        <v>9231.7751363491825</v>
      </c>
      <c r="Y179">
        <f t="shared" si="56"/>
        <v>8631.5425858927974</v>
      </c>
    </row>
    <row r="181" spans="1:25">
      <c r="A181" s="25" t="s">
        <v>65</v>
      </c>
      <c r="B181" s="26">
        <v>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/>
    </row>
    <row r="182" spans="1:25">
      <c r="A182" s="4" t="s">
        <v>66</v>
      </c>
      <c r="B182" s="31">
        <f>B25-B179</f>
        <v>-7898.0991560923094</v>
      </c>
      <c r="C182" s="31">
        <f t="shared" ref="C182:Y182" si="57">C25-C179</f>
        <v>-7380.9275068740153</v>
      </c>
      <c r="D182" s="31">
        <f t="shared" si="57"/>
        <v>-7332.3447155838112</v>
      </c>
      <c r="E182" s="31">
        <f t="shared" si="57"/>
        <v>-7428.4655069536766</v>
      </c>
      <c r="F182" s="31">
        <f t="shared" si="57"/>
        <v>-7476.003507033337</v>
      </c>
      <c r="G182" s="42">
        <f t="shared" si="57"/>
        <v>-4570.8833621745016</v>
      </c>
      <c r="H182" s="30">
        <f t="shared" si="57"/>
        <v>5786.053035056334</v>
      </c>
      <c r="I182" s="30">
        <f t="shared" si="57"/>
        <v>19683.382885024119</v>
      </c>
      <c r="J182" s="30">
        <f t="shared" si="57"/>
        <v>32838.663320357111</v>
      </c>
      <c r="K182" s="30">
        <f t="shared" si="57"/>
        <v>44521.324463173281</v>
      </c>
      <c r="L182" s="30">
        <f t="shared" si="57"/>
        <v>52872.275654905614</v>
      </c>
      <c r="M182" s="30">
        <f t="shared" si="57"/>
        <v>56915.161829092904</v>
      </c>
      <c r="N182" s="30">
        <f t="shared" si="57"/>
        <v>56793.072170339823</v>
      </c>
      <c r="O182" s="30">
        <f t="shared" si="57"/>
        <v>51417.109027836261</v>
      </c>
      <c r="P182" s="30">
        <f t="shared" si="57"/>
        <v>42633.364299999244</v>
      </c>
      <c r="Q182" s="30">
        <f t="shared" si="57"/>
        <v>27393.40576773035</v>
      </c>
      <c r="R182" s="30">
        <f t="shared" si="57"/>
        <v>10945.82878811664</v>
      </c>
      <c r="S182" s="42">
        <f t="shared" si="57"/>
        <v>-175.48924782958966</v>
      </c>
      <c r="T182" s="42">
        <f t="shared" si="57"/>
        <v>-8233.0793188249172</v>
      </c>
      <c r="U182" s="42">
        <f t="shared" si="57"/>
        <v>-11119.6633227686</v>
      </c>
      <c r="V182" s="31">
        <f t="shared" si="57"/>
        <v>-10470.897512052004</v>
      </c>
      <c r="W182" s="31">
        <f t="shared" si="57"/>
        <v>-9769.8426097783176</v>
      </c>
      <c r="X182" s="31">
        <f t="shared" si="57"/>
        <v>-9231.7751363491825</v>
      </c>
      <c r="Y182" s="31">
        <f t="shared" si="57"/>
        <v>-8631.5425858927974</v>
      </c>
    </row>
    <row r="183" spans="1:25">
      <c r="A183" s="4" t="s">
        <v>67</v>
      </c>
      <c r="B183">
        <f t="shared" ref="B183:K183" si="58">SIGN(B182)</f>
        <v>-1</v>
      </c>
      <c r="C183">
        <f t="shared" si="58"/>
        <v>-1</v>
      </c>
      <c r="D183">
        <f t="shared" si="58"/>
        <v>-1</v>
      </c>
      <c r="E183">
        <f t="shared" si="58"/>
        <v>-1</v>
      </c>
      <c r="F183">
        <f t="shared" si="58"/>
        <v>-1</v>
      </c>
      <c r="G183">
        <f t="shared" si="58"/>
        <v>-1</v>
      </c>
      <c r="H183">
        <f t="shared" si="58"/>
        <v>1</v>
      </c>
      <c r="I183">
        <f t="shared" si="58"/>
        <v>1</v>
      </c>
      <c r="J183">
        <f t="shared" si="58"/>
        <v>1</v>
      </c>
      <c r="K183">
        <f t="shared" si="58"/>
        <v>1</v>
      </c>
      <c r="L183">
        <f t="shared" ref="L183:R183" si="59">SIGN(L182)</f>
        <v>1</v>
      </c>
      <c r="M183">
        <f t="shared" si="59"/>
        <v>1</v>
      </c>
      <c r="N183">
        <f t="shared" si="59"/>
        <v>1</v>
      </c>
      <c r="O183">
        <f t="shared" si="59"/>
        <v>1</v>
      </c>
      <c r="P183">
        <f t="shared" si="59"/>
        <v>1</v>
      </c>
      <c r="Q183">
        <f t="shared" si="59"/>
        <v>1</v>
      </c>
      <c r="R183">
        <f t="shared" si="59"/>
        <v>1</v>
      </c>
      <c r="S183">
        <f>SIGN(S182)</f>
        <v>-1</v>
      </c>
      <c r="T183">
        <f t="shared" ref="T183:Y183" si="60">SIGN(T182)</f>
        <v>-1</v>
      </c>
      <c r="U183">
        <f t="shared" si="60"/>
        <v>-1</v>
      </c>
      <c r="V183">
        <f t="shared" si="60"/>
        <v>-1</v>
      </c>
      <c r="W183">
        <f t="shared" si="60"/>
        <v>-1</v>
      </c>
      <c r="X183">
        <f t="shared" si="60"/>
        <v>-1</v>
      </c>
      <c r="Y183" s="5">
        <f t="shared" si="60"/>
        <v>-1</v>
      </c>
    </row>
    <row r="184" spans="1:25">
      <c r="A184" s="6" t="s">
        <v>68</v>
      </c>
      <c r="B184" s="7">
        <f>IF(B183=-1,0,B182)</f>
        <v>0</v>
      </c>
      <c r="C184" s="7">
        <f t="shared" ref="C184:Y184" si="61">IF(C183=-1,0,C182)</f>
        <v>0</v>
      </c>
      <c r="D184" s="7">
        <f t="shared" si="61"/>
        <v>0</v>
      </c>
      <c r="E184" s="7">
        <f t="shared" si="61"/>
        <v>0</v>
      </c>
      <c r="F184" s="7">
        <f t="shared" si="61"/>
        <v>0</v>
      </c>
      <c r="G184" s="7">
        <f t="shared" si="61"/>
        <v>0</v>
      </c>
      <c r="H184" s="27">
        <f t="shared" si="61"/>
        <v>5786.053035056334</v>
      </c>
      <c r="I184" s="27">
        <f t="shared" si="61"/>
        <v>19683.382885024119</v>
      </c>
      <c r="J184" s="27">
        <f t="shared" si="61"/>
        <v>32838.663320357111</v>
      </c>
      <c r="K184" s="27">
        <f t="shared" si="61"/>
        <v>44521.324463173281</v>
      </c>
      <c r="L184" s="27">
        <f t="shared" si="61"/>
        <v>52872.275654905614</v>
      </c>
      <c r="M184" s="27">
        <f t="shared" si="61"/>
        <v>56915.161829092904</v>
      </c>
      <c r="N184" s="27">
        <f t="shared" si="61"/>
        <v>56793.072170339823</v>
      </c>
      <c r="O184" s="27">
        <f t="shared" si="61"/>
        <v>51417.109027836261</v>
      </c>
      <c r="P184" s="27">
        <f t="shared" si="61"/>
        <v>42633.364299999244</v>
      </c>
      <c r="Q184" s="27">
        <f t="shared" si="61"/>
        <v>27393.40576773035</v>
      </c>
      <c r="R184" s="27">
        <f t="shared" si="61"/>
        <v>10945.82878811664</v>
      </c>
      <c r="S184" s="7">
        <f t="shared" si="61"/>
        <v>0</v>
      </c>
      <c r="T184" s="7">
        <f t="shared" si="61"/>
        <v>0</v>
      </c>
      <c r="U184" s="7">
        <f t="shared" si="61"/>
        <v>0</v>
      </c>
      <c r="V184" s="7">
        <f t="shared" si="61"/>
        <v>0</v>
      </c>
      <c r="W184" s="7">
        <f t="shared" si="61"/>
        <v>0</v>
      </c>
      <c r="X184" s="7">
        <f t="shared" si="61"/>
        <v>0</v>
      </c>
      <c r="Y184" s="8">
        <f t="shared" si="61"/>
        <v>0</v>
      </c>
    </row>
    <row r="186" spans="1:25">
      <c r="A186" s="25" t="s">
        <v>65</v>
      </c>
      <c r="B186" s="26">
        <v>0.6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</row>
    <row r="187" spans="1:25">
      <c r="A187" s="4" t="s">
        <v>66</v>
      </c>
      <c r="B187" s="29">
        <f>B28-B179</f>
        <v>-7898.0991560923094</v>
      </c>
      <c r="C187" s="29">
        <f t="shared" ref="C187:Y187" si="62">C28-C179</f>
        <v>-7380.9275068740153</v>
      </c>
      <c r="D187" s="29">
        <f t="shared" si="62"/>
        <v>-7332.3447155838112</v>
      </c>
      <c r="E187" s="29">
        <f t="shared" si="62"/>
        <v>-7428.4655069536766</v>
      </c>
      <c r="F187" s="29">
        <f t="shared" si="62"/>
        <v>-7476.003507033337</v>
      </c>
      <c r="G187" s="38">
        <f t="shared" si="62"/>
        <v>-5742.3345410129141</v>
      </c>
      <c r="H187" s="38">
        <f t="shared" si="62"/>
        <v>280.8394640385095</v>
      </c>
      <c r="I187">
        <f t="shared" si="62"/>
        <v>8150.9619534542489</v>
      </c>
      <c r="J187">
        <f t="shared" si="62"/>
        <v>15339.731980506629</v>
      </c>
      <c r="K187">
        <f t="shared" si="62"/>
        <v>21820.664313662077</v>
      </c>
      <c r="L187">
        <f t="shared" si="62"/>
        <v>26602.634711834871</v>
      </c>
      <c r="M187">
        <f t="shared" si="62"/>
        <v>28836.751708333853</v>
      </c>
      <c r="N187">
        <f t="shared" si="62"/>
        <v>28805.707477987897</v>
      </c>
      <c r="O187">
        <f t="shared" si="62"/>
        <v>25347.76802726122</v>
      </c>
      <c r="P187">
        <f t="shared" si="62"/>
        <v>20066.237445485156</v>
      </c>
      <c r="Q187">
        <f t="shared" si="62"/>
        <v>10999.158959219709</v>
      </c>
      <c r="R187">
        <f t="shared" si="62"/>
        <v>1325.3618530965141</v>
      </c>
      <c r="S187" s="38">
        <f t="shared" si="62"/>
        <v>-5049.4545152246428</v>
      </c>
      <c r="T187" s="38">
        <f t="shared" si="62"/>
        <v>-9610.9001353861604</v>
      </c>
      <c r="U187" s="38">
        <f t="shared" si="62"/>
        <v>-11131.802713222884</v>
      </c>
      <c r="V187" s="29">
        <f t="shared" si="62"/>
        <v>-10470.897512052004</v>
      </c>
      <c r="W187" s="29">
        <f t="shared" si="62"/>
        <v>-9769.8426097783176</v>
      </c>
      <c r="X187" s="29">
        <f t="shared" si="62"/>
        <v>-9231.7751363491825</v>
      </c>
      <c r="Y187" s="29">
        <f t="shared" si="62"/>
        <v>-8631.5425858927974</v>
      </c>
    </row>
    <row r="188" spans="1:25">
      <c r="A188" s="4" t="s">
        <v>67</v>
      </c>
      <c r="B188">
        <f t="shared" ref="B188:K188" si="63">SIGN(B187)</f>
        <v>-1</v>
      </c>
      <c r="C188">
        <f t="shared" si="63"/>
        <v>-1</v>
      </c>
      <c r="D188">
        <f t="shared" si="63"/>
        <v>-1</v>
      </c>
      <c r="E188">
        <f t="shared" si="63"/>
        <v>-1</v>
      </c>
      <c r="F188">
        <f t="shared" si="63"/>
        <v>-1</v>
      </c>
      <c r="G188">
        <f t="shared" si="63"/>
        <v>-1</v>
      </c>
      <c r="H188">
        <f t="shared" si="63"/>
        <v>1</v>
      </c>
      <c r="I188">
        <f t="shared" si="63"/>
        <v>1</v>
      </c>
      <c r="J188">
        <f t="shared" si="63"/>
        <v>1</v>
      </c>
      <c r="K188">
        <f t="shared" si="63"/>
        <v>1</v>
      </c>
      <c r="L188">
        <f t="shared" ref="L188:R188" si="64">SIGN(L187)</f>
        <v>1</v>
      </c>
      <c r="M188">
        <f t="shared" si="64"/>
        <v>1</v>
      </c>
      <c r="N188">
        <f t="shared" si="64"/>
        <v>1</v>
      </c>
      <c r="O188">
        <f t="shared" si="64"/>
        <v>1</v>
      </c>
      <c r="P188">
        <f t="shared" si="64"/>
        <v>1</v>
      </c>
      <c r="Q188">
        <f t="shared" si="64"/>
        <v>1</v>
      </c>
      <c r="R188">
        <f t="shared" si="64"/>
        <v>1</v>
      </c>
      <c r="S188">
        <f>SIGN(S187)</f>
        <v>-1</v>
      </c>
      <c r="T188">
        <f t="shared" ref="T188:Y188" si="65">SIGN(T187)</f>
        <v>-1</v>
      </c>
      <c r="U188">
        <f t="shared" si="65"/>
        <v>-1</v>
      </c>
      <c r="V188">
        <f t="shared" si="65"/>
        <v>-1</v>
      </c>
      <c r="W188">
        <f t="shared" si="65"/>
        <v>-1</v>
      </c>
      <c r="X188">
        <f t="shared" si="65"/>
        <v>-1</v>
      </c>
      <c r="Y188" s="5">
        <f t="shared" si="65"/>
        <v>-1</v>
      </c>
    </row>
    <row r="189" spans="1:25">
      <c r="A189" s="6" t="s">
        <v>68</v>
      </c>
      <c r="B189" s="7">
        <f>IF(B188=-1,0,B187)</f>
        <v>0</v>
      </c>
      <c r="C189" s="7">
        <f t="shared" ref="C189:Y189" si="66">IF(C188=-1,0,C187)</f>
        <v>0</v>
      </c>
      <c r="D189" s="7">
        <f t="shared" si="66"/>
        <v>0</v>
      </c>
      <c r="E189" s="7">
        <f t="shared" si="66"/>
        <v>0</v>
      </c>
      <c r="F189" s="7">
        <f t="shared" si="66"/>
        <v>0</v>
      </c>
      <c r="G189" s="7">
        <f t="shared" si="66"/>
        <v>0</v>
      </c>
      <c r="H189" s="7">
        <f t="shared" si="66"/>
        <v>280.8394640385095</v>
      </c>
      <c r="I189" s="27">
        <f t="shared" si="66"/>
        <v>8150.9619534542489</v>
      </c>
      <c r="J189" s="27">
        <f t="shared" si="66"/>
        <v>15339.731980506629</v>
      </c>
      <c r="K189" s="27">
        <f t="shared" si="66"/>
        <v>21820.664313662077</v>
      </c>
      <c r="L189" s="27">
        <f t="shared" si="66"/>
        <v>26602.634711834871</v>
      </c>
      <c r="M189" s="27">
        <f t="shared" si="66"/>
        <v>28836.751708333853</v>
      </c>
      <c r="N189" s="27">
        <f t="shared" si="66"/>
        <v>28805.707477987897</v>
      </c>
      <c r="O189" s="27">
        <f t="shared" si="66"/>
        <v>25347.76802726122</v>
      </c>
      <c r="P189" s="27">
        <f t="shared" si="66"/>
        <v>20066.237445485156</v>
      </c>
      <c r="Q189" s="27">
        <f t="shared" si="66"/>
        <v>10999.158959219709</v>
      </c>
      <c r="R189" s="27">
        <f t="shared" si="66"/>
        <v>1325.3618530965141</v>
      </c>
      <c r="S189" s="7">
        <f t="shared" si="66"/>
        <v>0</v>
      </c>
      <c r="T189" s="7">
        <f t="shared" si="66"/>
        <v>0</v>
      </c>
      <c r="U189" s="7">
        <f t="shared" si="66"/>
        <v>0</v>
      </c>
      <c r="V189" s="7">
        <f t="shared" si="66"/>
        <v>0</v>
      </c>
      <c r="W189" s="7">
        <f t="shared" si="66"/>
        <v>0</v>
      </c>
      <c r="X189" s="7">
        <f t="shared" si="66"/>
        <v>0</v>
      </c>
      <c r="Y189" s="8">
        <f t="shared" si="66"/>
        <v>0</v>
      </c>
    </row>
    <row r="191" spans="1:25">
      <c r="A191" s="25" t="s">
        <v>65</v>
      </c>
      <c r="B191" s="26">
        <v>0.5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</row>
    <row r="192" spans="1:25">
      <c r="A192" s="4" t="s">
        <v>66</v>
      </c>
      <c r="B192" s="29">
        <f>B31-B179</f>
        <v>-7898.0991560923094</v>
      </c>
      <c r="C192" s="29">
        <f t="shared" ref="C192:Y192" si="67">C31-C179</f>
        <v>-7380.9275068740153</v>
      </c>
      <c r="D192" s="29">
        <f t="shared" si="67"/>
        <v>-7332.3447155838112</v>
      </c>
      <c r="E192" s="29">
        <f t="shared" si="67"/>
        <v>-7428.4655069536766</v>
      </c>
      <c r="F192" s="29">
        <f t="shared" si="67"/>
        <v>-7476.003507033337</v>
      </c>
      <c r="G192" s="38">
        <f t="shared" si="67"/>
        <v>-6035.1973357225179</v>
      </c>
      <c r="H192" s="38">
        <f t="shared" si="67"/>
        <v>-1095.463928715948</v>
      </c>
      <c r="I192">
        <f t="shared" si="67"/>
        <v>5267.8567205617837</v>
      </c>
      <c r="J192">
        <f t="shared" si="67"/>
        <v>10964.999145544003</v>
      </c>
      <c r="K192">
        <f t="shared" si="67"/>
        <v>16145.499276284268</v>
      </c>
      <c r="L192">
        <f t="shared" si="67"/>
        <v>20035.224476067197</v>
      </c>
      <c r="M192">
        <f t="shared" si="67"/>
        <v>21817.149178144085</v>
      </c>
      <c r="N192">
        <f t="shared" si="67"/>
        <v>21808.866304899915</v>
      </c>
      <c r="O192">
        <f t="shared" si="67"/>
        <v>18830.432777117458</v>
      </c>
      <c r="P192">
        <f t="shared" si="67"/>
        <v>14424.455731856629</v>
      </c>
      <c r="Q192">
        <f t="shared" si="67"/>
        <v>6900.5972570920494</v>
      </c>
      <c r="R192" s="38">
        <f t="shared" si="67"/>
        <v>-1079.7548806585182</v>
      </c>
      <c r="S192" s="38">
        <f t="shared" si="67"/>
        <v>-6267.9458320734075</v>
      </c>
      <c r="T192" s="38">
        <f t="shared" si="67"/>
        <v>-9955.3553395264698</v>
      </c>
      <c r="U192" s="38">
        <f t="shared" si="67"/>
        <v>-11134.837560836455</v>
      </c>
      <c r="V192" s="29">
        <f t="shared" si="67"/>
        <v>-10470.897512052004</v>
      </c>
      <c r="W192" s="29">
        <f t="shared" si="67"/>
        <v>-9769.8426097783176</v>
      </c>
      <c r="X192" s="29">
        <f t="shared" si="67"/>
        <v>-9231.7751363491825</v>
      </c>
      <c r="Y192" s="29">
        <f t="shared" si="67"/>
        <v>-8631.5425858927974</v>
      </c>
    </row>
    <row r="193" spans="1:25">
      <c r="A193" s="4" t="s">
        <v>67</v>
      </c>
      <c r="B193">
        <f t="shared" ref="B193:K193" si="68">SIGN(B192)</f>
        <v>-1</v>
      </c>
      <c r="C193">
        <f t="shared" si="68"/>
        <v>-1</v>
      </c>
      <c r="D193">
        <f t="shared" si="68"/>
        <v>-1</v>
      </c>
      <c r="E193">
        <f t="shared" si="68"/>
        <v>-1</v>
      </c>
      <c r="F193">
        <f t="shared" si="68"/>
        <v>-1</v>
      </c>
      <c r="G193">
        <f t="shared" si="68"/>
        <v>-1</v>
      </c>
      <c r="H193">
        <f t="shared" si="68"/>
        <v>-1</v>
      </c>
      <c r="I193">
        <f t="shared" si="68"/>
        <v>1</v>
      </c>
      <c r="J193">
        <f t="shared" si="68"/>
        <v>1</v>
      </c>
      <c r="K193">
        <f t="shared" si="68"/>
        <v>1</v>
      </c>
      <c r="L193">
        <f t="shared" ref="L193:R193" si="69">SIGN(L192)</f>
        <v>1</v>
      </c>
      <c r="M193">
        <f t="shared" si="69"/>
        <v>1</v>
      </c>
      <c r="N193">
        <f t="shared" si="69"/>
        <v>1</v>
      </c>
      <c r="O193">
        <f t="shared" si="69"/>
        <v>1</v>
      </c>
      <c r="P193">
        <f t="shared" si="69"/>
        <v>1</v>
      </c>
      <c r="Q193">
        <f t="shared" si="69"/>
        <v>1</v>
      </c>
      <c r="R193">
        <f t="shared" si="69"/>
        <v>-1</v>
      </c>
      <c r="S193">
        <f>SIGN(S192)</f>
        <v>-1</v>
      </c>
      <c r="T193">
        <f t="shared" ref="T193:Y193" si="70">SIGN(T192)</f>
        <v>-1</v>
      </c>
      <c r="U193">
        <f t="shared" si="70"/>
        <v>-1</v>
      </c>
      <c r="V193">
        <f t="shared" si="70"/>
        <v>-1</v>
      </c>
      <c r="W193">
        <f t="shared" si="70"/>
        <v>-1</v>
      </c>
      <c r="X193">
        <f t="shared" si="70"/>
        <v>-1</v>
      </c>
      <c r="Y193" s="5">
        <f t="shared" si="70"/>
        <v>-1</v>
      </c>
    </row>
    <row r="194" spans="1:25">
      <c r="A194" s="6" t="s">
        <v>68</v>
      </c>
      <c r="B194" s="7">
        <f>IF(B193=-1,0,B192)</f>
        <v>0</v>
      </c>
      <c r="C194" s="7">
        <f t="shared" ref="C194:Y194" si="71">IF(C193=-1,0,C192)</f>
        <v>0</v>
      </c>
      <c r="D194" s="7">
        <f t="shared" si="71"/>
        <v>0</v>
      </c>
      <c r="E194" s="7">
        <f t="shared" si="71"/>
        <v>0</v>
      </c>
      <c r="F194" s="7">
        <f t="shared" si="71"/>
        <v>0</v>
      </c>
      <c r="G194" s="7">
        <f t="shared" si="71"/>
        <v>0</v>
      </c>
      <c r="H194" s="7">
        <f t="shared" si="71"/>
        <v>0</v>
      </c>
      <c r="I194" s="27">
        <f t="shared" si="71"/>
        <v>5267.8567205617837</v>
      </c>
      <c r="J194" s="27">
        <f t="shared" si="71"/>
        <v>10964.999145544003</v>
      </c>
      <c r="K194" s="27">
        <f t="shared" si="71"/>
        <v>16145.499276284268</v>
      </c>
      <c r="L194" s="27">
        <f t="shared" si="71"/>
        <v>20035.224476067197</v>
      </c>
      <c r="M194" s="27">
        <f t="shared" si="71"/>
        <v>21817.149178144085</v>
      </c>
      <c r="N194" s="27">
        <f t="shared" si="71"/>
        <v>21808.866304899915</v>
      </c>
      <c r="O194" s="27">
        <f t="shared" si="71"/>
        <v>18830.432777117458</v>
      </c>
      <c r="P194" s="27">
        <f t="shared" si="71"/>
        <v>14424.455731856629</v>
      </c>
      <c r="Q194" s="27">
        <f t="shared" si="71"/>
        <v>6900.5972570920494</v>
      </c>
      <c r="R194" s="7">
        <f t="shared" si="71"/>
        <v>0</v>
      </c>
      <c r="S194" s="7">
        <f t="shared" si="71"/>
        <v>0</v>
      </c>
      <c r="T194" s="7">
        <f t="shared" si="71"/>
        <v>0</v>
      </c>
      <c r="U194" s="7">
        <f t="shared" si="71"/>
        <v>0</v>
      </c>
      <c r="V194" s="7">
        <f t="shared" si="71"/>
        <v>0</v>
      </c>
      <c r="W194" s="7">
        <f t="shared" si="71"/>
        <v>0</v>
      </c>
      <c r="X194" s="7">
        <f t="shared" si="71"/>
        <v>0</v>
      </c>
      <c r="Y194" s="8">
        <f t="shared" si="71"/>
        <v>0</v>
      </c>
    </row>
    <row r="196" spans="1:25">
      <c r="A196" s="25" t="s">
        <v>65</v>
      </c>
      <c r="B196" s="26">
        <v>0.4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</row>
    <row r="197" spans="1:25">
      <c r="A197" s="4" t="s">
        <v>66</v>
      </c>
      <c r="B197" s="29">
        <f>B34-B179</f>
        <v>-7898.0991560923094</v>
      </c>
      <c r="C197" s="29">
        <f t="shared" ref="C197:Y197" si="72">C34-C179</f>
        <v>-7380.9275068740153</v>
      </c>
      <c r="D197" s="29">
        <f t="shared" si="72"/>
        <v>-7332.3447155838112</v>
      </c>
      <c r="E197" s="29">
        <f t="shared" si="72"/>
        <v>-7428.4655069536766</v>
      </c>
      <c r="F197" s="29">
        <f t="shared" si="72"/>
        <v>-7476.003507033337</v>
      </c>
      <c r="G197" s="38">
        <f t="shared" si="72"/>
        <v>-6328.0601304321208</v>
      </c>
      <c r="H197" s="38">
        <f t="shared" si="72"/>
        <v>-2471.7673214704027</v>
      </c>
      <c r="I197" s="38">
        <f t="shared" si="72"/>
        <v>2384.7514876693185</v>
      </c>
      <c r="J197">
        <f t="shared" si="72"/>
        <v>6590.2663105813845</v>
      </c>
      <c r="K197">
        <f t="shared" si="72"/>
        <v>10470.334238906469</v>
      </c>
      <c r="L197">
        <f t="shared" si="72"/>
        <v>13467.814240299509</v>
      </c>
      <c r="M197">
        <f t="shared" si="72"/>
        <v>14797.546647954327</v>
      </c>
      <c r="N197">
        <f t="shared" si="72"/>
        <v>14812.025131811939</v>
      </c>
      <c r="O197">
        <f t="shared" si="72"/>
        <v>12313.097526973697</v>
      </c>
      <c r="P197">
        <f t="shared" si="72"/>
        <v>8782.6740182281101</v>
      </c>
      <c r="Q197">
        <f t="shared" si="72"/>
        <v>2802.03555496439</v>
      </c>
      <c r="R197" s="38">
        <f t="shared" si="72"/>
        <v>-3484.8716144135469</v>
      </c>
      <c r="S197" s="38">
        <f t="shared" si="72"/>
        <v>-7486.4371489221703</v>
      </c>
      <c r="T197" s="38">
        <f t="shared" si="72"/>
        <v>-10299.810543666779</v>
      </c>
      <c r="U197" s="38">
        <f t="shared" si="72"/>
        <v>-11137.872408450026</v>
      </c>
      <c r="V197" s="29">
        <f t="shared" si="72"/>
        <v>-10470.897512052004</v>
      </c>
      <c r="W197" s="29">
        <f t="shared" si="72"/>
        <v>-9769.8426097783176</v>
      </c>
      <c r="X197" s="29">
        <f t="shared" si="72"/>
        <v>-9231.7751363491825</v>
      </c>
      <c r="Y197" s="29">
        <f t="shared" si="72"/>
        <v>-8631.5425858927974</v>
      </c>
    </row>
    <row r="198" spans="1:25">
      <c r="A198" s="4" t="s">
        <v>67</v>
      </c>
      <c r="B198">
        <f t="shared" ref="B198:K198" si="73">SIGN(B197)</f>
        <v>-1</v>
      </c>
      <c r="C198">
        <f t="shared" si="73"/>
        <v>-1</v>
      </c>
      <c r="D198">
        <f t="shared" si="73"/>
        <v>-1</v>
      </c>
      <c r="E198">
        <f t="shared" si="73"/>
        <v>-1</v>
      </c>
      <c r="F198">
        <f t="shared" si="73"/>
        <v>-1</v>
      </c>
      <c r="G198">
        <f t="shared" si="73"/>
        <v>-1</v>
      </c>
      <c r="H198">
        <f t="shared" si="73"/>
        <v>-1</v>
      </c>
      <c r="I198">
        <f t="shared" si="73"/>
        <v>1</v>
      </c>
      <c r="J198">
        <f t="shared" si="73"/>
        <v>1</v>
      </c>
      <c r="K198">
        <f t="shared" si="73"/>
        <v>1</v>
      </c>
      <c r="L198">
        <f t="shared" ref="L198:R198" si="74">SIGN(L197)</f>
        <v>1</v>
      </c>
      <c r="M198">
        <f t="shared" si="74"/>
        <v>1</v>
      </c>
      <c r="N198">
        <f t="shared" si="74"/>
        <v>1</v>
      </c>
      <c r="O198">
        <f t="shared" si="74"/>
        <v>1</v>
      </c>
      <c r="P198">
        <f t="shared" si="74"/>
        <v>1</v>
      </c>
      <c r="Q198">
        <f t="shared" si="74"/>
        <v>1</v>
      </c>
      <c r="R198">
        <f t="shared" si="74"/>
        <v>-1</v>
      </c>
      <c r="S198">
        <f>SIGN(S197)</f>
        <v>-1</v>
      </c>
      <c r="T198">
        <f t="shared" ref="T198:Y198" si="75">SIGN(T197)</f>
        <v>-1</v>
      </c>
      <c r="U198">
        <f t="shared" si="75"/>
        <v>-1</v>
      </c>
      <c r="V198">
        <f t="shared" si="75"/>
        <v>-1</v>
      </c>
      <c r="W198">
        <f t="shared" si="75"/>
        <v>-1</v>
      </c>
      <c r="X198">
        <f t="shared" si="75"/>
        <v>-1</v>
      </c>
      <c r="Y198" s="5">
        <f t="shared" si="75"/>
        <v>-1</v>
      </c>
    </row>
    <row r="199" spans="1:25">
      <c r="A199" s="6" t="s">
        <v>68</v>
      </c>
      <c r="B199" s="7">
        <f>IF(B198=-1,0,B197)</f>
        <v>0</v>
      </c>
      <c r="C199" s="7">
        <f t="shared" ref="C199:Y199" si="76">IF(C198=-1,0,C197)</f>
        <v>0</v>
      </c>
      <c r="D199" s="7">
        <f t="shared" si="76"/>
        <v>0</v>
      </c>
      <c r="E199" s="7">
        <f t="shared" si="76"/>
        <v>0</v>
      </c>
      <c r="F199" s="7">
        <f t="shared" si="76"/>
        <v>0</v>
      </c>
      <c r="G199" s="7">
        <f t="shared" si="76"/>
        <v>0</v>
      </c>
      <c r="H199" s="7">
        <f t="shared" si="76"/>
        <v>0</v>
      </c>
      <c r="I199" s="7">
        <f t="shared" si="76"/>
        <v>2384.7514876693185</v>
      </c>
      <c r="J199" s="27">
        <f t="shared" si="76"/>
        <v>6590.2663105813845</v>
      </c>
      <c r="K199" s="27">
        <f t="shared" si="76"/>
        <v>10470.334238906469</v>
      </c>
      <c r="L199" s="27">
        <f t="shared" si="76"/>
        <v>13467.814240299509</v>
      </c>
      <c r="M199" s="27">
        <f t="shared" si="76"/>
        <v>14797.546647954327</v>
      </c>
      <c r="N199" s="27">
        <f t="shared" si="76"/>
        <v>14812.025131811939</v>
      </c>
      <c r="O199" s="27">
        <f t="shared" si="76"/>
        <v>12313.097526973697</v>
      </c>
      <c r="P199" s="27">
        <f t="shared" si="76"/>
        <v>8782.6740182281101</v>
      </c>
      <c r="Q199" s="27">
        <f t="shared" si="76"/>
        <v>2802.03555496439</v>
      </c>
      <c r="R199" s="7">
        <f t="shared" si="76"/>
        <v>0</v>
      </c>
      <c r="S199" s="7">
        <f t="shared" si="76"/>
        <v>0</v>
      </c>
      <c r="T199" s="7">
        <f t="shared" si="76"/>
        <v>0</v>
      </c>
      <c r="U199" s="7">
        <f t="shared" si="76"/>
        <v>0</v>
      </c>
      <c r="V199" s="7">
        <f t="shared" si="76"/>
        <v>0</v>
      </c>
      <c r="W199" s="7">
        <f t="shared" si="76"/>
        <v>0</v>
      </c>
      <c r="X199" s="7">
        <f t="shared" si="76"/>
        <v>0</v>
      </c>
      <c r="Y199" s="8">
        <f t="shared" si="76"/>
        <v>0</v>
      </c>
    </row>
    <row r="201" spans="1:25">
      <c r="A201" s="25" t="s">
        <v>65</v>
      </c>
      <c r="B201" s="26">
        <v>0.3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</row>
    <row r="202" spans="1:25">
      <c r="A202" s="4" t="s">
        <v>66</v>
      </c>
      <c r="B202" s="29">
        <f>B37-B179</f>
        <v>-7898.0991560923094</v>
      </c>
      <c r="C202" s="29">
        <f t="shared" ref="C202:Y202" si="77">C37-C179</f>
        <v>-7380.9275068740153</v>
      </c>
      <c r="D202" s="29">
        <f t="shared" si="77"/>
        <v>-7332.3447155838112</v>
      </c>
      <c r="E202" s="29">
        <f t="shared" si="77"/>
        <v>-7428.4655069536766</v>
      </c>
      <c r="F202" s="29">
        <f t="shared" si="77"/>
        <v>-7476.003507033337</v>
      </c>
      <c r="G202" s="38">
        <f t="shared" si="77"/>
        <v>-6620.9229251417237</v>
      </c>
      <c r="H202" s="38">
        <f t="shared" si="77"/>
        <v>-3848.0707142248602</v>
      </c>
      <c r="I202" s="38">
        <f t="shared" si="77"/>
        <v>-498.35374522315033</v>
      </c>
      <c r="J202" s="38">
        <f t="shared" si="77"/>
        <v>2215.5334756187622</v>
      </c>
      <c r="K202">
        <f t="shared" si="77"/>
        <v>4795.1692015286662</v>
      </c>
      <c r="L202">
        <f t="shared" si="77"/>
        <v>6900.4040045318234</v>
      </c>
      <c r="M202">
        <f t="shared" si="77"/>
        <v>7777.9441177645585</v>
      </c>
      <c r="N202">
        <f t="shared" si="77"/>
        <v>7815.1839587239538</v>
      </c>
      <c r="O202">
        <f t="shared" si="77"/>
        <v>5795.7622768299352</v>
      </c>
      <c r="P202">
        <f t="shared" si="77"/>
        <v>3140.8923045995871</v>
      </c>
      <c r="Q202" s="38">
        <f t="shared" si="77"/>
        <v>-1296.5261471632712</v>
      </c>
      <c r="R202" s="38">
        <f t="shared" si="77"/>
        <v>-5889.9883481685811</v>
      </c>
      <c r="S202" s="38">
        <f t="shared" si="77"/>
        <v>-8704.9284657709341</v>
      </c>
      <c r="T202" s="38">
        <f t="shared" si="77"/>
        <v>-10644.265747807091</v>
      </c>
      <c r="U202" s="38">
        <f t="shared" si="77"/>
        <v>-11140.907256063598</v>
      </c>
      <c r="V202" s="29">
        <f t="shared" si="77"/>
        <v>-10470.897512052004</v>
      </c>
      <c r="W202" s="29">
        <f t="shared" si="77"/>
        <v>-9769.8426097783176</v>
      </c>
      <c r="X202" s="29">
        <f t="shared" si="77"/>
        <v>-9231.7751363491825</v>
      </c>
      <c r="Y202" s="29">
        <f t="shared" si="77"/>
        <v>-8631.5425858927974</v>
      </c>
    </row>
    <row r="203" spans="1:25">
      <c r="A203" s="4" t="s">
        <v>67</v>
      </c>
      <c r="B203">
        <f t="shared" ref="B203:K203" si="78">SIGN(B202)</f>
        <v>-1</v>
      </c>
      <c r="C203">
        <f t="shared" si="78"/>
        <v>-1</v>
      </c>
      <c r="D203">
        <f t="shared" si="78"/>
        <v>-1</v>
      </c>
      <c r="E203">
        <f t="shared" si="78"/>
        <v>-1</v>
      </c>
      <c r="F203">
        <f t="shared" si="78"/>
        <v>-1</v>
      </c>
      <c r="G203">
        <f t="shared" si="78"/>
        <v>-1</v>
      </c>
      <c r="H203">
        <f t="shared" si="78"/>
        <v>-1</v>
      </c>
      <c r="I203">
        <f t="shared" si="78"/>
        <v>-1</v>
      </c>
      <c r="J203">
        <f t="shared" si="78"/>
        <v>1</v>
      </c>
      <c r="K203">
        <f t="shared" si="78"/>
        <v>1</v>
      </c>
      <c r="L203">
        <f t="shared" ref="L203:R203" si="79">SIGN(L202)</f>
        <v>1</v>
      </c>
      <c r="M203">
        <f t="shared" si="79"/>
        <v>1</v>
      </c>
      <c r="N203">
        <f t="shared" si="79"/>
        <v>1</v>
      </c>
      <c r="O203">
        <f t="shared" si="79"/>
        <v>1</v>
      </c>
      <c r="P203">
        <f t="shared" si="79"/>
        <v>1</v>
      </c>
      <c r="Q203">
        <f t="shared" si="79"/>
        <v>-1</v>
      </c>
      <c r="R203">
        <f t="shared" si="79"/>
        <v>-1</v>
      </c>
      <c r="S203">
        <f>SIGN(S202)</f>
        <v>-1</v>
      </c>
      <c r="T203">
        <f t="shared" ref="T203:Y203" si="80">SIGN(T202)</f>
        <v>-1</v>
      </c>
      <c r="U203">
        <f t="shared" si="80"/>
        <v>-1</v>
      </c>
      <c r="V203">
        <f t="shared" si="80"/>
        <v>-1</v>
      </c>
      <c r="W203">
        <f t="shared" si="80"/>
        <v>-1</v>
      </c>
      <c r="X203">
        <f t="shared" si="80"/>
        <v>-1</v>
      </c>
      <c r="Y203" s="5">
        <f t="shared" si="80"/>
        <v>-1</v>
      </c>
    </row>
    <row r="204" spans="1:25">
      <c r="A204" s="6" t="s">
        <v>68</v>
      </c>
      <c r="B204" s="7">
        <f>IF(B203=-1,0,B202)</f>
        <v>0</v>
      </c>
      <c r="C204" s="7">
        <f t="shared" ref="C204:Y204" si="81">IF(C203=-1,0,C202)</f>
        <v>0</v>
      </c>
      <c r="D204" s="7">
        <f t="shared" si="81"/>
        <v>0</v>
      </c>
      <c r="E204" s="7">
        <f t="shared" si="81"/>
        <v>0</v>
      </c>
      <c r="F204" s="7">
        <f t="shared" si="81"/>
        <v>0</v>
      </c>
      <c r="G204" s="7">
        <f t="shared" si="81"/>
        <v>0</v>
      </c>
      <c r="H204" s="7">
        <f t="shared" si="81"/>
        <v>0</v>
      </c>
      <c r="I204" s="7">
        <f t="shared" si="81"/>
        <v>0</v>
      </c>
      <c r="J204" s="7">
        <f t="shared" si="81"/>
        <v>2215.5334756187622</v>
      </c>
      <c r="K204" s="27">
        <f t="shared" si="81"/>
        <v>4795.1692015286662</v>
      </c>
      <c r="L204" s="27">
        <f t="shared" si="81"/>
        <v>6900.4040045318234</v>
      </c>
      <c r="M204" s="27">
        <f t="shared" si="81"/>
        <v>7777.9441177645585</v>
      </c>
      <c r="N204" s="27">
        <f t="shared" si="81"/>
        <v>7815.1839587239538</v>
      </c>
      <c r="O204" s="27">
        <f t="shared" si="81"/>
        <v>5795.7622768299352</v>
      </c>
      <c r="P204" s="27">
        <f t="shared" si="81"/>
        <v>3140.8923045995871</v>
      </c>
      <c r="Q204" s="7">
        <f t="shared" si="81"/>
        <v>0</v>
      </c>
      <c r="R204" s="7">
        <f t="shared" si="81"/>
        <v>0</v>
      </c>
      <c r="S204" s="7">
        <f t="shared" si="81"/>
        <v>0</v>
      </c>
      <c r="T204" s="7">
        <f t="shared" si="81"/>
        <v>0</v>
      </c>
      <c r="U204" s="7">
        <f t="shared" si="81"/>
        <v>0</v>
      </c>
      <c r="V204" s="7">
        <f t="shared" si="81"/>
        <v>0</v>
      </c>
      <c r="W204" s="7">
        <f t="shared" si="81"/>
        <v>0</v>
      </c>
      <c r="X204" s="7">
        <f t="shared" si="81"/>
        <v>0</v>
      </c>
      <c r="Y204" s="8">
        <f t="shared" si="81"/>
        <v>0</v>
      </c>
    </row>
    <row r="206" spans="1:25">
      <c r="A206" s="25" t="s">
        <v>65</v>
      </c>
      <c r="B206" s="26">
        <v>0.2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</row>
    <row r="207" spans="1:25">
      <c r="A207" s="4" t="s">
        <v>66</v>
      </c>
      <c r="B207" s="29">
        <f>B40-B179</f>
        <v>-7898.0991560923094</v>
      </c>
      <c r="C207" s="29">
        <f t="shared" ref="C207:Y207" si="82">C40-C179</f>
        <v>-7380.9275068740153</v>
      </c>
      <c r="D207" s="29">
        <f t="shared" si="82"/>
        <v>-7332.3447155838112</v>
      </c>
      <c r="E207" s="29">
        <f t="shared" si="82"/>
        <v>-7428.4655069536766</v>
      </c>
      <c r="F207" s="29">
        <f t="shared" si="82"/>
        <v>-7476.003507033337</v>
      </c>
      <c r="G207" s="38">
        <f t="shared" si="82"/>
        <v>-6913.7857198513266</v>
      </c>
      <c r="H207" s="38">
        <f t="shared" si="82"/>
        <v>-5224.3741069793159</v>
      </c>
      <c r="I207" s="38">
        <f t="shared" si="82"/>
        <v>-3381.4589781156155</v>
      </c>
      <c r="J207" s="38">
        <f t="shared" si="82"/>
        <v>-2159.1993593438601</v>
      </c>
      <c r="K207" s="38">
        <f t="shared" si="82"/>
        <v>-879.99583584913853</v>
      </c>
      <c r="L207" s="38">
        <f t="shared" si="82"/>
        <v>332.99376876414317</v>
      </c>
      <c r="M207" s="38">
        <f t="shared" si="82"/>
        <v>758.34158757479599</v>
      </c>
      <c r="N207" s="38">
        <f t="shared" si="82"/>
        <v>818.342785635974</v>
      </c>
      <c r="O207" s="38">
        <f t="shared" si="82"/>
        <v>-721.57297331382506</v>
      </c>
      <c r="P207" s="38">
        <f t="shared" si="82"/>
        <v>-2500.8894090289359</v>
      </c>
      <c r="Q207" s="38">
        <f t="shared" si="82"/>
        <v>-5395.0878492909305</v>
      </c>
      <c r="R207" s="38">
        <f t="shared" si="82"/>
        <v>-8295.1050819236116</v>
      </c>
      <c r="S207" s="38">
        <f t="shared" si="82"/>
        <v>-9923.4197826196978</v>
      </c>
      <c r="T207" s="38">
        <f t="shared" si="82"/>
        <v>-10988.720951947402</v>
      </c>
      <c r="U207" s="38">
        <f t="shared" si="82"/>
        <v>-11143.942103677167</v>
      </c>
      <c r="V207" s="29">
        <f t="shared" si="82"/>
        <v>-10470.897512052004</v>
      </c>
      <c r="W207" s="29">
        <f t="shared" si="82"/>
        <v>-9769.8426097783176</v>
      </c>
      <c r="X207" s="29">
        <f t="shared" si="82"/>
        <v>-9231.7751363491825</v>
      </c>
      <c r="Y207" s="29">
        <f t="shared" si="82"/>
        <v>-8631.5425858927974</v>
      </c>
    </row>
    <row r="208" spans="1:25">
      <c r="A208" s="4" t="s">
        <v>67</v>
      </c>
      <c r="B208">
        <f t="shared" ref="B208:K208" si="83">SIGN(B207)</f>
        <v>-1</v>
      </c>
      <c r="C208">
        <f t="shared" si="83"/>
        <v>-1</v>
      </c>
      <c r="D208">
        <f t="shared" si="83"/>
        <v>-1</v>
      </c>
      <c r="E208">
        <f t="shared" si="83"/>
        <v>-1</v>
      </c>
      <c r="F208">
        <f t="shared" si="83"/>
        <v>-1</v>
      </c>
      <c r="G208">
        <f t="shared" si="83"/>
        <v>-1</v>
      </c>
      <c r="H208">
        <f t="shared" si="83"/>
        <v>-1</v>
      </c>
      <c r="I208">
        <f t="shared" si="83"/>
        <v>-1</v>
      </c>
      <c r="J208">
        <f t="shared" si="83"/>
        <v>-1</v>
      </c>
      <c r="K208">
        <f t="shared" si="83"/>
        <v>-1</v>
      </c>
      <c r="L208">
        <f t="shared" ref="L208:R208" si="84">SIGN(L207)</f>
        <v>1</v>
      </c>
      <c r="M208">
        <f t="shared" si="84"/>
        <v>1</v>
      </c>
      <c r="N208">
        <f t="shared" si="84"/>
        <v>1</v>
      </c>
      <c r="O208">
        <f t="shared" si="84"/>
        <v>-1</v>
      </c>
      <c r="P208">
        <f t="shared" si="84"/>
        <v>-1</v>
      </c>
      <c r="Q208">
        <f t="shared" si="84"/>
        <v>-1</v>
      </c>
      <c r="R208">
        <f t="shared" si="84"/>
        <v>-1</v>
      </c>
      <c r="S208">
        <f>SIGN(S207)</f>
        <v>-1</v>
      </c>
      <c r="T208">
        <f t="shared" ref="T208:Y208" si="85">SIGN(T207)</f>
        <v>-1</v>
      </c>
      <c r="U208">
        <f t="shared" si="85"/>
        <v>-1</v>
      </c>
      <c r="V208">
        <f t="shared" si="85"/>
        <v>-1</v>
      </c>
      <c r="W208">
        <f t="shared" si="85"/>
        <v>-1</v>
      </c>
      <c r="X208">
        <f t="shared" si="85"/>
        <v>-1</v>
      </c>
      <c r="Y208" s="5">
        <f t="shared" si="85"/>
        <v>-1</v>
      </c>
    </row>
    <row r="209" spans="1:25">
      <c r="A209" s="6" t="s">
        <v>68</v>
      </c>
      <c r="B209" s="7">
        <f>IF(B208=-1,0,B207)</f>
        <v>0</v>
      </c>
      <c r="C209" s="7">
        <f t="shared" ref="C209:Y209" si="86">IF(C208=-1,0,C207)</f>
        <v>0</v>
      </c>
      <c r="D209" s="7">
        <f t="shared" si="86"/>
        <v>0</v>
      </c>
      <c r="E209" s="7">
        <f t="shared" si="86"/>
        <v>0</v>
      </c>
      <c r="F209" s="7">
        <f t="shared" si="86"/>
        <v>0</v>
      </c>
      <c r="G209" s="7">
        <f t="shared" si="86"/>
        <v>0</v>
      </c>
      <c r="H209" s="7">
        <f t="shared" si="86"/>
        <v>0</v>
      </c>
      <c r="I209" s="7">
        <f t="shared" si="86"/>
        <v>0</v>
      </c>
      <c r="J209" s="7">
        <f t="shared" si="86"/>
        <v>0</v>
      </c>
      <c r="K209" s="7">
        <f t="shared" si="86"/>
        <v>0</v>
      </c>
      <c r="L209" s="7">
        <f t="shared" si="86"/>
        <v>332.99376876414317</v>
      </c>
      <c r="M209" s="7">
        <f t="shared" si="86"/>
        <v>758.34158757479599</v>
      </c>
      <c r="N209" s="7">
        <f t="shared" si="86"/>
        <v>818.342785635974</v>
      </c>
      <c r="O209" s="7">
        <f t="shared" si="86"/>
        <v>0</v>
      </c>
      <c r="P209" s="7">
        <f t="shared" si="86"/>
        <v>0</v>
      </c>
      <c r="Q209" s="7">
        <f t="shared" si="86"/>
        <v>0</v>
      </c>
      <c r="R209" s="7">
        <f t="shared" si="86"/>
        <v>0</v>
      </c>
      <c r="S209" s="7">
        <f t="shared" si="86"/>
        <v>0</v>
      </c>
      <c r="T209" s="7">
        <f t="shared" si="86"/>
        <v>0</v>
      </c>
      <c r="U209" s="7">
        <f t="shared" si="86"/>
        <v>0</v>
      </c>
      <c r="V209" s="7">
        <f t="shared" si="86"/>
        <v>0</v>
      </c>
      <c r="W209" s="7">
        <f t="shared" si="86"/>
        <v>0</v>
      </c>
      <c r="X209" s="7">
        <f t="shared" si="86"/>
        <v>0</v>
      </c>
      <c r="Y209" s="8">
        <f t="shared" si="86"/>
        <v>0</v>
      </c>
    </row>
    <row r="211" spans="1:25">
      <c r="A211" s="25" t="s">
        <v>65</v>
      </c>
      <c r="B211" s="26">
        <v>0.1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</row>
    <row r="212" spans="1:25">
      <c r="A212" s="4" t="s">
        <v>66</v>
      </c>
      <c r="B212" s="29">
        <f>B43-B179</f>
        <v>-7898.0991560923094</v>
      </c>
      <c r="C212" s="29">
        <f t="shared" ref="C212:Y212" si="87">C43-C179</f>
        <v>-7380.9275068740153</v>
      </c>
      <c r="D212" s="29">
        <f t="shared" si="87"/>
        <v>-7332.3447155838112</v>
      </c>
      <c r="E212" s="29">
        <f t="shared" si="87"/>
        <v>-7428.4655069536766</v>
      </c>
      <c r="F212" s="29">
        <f t="shared" si="87"/>
        <v>-7476.003507033337</v>
      </c>
      <c r="G212" s="38">
        <f t="shared" si="87"/>
        <v>-7206.6485145609304</v>
      </c>
      <c r="H212" s="38">
        <f t="shared" si="87"/>
        <v>-6600.6774997337734</v>
      </c>
      <c r="I212" s="38">
        <f t="shared" si="87"/>
        <v>-6264.5642110080826</v>
      </c>
      <c r="J212" s="38">
        <f t="shared" si="87"/>
        <v>-6533.9321943064824</v>
      </c>
      <c r="K212" s="38">
        <f t="shared" si="87"/>
        <v>-6555.1608732269424</v>
      </c>
      <c r="L212" s="38">
        <f t="shared" si="87"/>
        <v>-6234.4164670035398</v>
      </c>
      <c r="M212" s="38">
        <f t="shared" si="87"/>
        <v>-6261.2609426149693</v>
      </c>
      <c r="N212" s="38">
        <f t="shared" si="87"/>
        <v>-6178.4983874520085</v>
      </c>
      <c r="O212" s="38">
        <f t="shared" si="87"/>
        <v>-7238.9082234575862</v>
      </c>
      <c r="P212" s="38">
        <f t="shared" si="87"/>
        <v>-8142.6711226574589</v>
      </c>
      <c r="Q212" s="38">
        <f t="shared" si="87"/>
        <v>-9493.6495514185917</v>
      </c>
      <c r="R212" s="38">
        <f t="shared" si="87"/>
        <v>-10700.221815678644</v>
      </c>
      <c r="S212" s="38">
        <f t="shared" si="87"/>
        <v>-11141.911099468462</v>
      </c>
      <c r="T212" s="38">
        <f t="shared" si="87"/>
        <v>-11333.176156087711</v>
      </c>
      <c r="U212" s="38">
        <f t="shared" si="87"/>
        <v>-11146.976951290739</v>
      </c>
      <c r="V212" s="29">
        <f t="shared" si="87"/>
        <v>-10470.897512052004</v>
      </c>
      <c r="W212" s="29">
        <f t="shared" si="87"/>
        <v>-9769.8426097783176</v>
      </c>
      <c r="X212" s="29">
        <f t="shared" si="87"/>
        <v>-9231.7751363491825</v>
      </c>
      <c r="Y212" s="29">
        <f t="shared" si="87"/>
        <v>-8631.5425858927974</v>
      </c>
    </row>
    <row r="213" spans="1:25">
      <c r="A213" s="4" t="s">
        <v>67</v>
      </c>
      <c r="B213">
        <f t="shared" ref="B213:K213" si="88">SIGN(B212)</f>
        <v>-1</v>
      </c>
      <c r="C213">
        <f t="shared" si="88"/>
        <v>-1</v>
      </c>
      <c r="D213">
        <f t="shared" si="88"/>
        <v>-1</v>
      </c>
      <c r="E213">
        <f t="shared" si="88"/>
        <v>-1</v>
      </c>
      <c r="F213">
        <f t="shared" si="88"/>
        <v>-1</v>
      </c>
      <c r="G213">
        <f t="shared" si="88"/>
        <v>-1</v>
      </c>
      <c r="H213">
        <f t="shared" si="88"/>
        <v>-1</v>
      </c>
      <c r="I213">
        <f t="shared" si="88"/>
        <v>-1</v>
      </c>
      <c r="J213">
        <f t="shared" si="88"/>
        <v>-1</v>
      </c>
      <c r="K213">
        <f t="shared" si="88"/>
        <v>-1</v>
      </c>
      <c r="L213">
        <f t="shared" ref="L213:R213" si="89">SIGN(L212)</f>
        <v>-1</v>
      </c>
      <c r="M213">
        <f t="shared" si="89"/>
        <v>-1</v>
      </c>
      <c r="N213">
        <f t="shared" si="89"/>
        <v>-1</v>
      </c>
      <c r="O213">
        <f t="shared" si="89"/>
        <v>-1</v>
      </c>
      <c r="P213">
        <f t="shared" si="89"/>
        <v>-1</v>
      </c>
      <c r="Q213">
        <f t="shared" si="89"/>
        <v>-1</v>
      </c>
      <c r="R213">
        <f t="shared" si="89"/>
        <v>-1</v>
      </c>
      <c r="S213">
        <f>SIGN(S212)</f>
        <v>-1</v>
      </c>
      <c r="T213">
        <f t="shared" ref="T213:Y213" si="90">SIGN(T212)</f>
        <v>-1</v>
      </c>
      <c r="U213">
        <f t="shared" si="90"/>
        <v>-1</v>
      </c>
      <c r="V213">
        <f t="shared" si="90"/>
        <v>-1</v>
      </c>
      <c r="W213">
        <f t="shared" si="90"/>
        <v>-1</v>
      </c>
      <c r="X213">
        <f t="shared" si="90"/>
        <v>-1</v>
      </c>
      <c r="Y213" s="5">
        <f t="shared" si="90"/>
        <v>-1</v>
      </c>
    </row>
    <row r="214" spans="1:25">
      <c r="A214" s="6" t="s">
        <v>68</v>
      </c>
      <c r="B214" s="7">
        <f>IF(B213=-1,0,B212)</f>
        <v>0</v>
      </c>
      <c r="C214" s="7">
        <f t="shared" ref="C214:Y214" si="91">IF(C213=-1,0,C212)</f>
        <v>0</v>
      </c>
      <c r="D214" s="7">
        <f t="shared" si="91"/>
        <v>0</v>
      </c>
      <c r="E214" s="7">
        <f t="shared" si="91"/>
        <v>0</v>
      </c>
      <c r="F214" s="7">
        <f t="shared" si="91"/>
        <v>0</v>
      </c>
      <c r="G214" s="7">
        <f t="shared" si="91"/>
        <v>0</v>
      </c>
      <c r="H214" s="7">
        <f t="shared" si="91"/>
        <v>0</v>
      </c>
      <c r="I214" s="7">
        <f t="shared" si="91"/>
        <v>0</v>
      </c>
      <c r="J214" s="7">
        <f t="shared" si="91"/>
        <v>0</v>
      </c>
      <c r="K214" s="7">
        <f t="shared" si="91"/>
        <v>0</v>
      </c>
      <c r="L214" s="7">
        <f t="shared" si="91"/>
        <v>0</v>
      </c>
      <c r="M214" s="7">
        <f t="shared" si="91"/>
        <v>0</v>
      </c>
      <c r="N214" s="7">
        <f t="shared" si="91"/>
        <v>0</v>
      </c>
      <c r="O214" s="7">
        <f t="shared" si="91"/>
        <v>0</v>
      </c>
      <c r="P214" s="7">
        <f t="shared" si="91"/>
        <v>0</v>
      </c>
      <c r="Q214" s="7">
        <f t="shared" si="91"/>
        <v>0</v>
      </c>
      <c r="R214" s="7">
        <f t="shared" si="91"/>
        <v>0</v>
      </c>
      <c r="S214" s="7">
        <f t="shared" si="91"/>
        <v>0</v>
      </c>
      <c r="T214" s="7">
        <f t="shared" si="91"/>
        <v>0</v>
      </c>
      <c r="U214" s="7">
        <f t="shared" si="91"/>
        <v>0</v>
      </c>
      <c r="V214" s="7">
        <f t="shared" si="91"/>
        <v>0</v>
      </c>
      <c r="W214" s="7">
        <f t="shared" si="91"/>
        <v>0</v>
      </c>
      <c r="X214" s="7">
        <f t="shared" si="91"/>
        <v>0</v>
      </c>
      <c r="Y214" s="8">
        <f t="shared" si="91"/>
        <v>0</v>
      </c>
    </row>
    <row r="218" spans="1:25">
      <c r="A218" s="43" t="s">
        <v>69</v>
      </c>
    </row>
    <row r="219" spans="1:25" ht="14.25" thickBot="1"/>
    <row r="220" spans="1:25">
      <c r="A220" s="44" t="s">
        <v>16</v>
      </c>
      <c r="B220" s="45"/>
      <c r="C220" s="45" t="s">
        <v>70</v>
      </c>
      <c r="D220" s="45" t="s">
        <v>71</v>
      </c>
      <c r="E220" s="46" t="s">
        <v>72</v>
      </c>
      <c r="F220" s="46" t="s">
        <v>73</v>
      </c>
      <c r="G220" s="47" t="s">
        <v>74</v>
      </c>
      <c r="H220" s="47" t="s">
        <v>75</v>
      </c>
      <c r="I220" s="48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9"/>
    </row>
    <row r="221" spans="1:25">
      <c r="A221" s="50">
        <v>2030</v>
      </c>
      <c r="B221" t="s">
        <v>77</v>
      </c>
      <c r="C221">
        <v>13036135.381851314</v>
      </c>
      <c r="D221">
        <v>0</v>
      </c>
      <c r="E221">
        <v>3443351</v>
      </c>
      <c r="F221">
        <v>626314</v>
      </c>
      <c r="G221">
        <v>1306513</v>
      </c>
      <c r="H221">
        <v>0</v>
      </c>
      <c r="I221" s="5" t="s">
        <v>58</v>
      </c>
      <c r="Y221" s="51"/>
    </row>
    <row r="222" spans="1:25">
      <c r="A222" s="62" t="s">
        <v>141</v>
      </c>
      <c r="B222" t="s">
        <v>79</v>
      </c>
      <c r="C222">
        <v>0.6</v>
      </c>
      <c r="D222">
        <v>0.8</v>
      </c>
      <c r="E222">
        <v>0.6</v>
      </c>
      <c r="F222">
        <v>0.25</v>
      </c>
      <c r="G222">
        <v>0.12</v>
      </c>
      <c r="H222">
        <v>0.8</v>
      </c>
      <c r="I222" s="5"/>
      <c r="Y222" s="51"/>
    </row>
    <row r="223" spans="1:25">
      <c r="A223" s="52"/>
      <c r="B223" s="7" t="s">
        <v>81</v>
      </c>
      <c r="C223" s="7">
        <f t="shared" ref="C223:H223" si="92">C221/(365*24*C222)</f>
        <v>2480.238847384192</v>
      </c>
      <c r="D223" s="7">
        <f t="shared" si="92"/>
        <v>0</v>
      </c>
      <c r="E223" s="7">
        <f t="shared" si="92"/>
        <v>655.1276636225266</v>
      </c>
      <c r="F223" s="7">
        <f t="shared" si="92"/>
        <v>285.98812785388128</v>
      </c>
      <c r="G223" s="7">
        <f t="shared" si="92"/>
        <v>1242.8776636225266</v>
      </c>
      <c r="H223" s="7">
        <f t="shared" si="92"/>
        <v>0</v>
      </c>
      <c r="I223" s="8" t="s">
        <v>82</v>
      </c>
      <c r="J223" t="s">
        <v>83</v>
      </c>
      <c r="Y223" s="51"/>
    </row>
    <row r="224" spans="1:25">
      <c r="A224" s="50"/>
      <c r="Y224" s="51"/>
    </row>
    <row r="225" spans="1:38">
      <c r="A225" s="53" t="s">
        <v>70</v>
      </c>
      <c r="B225" s="2">
        <f>$C$223</f>
        <v>2480.238847384192</v>
      </c>
      <c r="C225" s="2">
        <f t="shared" ref="C225:Y225" si="93">$C$223</f>
        <v>2480.238847384192</v>
      </c>
      <c r="D225" s="2">
        <f t="shared" si="93"/>
        <v>2480.238847384192</v>
      </c>
      <c r="E225" s="2">
        <f t="shared" si="93"/>
        <v>2480.238847384192</v>
      </c>
      <c r="F225" s="2">
        <f t="shared" si="93"/>
        <v>2480.238847384192</v>
      </c>
      <c r="G225" s="2">
        <f t="shared" si="93"/>
        <v>2480.238847384192</v>
      </c>
      <c r="H225" s="2">
        <f t="shared" si="93"/>
        <v>2480.238847384192</v>
      </c>
      <c r="I225" s="2">
        <f t="shared" si="93"/>
        <v>2480.238847384192</v>
      </c>
      <c r="J225" s="2">
        <f t="shared" si="93"/>
        <v>2480.238847384192</v>
      </c>
      <c r="K225" s="2">
        <f t="shared" si="93"/>
        <v>2480.238847384192</v>
      </c>
      <c r="L225" s="2">
        <f t="shared" si="93"/>
        <v>2480.238847384192</v>
      </c>
      <c r="M225" s="2">
        <f t="shared" si="93"/>
        <v>2480.238847384192</v>
      </c>
      <c r="N225" s="2">
        <f t="shared" si="93"/>
        <v>2480.238847384192</v>
      </c>
      <c r="O225" s="2">
        <f t="shared" si="93"/>
        <v>2480.238847384192</v>
      </c>
      <c r="P225" s="2">
        <f t="shared" si="93"/>
        <v>2480.238847384192</v>
      </c>
      <c r="Q225" s="2">
        <f t="shared" si="93"/>
        <v>2480.238847384192</v>
      </c>
      <c r="R225" s="2">
        <f t="shared" si="93"/>
        <v>2480.238847384192</v>
      </c>
      <c r="S225" s="2">
        <f t="shared" si="93"/>
        <v>2480.238847384192</v>
      </c>
      <c r="T225" s="2">
        <f t="shared" si="93"/>
        <v>2480.238847384192</v>
      </c>
      <c r="U225" s="2">
        <f t="shared" si="93"/>
        <v>2480.238847384192</v>
      </c>
      <c r="V225" s="2">
        <f t="shared" si="93"/>
        <v>2480.238847384192</v>
      </c>
      <c r="W225" s="2">
        <f t="shared" si="93"/>
        <v>2480.238847384192</v>
      </c>
      <c r="X225" s="2">
        <f t="shared" si="93"/>
        <v>2480.238847384192</v>
      </c>
      <c r="Y225" s="54">
        <f t="shared" si="93"/>
        <v>2480.238847384192</v>
      </c>
    </row>
    <row r="226" spans="1:38">
      <c r="A226" s="55" t="s">
        <v>71</v>
      </c>
      <c r="B226">
        <f>$D$223</f>
        <v>0</v>
      </c>
      <c r="C226">
        <f t="shared" ref="C226:Y226" si="94">$D$223</f>
        <v>0</v>
      </c>
      <c r="D226">
        <f t="shared" si="94"/>
        <v>0</v>
      </c>
      <c r="E226">
        <f t="shared" si="94"/>
        <v>0</v>
      </c>
      <c r="F226">
        <f t="shared" si="94"/>
        <v>0</v>
      </c>
      <c r="G226">
        <f t="shared" si="94"/>
        <v>0</v>
      </c>
      <c r="H226">
        <f t="shared" si="94"/>
        <v>0</v>
      </c>
      <c r="I226">
        <f t="shared" si="94"/>
        <v>0</v>
      </c>
      <c r="J226">
        <f t="shared" si="94"/>
        <v>0</v>
      </c>
      <c r="K226">
        <f t="shared" si="94"/>
        <v>0</v>
      </c>
      <c r="L226">
        <f t="shared" si="94"/>
        <v>0</v>
      </c>
      <c r="M226">
        <f t="shared" si="94"/>
        <v>0</v>
      </c>
      <c r="N226">
        <f t="shared" si="94"/>
        <v>0</v>
      </c>
      <c r="O226">
        <f t="shared" si="94"/>
        <v>0</v>
      </c>
      <c r="P226">
        <f t="shared" si="94"/>
        <v>0</v>
      </c>
      <c r="Q226">
        <f t="shared" si="94"/>
        <v>0</v>
      </c>
      <c r="R226">
        <f t="shared" si="94"/>
        <v>0</v>
      </c>
      <c r="S226">
        <f t="shared" si="94"/>
        <v>0</v>
      </c>
      <c r="T226">
        <f t="shared" si="94"/>
        <v>0</v>
      </c>
      <c r="U226">
        <f t="shared" si="94"/>
        <v>0</v>
      </c>
      <c r="V226">
        <f t="shared" si="94"/>
        <v>0</v>
      </c>
      <c r="W226">
        <f t="shared" si="94"/>
        <v>0</v>
      </c>
      <c r="X226">
        <f t="shared" si="94"/>
        <v>0</v>
      </c>
      <c r="Y226" s="51">
        <f t="shared" si="94"/>
        <v>0</v>
      </c>
    </row>
    <row r="227" spans="1:38">
      <c r="A227" s="56" t="s">
        <v>64</v>
      </c>
      <c r="B227" s="7">
        <f>B92</f>
        <v>15119</v>
      </c>
      <c r="C227" s="7">
        <f t="shared" ref="C227:Y227" si="95">C92</f>
        <v>14129</v>
      </c>
      <c r="D227" s="7">
        <f t="shared" si="95"/>
        <v>14036</v>
      </c>
      <c r="E227" s="7">
        <f t="shared" si="95"/>
        <v>14220</v>
      </c>
      <c r="F227" s="7">
        <f t="shared" si="95"/>
        <v>14311</v>
      </c>
      <c r="G227" s="7">
        <f t="shared" si="95"/>
        <v>14356</v>
      </c>
      <c r="H227" s="7">
        <f t="shared" si="95"/>
        <v>15270</v>
      </c>
      <c r="I227" s="7">
        <f t="shared" si="95"/>
        <v>17511</v>
      </c>
      <c r="J227" s="7">
        <f t="shared" si="95"/>
        <v>20882</v>
      </c>
      <c r="K227" s="7">
        <f t="shared" si="95"/>
        <v>23412</v>
      </c>
      <c r="L227" s="7">
        <f t="shared" si="95"/>
        <v>24506</v>
      </c>
      <c r="M227" s="7">
        <f t="shared" si="95"/>
        <v>25423</v>
      </c>
      <c r="N227" s="7">
        <f t="shared" si="95"/>
        <v>25221</v>
      </c>
      <c r="O227" s="7">
        <f t="shared" si="95"/>
        <v>26333</v>
      </c>
      <c r="P227" s="7">
        <f t="shared" si="95"/>
        <v>26387</v>
      </c>
      <c r="Q227" s="7">
        <f t="shared" si="95"/>
        <v>26019</v>
      </c>
      <c r="R227" s="7">
        <f t="shared" si="95"/>
        <v>25087</v>
      </c>
      <c r="S227" s="7">
        <f t="shared" si="95"/>
        <v>23661</v>
      </c>
      <c r="T227" s="7">
        <f t="shared" si="95"/>
        <v>22354</v>
      </c>
      <c r="U227" s="7">
        <f t="shared" si="95"/>
        <v>21344</v>
      </c>
      <c r="V227" s="7">
        <f t="shared" si="95"/>
        <v>20044</v>
      </c>
      <c r="W227" s="7">
        <f t="shared" si="95"/>
        <v>18702</v>
      </c>
      <c r="X227" s="7">
        <f t="shared" si="95"/>
        <v>17672</v>
      </c>
      <c r="Y227" s="57">
        <f t="shared" si="95"/>
        <v>16523</v>
      </c>
      <c r="AA227" t="s">
        <v>16</v>
      </c>
      <c r="AB227" s="114" t="s">
        <v>143</v>
      </c>
      <c r="AC227" s="114"/>
    </row>
    <row r="228" spans="1:38">
      <c r="A228" s="50"/>
      <c r="Y228" s="51"/>
      <c r="AB228" s="15"/>
      <c r="AC228" s="15"/>
    </row>
    <row r="229" spans="1:38">
      <c r="A229" s="50"/>
      <c r="Y229" s="51"/>
      <c r="AB229">
        <v>7</v>
      </c>
      <c r="AC229">
        <v>8</v>
      </c>
      <c r="AD229">
        <v>9</v>
      </c>
      <c r="AE229">
        <v>10</v>
      </c>
      <c r="AF229">
        <v>11</v>
      </c>
      <c r="AG229">
        <v>12</v>
      </c>
      <c r="AH229">
        <v>13</v>
      </c>
      <c r="AI229">
        <v>14</v>
      </c>
      <c r="AJ229">
        <v>15</v>
      </c>
      <c r="AK229">
        <v>16</v>
      </c>
      <c r="AL229">
        <v>17</v>
      </c>
    </row>
    <row r="230" spans="1:38">
      <c r="A230" s="58" t="s">
        <v>109</v>
      </c>
      <c r="B230" s="2">
        <f>B25</f>
        <v>0</v>
      </c>
      <c r="C230" s="2">
        <f t="shared" ref="C230:Y230" si="96">C25</f>
        <v>0</v>
      </c>
      <c r="D230" s="2">
        <f t="shared" si="96"/>
        <v>0</v>
      </c>
      <c r="E230" s="2">
        <f t="shared" si="96"/>
        <v>0</v>
      </c>
      <c r="F230" s="2">
        <f t="shared" si="96"/>
        <v>0</v>
      </c>
      <c r="G230" s="2">
        <f t="shared" si="96"/>
        <v>2928.6279470960317</v>
      </c>
      <c r="H230" s="1">
        <f t="shared" si="96"/>
        <v>13763.033927544564</v>
      </c>
      <c r="I230" s="2">
        <f t="shared" si="96"/>
        <v>28831.052328924667</v>
      </c>
      <c r="J230" s="2">
        <f t="shared" si="96"/>
        <v>43747.328349626216</v>
      </c>
      <c r="K230" s="2">
        <f t="shared" si="96"/>
        <v>56751.650373778029</v>
      </c>
      <c r="L230" s="2">
        <f t="shared" si="96"/>
        <v>65674.102357676835</v>
      </c>
      <c r="M230" s="2">
        <f t="shared" si="96"/>
        <v>70196.025301897636</v>
      </c>
      <c r="N230" s="2">
        <f t="shared" si="96"/>
        <v>69968.411730879816</v>
      </c>
      <c r="O230" s="2">
        <f t="shared" si="96"/>
        <v>65173.352501437606</v>
      </c>
      <c r="P230" s="2">
        <f t="shared" si="96"/>
        <v>56417.817136285223</v>
      </c>
      <c r="Q230" s="2">
        <f t="shared" si="96"/>
        <v>40985.617021276601</v>
      </c>
      <c r="R230" s="3">
        <f t="shared" si="96"/>
        <v>24051.167337550316</v>
      </c>
      <c r="S230" s="2">
        <f t="shared" si="96"/>
        <v>12184.913168487636</v>
      </c>
      <c r="T230" s="2">
        <f t="shared" si="96"/>
        <v>3444.5520414031048</v>
      </c>
      <c r="U230" s="2">
        <f t="shared" si="96"/>
        <v>30.348476135710175</v>
      </c>
      <c r="V230" s="2">
        <f t="shared" si="96"/>
        <v>0</v>
      </c>
      <c r="W230" s="2">
        <f t="shared" si="96"/>
        <v>0</v>
      </c>
      <c r="X230" s="2">
        <f t="shared" si="96"/>
        <v>0</v>
      </c>
      <c r="Y230" s="54">
        <f t="shared" si="96"/>
        <v>0</v>
      </c>
      <c r="Z230" s="14">
        <v>0.6</v>
      </c>
      <c r="AA230" t="s">
        <v>157</v>
      </c>
      <c r="AB230">
        <v>1421.5930727791799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>
      <c r="A231" s="50" t="s">
        <v>110</v>
      </c>
      <c r="B231">
        <f>B226+B230</f>
        <v>0</v>
      </c>
      <c r="C231">
        <f t="shared" ref="C231:Y231" si="97">C226+C230</f>
        <v>0</v>
      </c>
      <c r="D231">
        <f t="shared" si="97"/>
        <v>0</v>
      </c>
      <c r="E231">
        <f t="shared" si="97"/>
        <v>0</v>
      </c>
      <c r="F231">
        <f t="shared" si="97"/>
        <v>0</v>
      </c>
      <c r="G231">
        <f t="shared" si="97"/>
        <v>2928.6279470960317</v>
      </c>
      <c r="H231" s="4">
        <f t="shared" si="97"/>
        <v>13763.033927544564</v>
      </c>
      <c r="I231">
        <f t="shared" si="97"/>
        <v>28831.052328924667</v>
      </c>
      <c r="J231">
        <f t="shared" si="97"/>
        <v>43747.328349626216</v>
      </c>
      <c r="K231">
        <f t="shared" si="97"/>
        <v>56751.650373778029</v>
      </c>
      <c r="L231">
        <f t="shared" si="97"/>
        <v>65674.102357676835</v>
      </c>
      <c r="M231">
        <f t="shared" si="97"/>
        <v>70196.025301897636</v>
      </c>
      <c r="N231">
        <f t="shared" si="97"/>
        <v>69968.411730879816</v>
      </c>
      <c r="O231">
        <f t="shared" si="97"/>
        <v>65173.352501437606</v>
      </c>
      <c r="P231">
        <f t="shared" si="97"/>
        <v>56417.817136285223</v>
      </c>
      <c r="Q231">
        <f t="shared" si="97"/>
        <v>40985.617021276601</v>
      </c>
      <c r="R231" s="5">
        <f t="shared" si="97"/>
        <v>24051.167337550316</v>
      </c>
      <c r="S231">
        <f t="shared" si="97"/>
        <v>12184.913168487636</v>
      </c>
      <c r="T231">
        <f t="shared" si="97"/>
        <v>3444.5520414031048</v>
      </c>
      <c r="U231">
        <f t="shared" si="97"/>
        <v>30.348476135710175</v>
      </c>
      <c r="V231">
        <f t="shared" si="97"/>
        <v>0</v>
      </c>
      <c r="W231">
        <f t="shared" si="97"/>
        <v>0</v>
      </c>
      <c r="X231">
        <f t="shared" si="97"/>
        <v>0</v>
      </c>
      <c r="Y231" s="51">
        <f t="shared" si="97"/>
        <v>0</v>
      </c>
      <c r="AA231" t="s">
        <v>158</v>
      </c>
      <c r="AB231">
        <v>4553.0468382208201</v>
      </c>
      <c r="AC231">
        <v>37.435053629999999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7258.0289050000001</v>
      </c>
    </row>
    <row r="232" spans="1:38">
      <c r="A232" s="52" t="s">
        <v>131</v>
      </c>
      <c r="B232" s="7">
        <f>B231+B225-B227</f>
        <v>-12638.761152615807</v>
      </c>
      <c r="C232" s="7">
        <f t="shared" ref="C232:Y232" si="98">C231+C225-C227</f>
        <v>-11648.761152615807</v>
      </c>
      <c r="D232" s="7">
        <f t="shared" si="98"/>
        <v>-11555.761152615807</v>
      </c>
      <c r="E232" s="7">
        <f t="shared" si="98"/>
        <v>-11739.761152615807</v>
      </c>
      <c r="F232" s="7">
        <f t="shared" si="98"/>
        <v>-11830.761152615807</v>
      </c>
      <c r="G232" s="7">
        <f t="shared" si="98"/>
        <v>-8947.1332055197763</v>
      </c>
      <c r="H232" s="71">
        <f t="shared" si="98"/>
        <v>973.2727749287551</v>
      </c>
      <c r="I232" s="27">
        <f t="shared" si="98"/>
        <v>13800.29117630886</v>
      </c>
      <c r="J232" s="27">
        <f t="shared" si="98"/>
        <v>25345.567197010409</v>
      </c>
      <c r="K232" s="27">
        <f t="shared" si="98"/>
        <v>35819.889221162222</v>
      </c>
      <c r="L232" s="27">
        <f t="shared" si="98"/>
        <v>43648.34120506102</v>
      </c>
      <c r="M232" s="27">
        <f t="shared" si="98"/>
        <v>47253.264149281822</v>
      </c>
      <c r="N232" s="27">
        <f t="shared" si="98"/>
        <v>47227.650578264002</v>
      </c>
      <c r="O232" s="27">
        <f t="shared" si="98"/>
        <v>41320.591348821792</v>
      </c>
      <c r="P232" s="27">
        <f t="shared" si="98"/>
        <v>32511.055983669416</v>
      </c>
      <c r="Q232" s="27">
        <f t="shared" si="98"/>
        <v>17446.855868660794</v>
      </c>
      <c r="R232" s="72">
        <f t="shared" si="98"/>
        <v>1444.4061849345089</v>
      </c>
      <c r="S232" s="7">
        <f t="shared" si="98"/>
        <v>-8995.8479841281733</v>
      </c>
      <c r="T232" s="7">
        <f t="shared" si="98"/>
        <v>-16429.209111212702</v>
      </c>
      <c r="U232" s="7">
        <f t="shared" si="98"/>
        <v>-18833.412676480097</v>
      </c>
      <c r="V232" s="7">
        <f t="shared" si="98"/>
        <v>-17563.761152615807</v>
      </c>
      <c r="W232" s="7">
        <f t="shared" si="98"/>
        <v>-16221.761152615807</v>
      </c>
      <c r="X232" s="7">
        <f t="shared" si="98"/>
        <v>-15191.761152615807</v>
      </c>
      <c r="Y232" s="57">
        <f t="shared" si="98"/>
        <v>-14042.761152615807</v>
      </c>
      <c r="Z232" s="14">
        <v>0.4</v>
      </c>
      <c r="AA232" t="s">
        <v>158</v>
      </c>
      <c r="AB232" t="s">
        <v>146</v>
      </c>
      <c r="AC232">
        <v>5825.5437529999999</v>
      </c>
      <c r="AD232">
        <v>3614.3605379999999</v>
      </c>
      <c r="AE232">
        <v>1642.136375</v>
      </c>
      <c r="AF232">
        <v>0</v>
      </c>
      <c r="AG232">
        <v>0</v>
      </c>
      <c r="AH232">
        <v>0</v>
      </c>
      <c r="AI232">
        <v>783.97707639999999</v>
      </c>
      <c r="AJ232">
        <v>3714.2808580000001</v>
      </c>
      <c r="AK232">
        <v>7698.952115</v>
      </c>
      <c r="AL232" t="s">
        <v>146</v>
      </c>
    </row>
    <row r="233" spans="1:38">
      <c r="A233" s="50"/>
      <c r="H233" s="4"/>
      <c r="R233" s="5"/>
      <c r="Y233" s="51"/>
      <c r="Z233" s="14">
        <v>0.2</v>
      </c>
      <c r="AA233" t="s">
        <v>159</v>
      </c>
      <c r="AB233" t="s">
        <v>146</v>
      </c>
      <c r="AC233" t="s">
        <v>146</v>
      </c>
      <c r="AD233">
        <v>7897.8913164436099</v>
      </c>
      <c r="AE233">
        <v>7203.4856533280799</v>
      </c>
      <c r="AF233">
        <v>5969.5346718342798</v>
      </c>
      <c r="AG233">
        <v>5843.9952213658698</v>
      </c>
      <c r="AH233">
        <v>5413.1341439303296</v>
      </c>
      <c r="AI233">
        <v>7941.1844829580796</v>
      </c>
      <c r="AJ233" t="s">
        <v>146</v>
      </c>
      <c r="AK233" t="s">
        <v>146</v>
      </c>
      <c r="AL233" t="s">
        <v>146</v>
      </c>
    </row>
    <row r="234" spans="1:38">
      <c r="A234" s="58" t="s">
        <v>111</v>
      </c>
      <c r="B234" s="2">
        <f>B28</f>
        <v>0</v>
      </c>
      <c r="C234" s="2">
        <f t="shared" ref="C234:Y234" si="99">C28</f>
        <v>0</v>
      </c>
      <c r="D234" s="2">
        <f t="shared" si="99"/>
        <v>0</v>
      </c>
      <c r="E234" s="2">
        <f t="shared" si="99"/>
        <v>0</v>
      </c>
      <c r="F234" s="2">
        <f t="shared" si="99"/>
        <v>0</v>
      </c>
      <c r="G234" s="2">
        <f t="shared" si="99"/>
        <v>1757.1767682576192</v>
      </c>
      <c r="H234" s="1">
        <f t="shared" si="99"/>
        <v>8257.8203565267395</v>
      </c>
      <c r="I234" s="2">
        <f t="shared" si="99"/>
        <v>17298.631397354799</v>
      </c>
      <c r="J234" s="2">
        <f t="shared" si="99"/>
        <v>26248.397009775734</v>
      </c>
      <c r="K234" s="2">
        <f t="shared" si="99"/>
        <v>34050.990224266825</v>
      </c>
      <c r="L234" s="2">
        <f t="shared" si="99"/>
        <v>39404.461414606092</v>
      </c>
      <c r="M234" s="2">
        <f t="shared" si="99"/>
        <v>42117.615181138586</v>
      </c>
      <c r="N234" s="2">
        <f t="shared" si="99"/>
        <v>41981.04703852789</v>
      </c>
      <c r="O234" s="2">
        <f t="shared" si="99"/>
        <v>39104.011500862565</v>
      </c>
      <c r="P234" s="2">
        <f t="shared" si="99"/>
        <v>33850.690281771138</v>
      </c>
      <c r="Q234" s="2">
        <f t="shared" si="99"/>
        <v>24591.37021276596</v>
      </c>
      <c r="R234" s="3">
        <f t="shared" si="99"/>
        <v>14430.70040253019</v>
      </c>
      <c r="S234" s="2">
        <f t="shared" si="99"/>
        <v>7310.9479010925825</v>
      </c>
      <c r="T234" s="2">
        <f t="shared" si="99"/>
        <v>2066.731224841863</v>
      </c>
      <c r="U234" s="2">
        <f t="shared" si="99"/>
        <v>18.209085681426107</v>
      </c>
      <c r="V234" s="2">
        <f t="shared" si="99"/>
        <v>0</v>
      </c>
      <c r="W234" s="2">
        <f t="shared" si="99"/>
        <v>0</v>
      </c>
      <c r="X234" s="2">
        <f t="shared" si="99"/>
        <v>0</v>
      </c>
      <c r="Y234" s="54">
        <f t="shared" si="99"/>
        <v>0</v>
      </c>
      <c r="AA234" t="s">
        <v>158</v>
      </c>
      <c r="AB234" t="s">
        <v>146</v>
      </c>
      <c r="AC234" t="s">
        <v>146</v>
      </c>
      <c r="AD234">
        <v>4362.66953355639</v>
      </c>
      <c r="AE234">
        <v>5465.9631066719203</v>
      </c>
      <c r="AF234">
        <v>6065.3367181657204</v>
      </c>
      <c r="AG234">
        <v>5961.5627386341303</v>
      </c>
      <c r="AH234">
        <v>5895.99036606967</v>
      </c>
      <c r="AI234">
        <v>5342.6846270419201</v>
      </c>
      <c r="AJ234" t="s">
        <v>146</v>
      </c>
      <c r="AK234" t="s">
        <v>146</v>
      </c>
      <c r="AL234" t="s">
        <v>146</v>
      </c>
    </row>
    <row r="235" spans="1:38">
      <c r="A235" s="50" t="s">
        <v>110</v>
      </c>
      <c r="B235">
        <f>B226+B234</f>
        <v>0</v>
      </c>
      <c r="C235">
        <f t="shared" ref="C235:Y235" si="100">C226+C234</f>
        <v>0</v>
      </c>
      <c r="D235">
        <f t="shared" si="100"/>
        <v>0</v>
      </c>
      <c r="E235">
        <f t="shared" si="100"/>
        <v>0</v>
      </c>
      <c r="F235">
        <f t="shared" si="100"/>
        <v>0</v>
      </c>
      <c r="G235">
        <f t="shared" si="100"/>
        <v>1757.1767682576192</v>
      </c>
      <c r="H235" s="4">
        <f t="shared" si="100"/>
        <v>8257.8203565267395</v>
      </c>
      <c r="I235">
        <f t="shared" si="100"/>
        <v>17298.631397354799</v>
      </c>
      <c r="J235">
        <f t="shared" si="100"/>
        <v>26248.397009775734</v>
      </c>
      <c r="K235">
        <f t="shared" si="100"/>
        <v>34050.990224266825</v>
      </c>
      <c r="L235">
        <f t="shared" si="100"/>
        <v>39404.461414606092</v>
      </c>
      <c r="M235">
        <f t="shared" si="100"/>
        <v>42117.615181138586</v>
      </c>
      <c r="N235">
        <f t="shared" si="100"/>
        <v>41981.04703852789</v>
      </c>
      <c r="O235">
        <f t="shared" si="100"/>
        <v>39104.011500862565</v>
      </c>
      <c r="P235">
        <f t="shared" si="100"/>
        <v>33850.690281771138</v>
      </c>
      <c r="Q235">
        <f t="shared" si="100"/>
        <v>24591.37021276596</v>
      </c>
      <c r="R235" s="5">
        <f t="shared" si="100"/>
        <v>14430.70040253019</v>
      </c>
      <c r="S235">
        <f t="shared" si="100"/>
        <v>7310.9479010925825</v>
      </c>
      <c r="T235">
        <f t="shared" si="100"/>
        <v>2066.731224841863</v>
      </c>
      <c r="U235">
        <f t="shared" si="100"/>
        <v>18.209085681426107</v>
      </c>
      <c r="V235">
        <f t="shared" si="100"/>
        <v>0</v>
      </c>
      <c r="W235">
        <f t="shared" si="100"/>
        <v>0</v>
      </c>
      <c r="X235">
        <f t="shared" si="100"/>
        <v>0</v>
      </c>
      <c r="Y235" s="51">
        <f t="shared" si="100"/>
        <v>0</v>
      </c>
    </row>
    <row r="236" spans="1:38">
      <c r="A236" s="52" t="s">
        <v>131</v>
      </c>
      <c r="B236" s="7">
        <f>B235+B225-B227</f>
        <v>-12638.761152615807</v>
      </c>
      <c r="C236" s="7">
        <f t="shared" ref="C236:Y236" si="101">C235+C225-C227</f>
        <v>-11648.761152615807</v>
      </c>
      <c r="D236" s="7">
        <f t="shared" si="101"/>
        <v>-11555.761152615807</v>
      </c>
      <c r="E236" s="7">
        <f t="shared" si="101"/>
        <v>-11739.761152615807</v>
      </c>
      <c r="F236" s="7">
        <f t="shared" si="101"/>
        <v>-11830.761152615807</v>
      </c>
      <c r="G236" s="7">
        <f t="shared" si="101"/>
        <v>-10118.58438435819</v>
      </c>
      <c r="H236" s="6">
        <f t="shared" si="101"/>
        <v>-4531.9407960890676</v>
      </c>
      <c r="I236" s="27">
        <f t="shared" si="101"/>
        <v>2267.8702447389915</v>
      </c>
      <c r="J236" s="27">
        <f t="shared" si="101"/>
        <v>7846.6358571599267</v>
      </c>
      <c r="K236" s="27">
        <f t="shared" si="101"/>
        <v>13119.229071651018</v>
      </c>
      <c r="L236" s="27">
        <f t="shared" si="101"/>
        <v>17378.700261990285</v>
      </c>
      <c r="M236" s="27">
        <f t="shared" si="101"/>
        <v>19174.854028522779</v>
      </c>
      <c r="N236" s="27">
        <f t="shared" si="101"/>
        <v>19240.285885912082</v>
      </c>
      <c r="O236" s="27">
        <f t="shared" si="101"/>
        <v>15251.250348246758</v>
      </c>
      <c r="P236" s="27">
        <f t="shared" si="101"/>
        <v>9943.9291291553309</v>
      </c>
      <c r="Q236" s="27">
        <f t="shared" si="101"/>
        <v>1052.6090601501528</v>
      </c>
      <c r="R236" s="8">
        <f t="shared" si="101"/>
        <v>-8176.0607500856167</v>
      </c>
      <c r="S236" s="7">
        <f t="shared" si="101"/>
        <v>-13869.813251523225</v>
      </c>
      <c r="T236" s="7">
        <f t="shared" si="101"/>
        <v>-17807.029927773947</v>
      </c>
      <c r="U236" s="7">
        <f t="shared" si="101"/>
        <v>-18845.552066934382</v>
      </c>
      <c r="V236" s="7">
        <f t="shared" si="101"/>
        <v>-17563.761152615807</v>
      </c>
      <c r="W236" s="7">
        <f t="shared" si="101"/>
        <v>-16221.761152615807</v>
      </c>
      <c r="X236" s="7">
        <f t="shared" si="101"/>
        <v>-15191.761152615807</v>
      </c>
      <c r="Y236" s="57">
        <f t="shared" si="101"/>
        <v>-14042.761152615807</v>
      </c>
    </row>
    <row r="237" spans="1:38">
      <c r="A237" s="50"/>
      <c r="B237">
        <f>B235+B225</f>
        <v>2480.238847384192</v>
      </c>
      <c r="C237">
        <f t="shared" ref="C237:G237" si="102">C235+C225</f>
        <v>2480.238847384192</v>
      </c>
      <c r="D237">
        <f t="shared" si="102"/>
        <v>2480.238847384192</v>
      </c>
      <c r="E237">
        <f t="shared" si="102"/>
        <v>2480.238847384192</v>
      </c>
      <c r="F237">
        <f t="shared" si="102"/>
        <v>2480.238847384192</v>
      </c>
      <c r="G237">
        <f t="shared" si="102"/>
        <v>4237.4156156418112</v>
      </c>
      <c r="H237" s="4">
        <f>H235+H225+AB230+AB231</f>
        <v>16712.699114910931</v>
      </c>
      <c r="I237">
        <f>I235+I225+AC231</f>
        <v>19816.305298368992</v>
      </c>
      <c r="J237">
        <f t="shared" ref="J237:Q237" si="103">J227</f>
        <v>20882</v>
      </c>
      <c r="K237">
        <f t="shared" si="103"/>
        <v>23412</v>
      </c>
      <c r="L237">
        <f t="shared" si="103"/>
        <v>24506</v>
      </c>
      <c r="M237">
        <f t="shared" si="103"/>
        <v>25423</v>
      </c>
      <c r="N237">
        <f t="shared" si="103"/>
        <v>25221</v>
      </c>
      <c r="O237">
        <f t="shared" si="103"/>
        <v>26333</v>
      </c>
      <c r="P237">
        <f t="shared" si="103"/>
        <v>26387</v>
      </c>
      <c r="Q237">
        <f t="shared" si="103"/>
        <v>26019</v>
      </c>
      <c r="R237">
        <f>R235+R225+AL231</f>
        <v>24168.968154914382</v>
      </c>
      <c r="S237">
        <f>S235+S225</f>
        <v>9791.1867484767754</v>
      </c>
      <c r="T237">
        <f t="shared" ref="T237:Y237" si="104">T235+T225</f>
        <v>4546.970072226055</v>
      </c>
      <c r="U237">
        <f t="shared" si="104"/>
        <v>2498.4479330656181</v>
      </c>
      <c r="V237">
        <f t="shared" si="104"/>
        <v>2480.238847384192</v>
      </c>
      <c r="W237">
        <f t="shared" si="104"/>
        <v>2480.238847384192</v>
      </c>
      <c r="X237">
        <f t="shared" si="104"/>
        <v>2480.238847384192</v>
      </c>
      <c r="Y237">
        <f t="shared" si="104"/>
        <v>2480.238847384192</v>
      </c>
    </row>
    <row r="238" spans="1:38">
      <c r="A238" s="50"/>
      <c r="H238" s="4"/>
      <c r="R238" s="5"/>
      <c r="Y238" s="51"/>
    </row>
    <row r="239" spans="1:38">
      <c r="A239" s="58" t="s">
        <v>122</v>
      </c>
      <c r="B239" s="2">
        <f>B31</f>
        <v>0</v>
      </c>
      <c r="C239" s="2">
        <f t="shared" ref="C239:Y239" si="105">C31</f>
        <v>0</v>
      </c>
      <c r="D239" s="2">
        <f t="shared" si="105"/>
        <v>0</v>
      </c>
      <c r="E239" s="2">
        <f t="shared" si="105"/>
        <v>0</v>
      </c>
      <c r="F239" s="2">
        <f t="shared" si="105"/>
        <v>0</v>
      </c>
      <c r="G239" s="2">
        <f t="shared" si="105"/>
        <v>1464.3139735480158</v>
      </c>
      <c r="H239" s="1">
        <f t="shared" si="105"/>
        <v>6881.516963772282</v>
      </c>
      <c r="I239" s="2">
        <f t="shared" si="105"/>
        <v>14415.526164462333</v>
      </c>
      <c r="J239" s="2">
        <f t="shared" si="105"/>
        <v>21873.664174813108</v>
      </c>
      <c r="K239" s="2">
        <f t="shared" si="105"/>
        <v>28375.825186889015</v>
      </c>
      <c r="L239" s="2">
        <f t="shared" si="105"/>
        <v>32837.051178838417</v>
      </c>
      <c r="M239" s="2">
        <f t="shared" si="105"/>
        <v>35098.012650948818</v>
      </c>
      <c r="N239" s="2">
        <f t="shared" si="105"/>
        <v>34984.205865439908</v>
      </c>
      <c r="O239" s="2">
        <f t="shared" si="105"/>
        <v>32586.676250718803</v>
      </c>
      <c r="P239" s="2">
        <f t="shared" si="105"/>
        <v>28208.908568142611</v>
      </c>
      <c r="Q239" s="2">
        <f t="shared" si="105"/>
        <v>20492.808510638301</v>
      </c>
      <c r="R239" s="3">
        <f t="shared" si="105"/>
        <v>12025.583668775158</v>
      </c>
      <c r="S239" s="2">
        <f t="shared" si="105"/>
        <v>6092.4565842438178</v>
      </c>
      <c r="T239" s="2">
        <f t="shared" si="105"/>
        <v>1722.2760207015524</v>
      </c>
      <c r="U239" s="2">
        <f t="shared" si="105"/>
        <v>15.174238067855088</v>
      </c>
      <c r="V239" s="2">
        <f t="shared" si="105"/>
        <v>0</v>
      </c>
      <c r="W239" s="2">
        <f t="shared" si="105"/>
        <v>0</v>
      </c>
      <c r="X239" s="2">
        <f t="shared" si="105"/>
        <v>0</v>
      </c>
      <c r="Y239" s="54">
        <f t="shared" si="105"/>
        <v>0</v>
      </c>
    </row>
    <row r="240" spans="1:38">
      <c r="A240" s="50" t="s">
        <v>110</v>
      </c>
      <c r="B240">
        <f>B226+B239</f>
        <v>0</v>
      </c>
      <c r="C240">
        <f t="shared" ref="C240:Y240" si="106">C226+C239</f>
        <v>0</v>
      </c>
      <c r="D240">
        <f t="shared" si="106"/>
        <v>0</v>
      </c>
      <c r="E240">
        <f t="shared" si="106"/>
        <v>0</v>
      </c>
      <c r="F240">
        <f t="shared" si="106"/>
        <v>0</v>
      </c>
      <c r="G240">
        <f t="shared" si="106"/>
        <v>1464.3139735480158</v>
      </c>
      <c r="H240" s="4">
        <f t="shared" si="106"/>
        <v>6881.516963772282</v>
      </c>
      <c r="I240">
        <f t="shared" si="106"/>
        <v>14415.526164462333</v>
      </c>
      <c r="J240">
        <f t="shared" si="106"/>
        <v>21873.664174813108</v>
      </c>
      <c r="K240">
        <f t="shared" si="106"/>
        <v>28375.825186889015</v>
      </c>
      <c r="L240">
        <f t="shared" si="106"/>
        <v>32837.051178838417</v>
      </c>
      <c r="M240">
        <f t="shared" si="106"/>
        <v>35098.012650948818</v>
      </c>
      <c r="N240">
        <f t="shared" si="106"/>
        <v>34984.205865439908</v>
      </c>
      <c r="O240">
        <f t="shared" si="106"/>
        <v>32586.676250718803</v>
      </c>
      <c r="P240">
        <f t="shared" si="106"/>
        <v>28208.908568142611</v>
      </c>
      <c r="Q240">
        <f t="shared" si="106"/>
        <v>20492.808510638301</v>
      </c>
      <c r="R240" s="5">
        <f t="shared" si="106"/>
        <v>12025.583668775158</v>
      </c>
      <c r="S240">
        <f t="shared" si="106"/>
        <v>6092.4565842438178</v>
      </c>
      <c r="T240">
        <f t="shared" si="106"/>
        <v>1722.2760207015524</v>
      </c>
      <c r="U240">
        <f t="shared" si="106"/>
        <v>15.174238067855088</v>
      </c>
      <c r="V240">
        <f t="shared" si="106"/>
        <v>0</v>
      </c>
      <c r="W240">
        <f t="shared" si="106"/>
        <v>0</v>
      </c>
      <c r="X240">
        <f t="shared" si="106"/>
        <v>0</v>
      </c>
      <c r="Y240" s="51">
        <f t="shared" si="106"/>
        <v>0</v>
      </c>
    </row>
    <row r="241" spans="1:25">
      <c r="A241" s="52" t="s">
        <v>131</v>
      </c>
      <c r="B241" s="7">
        <f>B240+B225-B227</f>
        <v>-12638.761152615807</v>
      </c>
      <c r="C241" s="7">
        <f t="shared" ref="C241:Y241" si="107">C240+C225-C227</f>
        <v>-11648.761152615807</v>
      </c>
      <c r="D241" s="7">
        <f t="shared" si="107"/>
        <v>-11555.761152615807</v>
      </c>
      <c r="E241" s="7">
        <f t="shared" si="107"/>
        <v>-11739.761152615807</v>
      </c>
      <c r="F241" s="7">
        <f t="shared" si="107"/>
        <v>-11830.761152615807</v>
      </c>
      <c r="G241" s="7">
        <f t="shared" si="107"/>
        <v>-10411.447179067793</v>
      </c>
      <c r="H241" s="6">
        <f t="shared" si="107"/>
        <v>-5908.244188843526</v>
      </c>
      <c r="I241" s="27">
        <f t="shared" si="107"/>
        <v>-615.23498815347557</v>
      </c>
      <c r="J241" s="27">
        <f t="shared" si="107"/>
        <v>3471.9030221973007</v>
      </c>
      <c r="K241" s="27">
        <f t="shared" si="107"/>
        <v>7444.0640342732077</v>
      </c>
      <c r="L241" s="27">
        <f t="shared" si="107"/>
        <v>10811.29002622261</v>
      </c>
      <c r="M241" s="27">
        <f t="shared" si="107"/>
        <v>12155.251498333011</v>
      </c>
      <c r="N241" s="27">
        <f t="shared" si="107"/>
        <v>12243.444712824101</v>
      </c>
      <c r="O241" s="27">
        <f t="shared" si="107"/>
        <v>8733.9150981029961</v>
      </c>
      <c r="P241" s="27">
        <f t="shared" si="107"/>
        <v>4302.1474155268043</v>
      </c>
      <c r="Q241" s="27">
        <f t="shared" si="107"/>
        <v>-3045.9526419775066</v>
      </c>
      <c r="R241" s="8">
        <f t="shared" si="107"/>
        <v>-10581.177483840649</v>
      </c>
      <c r="S241" s="7">
        <f t="shared" si="107"/>
        <v>-15088.30456837199</v>
      </c>
      <c r="T241" s="7">
        <f t="shared" si="107"/>
        <v>-18151.485131914254</v>
      </c>
      <c r="U241" s="7">
        <f t="shared" si="107"/>
        <v>-18848.586914547952</v>
      </c>
      <c r="V241" s="7">
        <f t="shared" si="107"/>
        <v>-17563.761152615807</v>
      </c>
      <c r="W241" s="7">
        <f t="shared" si="107"/>
        <v>-16221.761152615807</v>
      </c>
      <c r="X241" s="7">
        <f t="shared" si="107"/>
        <v>-15191.761152615807</v>
      </c>
      <c r="Y241" s="57">
        <f t="shared" si="107"/>
        <v>-14042.761152615807</v>
      </c>
    </row>
    <row r="242" spans="1:25">
      <c r="A242" s="50"/>
      <c r="H242" s="4"/>
      <c r="R242" s="5"/>
      <c r="Y242" s="51"/>
    </row>
    <row r="243" spans="1:25">
      <c r="A243" s="58" t="s">
        <v>123</v>
      </c>
      <c r="B243" s="2">
        <f>B34</f>
        <v>0</v>
      </c>
      <c r="C243" s="2">
        <f t="shared" ref="C243:Y243" si="108">C34</f>
        <v>0</v>
      </c>
      <c r="D243" s="2">
        <f t="shared" si="108"/>
        <v>0</v>
      </c>
      <c r="E243" s="2">
        <f t="shared" si="108"/>
        <v>0</v>
      </c>
      <c r="F243" s="2">
        <f t="shared" si="108"/>
        <v>0</v>
      </c>
      <c r="G243" s="2">
        <f t="shared" si="108"/>
        <v>1171.4511788384129</v>
      </c>
      <c r="H243" s="1">
        <f t="shared" si="108"/>
        <v>5505.2135710178272</v>
      </c>
      <c r="I243" s="2">
        <f t="shared" si="108"/>
        <v>11532.420931569868</v>
      </c>
      <c r="J243" s="2">
        <f t="shared" si="108"/>
        <v>17498.931339850489</v>
      </c>
      <c r="K243" s="2">
        <f t="shared" si="108"/>
        <v>22700.660149511215</v>
      </c>
      <c r="L243" s="2">
        <f t="shared" si="108"/>
        <v>26269.640943070732</v>
      </c>
      <c r="M243" s="2">
        <f t="shared" si="108"/>
        <v>28078.410120759061</v>
      </c>
      <c r="N243" s="2">
        <f t="shared" si="108"/>
        <v>27987.36469235193</v>
      </c>
      <c r="O243" s="2">
        <f t="shared" si="108"/>
        <v>26069.341000575045</v>
      </c>
      <c r="P243" s="2">
        <f t="shared" si="108"/>
        <v>22567.126854514092</v>
      </c>
      <c r="Q243" s="2">
        <f t="shared" si="108"/>
        <v>16394.246808510641</v>
      </c>
      <c r="R243" s="3">
        <f t="shared" si="108"/>
        <v>9620.4669350201293</v>
      </c>
      <c r="S243" s="2">
        <f t="shared" si="108"/>
        <v>4873.965267395055</v>
      </c>
      <c r="T243" s="2">
        <f t="shared" si="108"/>
        <v>1377.8208165612423</v>
      </c>
      <c r="U243" s="2">
        <f t="shared" si="108"/>
        <v>12.139390454284072</v>
      </c>
      <c r="V243" s="2">
        <f t="shared" si="108"/>
        <v>0</v>
      </c>
      <c r="W243" s="2">
        <f t="shared" si="108"/>
        <v>0</v>
      </c>
      <c r="X243" s="2">
        <f t="shared" si="108"/>
        <v>0</v>
      </c>
      <c r="Y243" s="54">
        <f t="shared" si="108"/>
        <v>0</v>
      </c>
    </row>
    <row r="244" spans="1:25">
      <c r="A244" s="50" t="s">
        <v>110</v>
      </c>
      <c r="B244">
        <f>B226+B243</f>
        <v>0</v>
      </c>
      <c r="C244">
        <f t="shared" ref="C244:Y244" si="109">C226+C243</f>
        <v>0</v>
      </c>
      <c r="D244">
        <f t="shared" si="109"/>
        <v>0</v>
      </c>
      <c r="E244">
        <f t="shared" si="109"/>
        <v>0</v>
      </c>
      <c r="F244">
        <f t="shared" si="109"/>
        <v>0</v>
      </c>
      <c r="G244">
        <f t="shared" si="109"/>
        <v>1171.4511788384129</v>
      </c>
      <c r="H244" s="4">
        <f t="shared" si="109"/>
        <v>5505.2135710178272</v>
      </c>
      <c r="I244">
        <f t="shared" si="109"/>
        <v>11532.420931569868</v>
      </c>
      <c r="J244">
        <f t="shared" si="109"/>
        <v>17498.931339850489</v>
      </c>
      <c r="K244">
        <f t="shared" si="109"/>
        <v>22700.660149511215</v>
      </c>
      <c r="L244">
        <f t="shared" si="109"/>
        <v>26269.640943070732</v>
      </c>
      <c r="M244">
        <f t="shared" si="109"/>
        <v>28078.410120759061</v>
      </c>
      <c r="N244">
        <f t="shared" si="109"/>
        <v>27987.36469235193</v>
      </c>
      <c r="O244">
        <f t="shared" si="109"/>
        <v>26069.341000575045</v>
      </c>
      <c r="P244">
        <f t="shared" si="109"/>
        <v>22567.126854514092</v>
      </c>
      <c r="Q244">
        <f t="shared" si="109"/>
        <v>16394.246808510641</v>
      </c>
      <c r="R244" s="5">
        <f t="shared" si="109"/>
        <v>9620.4669350201293</v>
      </c>
      <c r="S244">
        <f t="shared" si="109"/>
        <v>4873.965267395055</v>
      </c>
      <c r="T244">
        <f t="shared" si="109"/>
        <v>1377.8208165612423</v>
      </c>
      <c r="U244">
        <f t="shared" si="109"/>
        <v>12.139390454284072</v>
      </c>
      <c r="V244">
        <f t="shared" si="109"/>
        <v>0</v>
      </c>
      <c r="W244">
        <f t="shared" si="109"/>
        <v>0</v>
      </c>
      <c r="X244">
        <f t="shared" si="109"/>
        <v>0</v>
      </c>
      <c r="Y244" s="51">
        <f t="shared" si="109"/>
        <v>0</v>
      </c>
    </row>
    <row r="245" spans="1:25">
      <c r="A245" s="52" t="s">
        <v>131</v>
      </c>
      <c r="B245" s="7">
        <f>B244+B225-B227</f>
        <v>-12638.761152615807</v>
      </c>
      <c r="C245" s="7">
        <f t="shared" ref="C245:Y245" si="110">C244+C225-C227</f>
        <v>-11648.761152615807</v>
      </c>
      <c r="D245" s="7">
        <f t="shared" si="110"/>
        <v>-11555.761152615807</v>
      </c>
      <c r="E245" s="7">
        <f t="shared" si="110"/>
        <v>-11739.761152615807</v>
      </c>
      <c r="F245" s="7">
        <f t="shared" si="110"/>
        <v>-11830.761152615807</v>
      </c>
      <c r="G245" s="7">
        <f t="shared" si="110"/>
        <v>-10704.309973777395</v>
      </c>
      <c r="H245" s="6">
        <f t="shared" si="110"/>
        <v>-7284.5475815979808</v>
      </c>
      <c r="I245" s="7">
        <f t="shared" si="110"/>
        <v>-3498.340221045939</v>
      </c>
      <c r="J245" s="27">
        <f t="shared" si="110"/>
        <v>-902.82981276531791</v>
      </c>
      <c r="K245" s="27">
        <f t="shared" si="110"/>
        <v>1768.8989968954083</v>
      </c>
      <c r="L245" s="27">
        <f t="shared" si="110"/>
        <v>4243.8797904549247</v>
      </c>
      <c r="M245" s="27">
        <f t="shared" si="110"/>
        <v>5135.648968143254</v>
      </c>
      <c r="N245" s="27">
        <f t="shared" si="110"/>
        <v>5246.6035397361229</v>
      </c>
      <c r="O245" s="27">
        <f t="shared" si="110"/>
        <v>2216.5798479592377</v>
      </c>
      <c r="P245" s="27">
        <f t="shared" si="110"/>
        <v>-1339.6342981017151</v>
      </c>
      <c r="Q245" s="7">
        <f t="shared" si="110"/>
        <v>-7144.5143441051659</v>
      </c>
      <c r="R245" s="8">
        <f t="shared" si="110"/>
        <v>-12986.294217595678</v>
      </c>
      <c r="S245" s="7">
        <f t="shared" si="110"/>
        <v>-16306.795885220752</v>
      </c>
      <c r="T245" s="7">
        <f t="shared" si="110"/>
        <v>-18495.940336054566</v>
      </c>
      <c r="U245" s="7">
        <f t="shared" si="110"/>
        <v>-18851.621762161525</v>
      </c>
      <c r="V245" s="7">
        <f t="shared" si="110"/>
        <v>-17563.761152615807</v>
      </c>
      <c r="W245" s="7">
        <f t="shared" si="110"/>
        <v>-16221.761152615807</v>
      </c>
      <c r="X245" s="7">
        <f t="shared" si="110"/>
        <v>-15191.761152615807</v>
      </c>
      <c r="Y245" s="57">
        <f t="shared" si="110"/>
        <v>-14042.761152615807</v>
      </c>
    </row>
    <row r="246" spans="1:25">
      <c r="A246" s="50"/>
      <c r="B246">
        <f>B244+B225</f>
        <v>2480.238847384192</v>
      </c>
      <c r="C246">
        <f t="shared" ref="C246:G246" si="111">C244+C225</f>
        <v>2480.238847384192</v>
      </c>
      <c r="D246">
        <f t="shared" si="111"/>
        <v>2480.238847384192</v>
      </c>
      <c r="E246">
        <f t="shared" si="111"/>
        <v>2480.238847384192</v>
      </c>
      <c r="F246">
        <f t="shared" si="111"/>
        <v>2480.238847384192</v>
      </c>
      <c r="G246">
        <f t="shared" si="111"/>
        <v>3651.690026222605</v>
      </c>
      <c r="H246">
        <f>H244+H225</f>
        <v>7985.4524184020192</v>
      </c>
      <c r="I246">
        <f>I244+I225+AC232</f>
        <v>19838.203531954059</v>
      </c>
      <c r="J246">
        <f t="shared" ref="J246:K246" si="112">J244+J225+AD232</f>
        <v>23593.530725234683</v>
      </c>
      <c r="K246">
        <f t="shared" si="112"/>
        <v>26823.035371895407</v>
      </c>
      <c r="L246">
        <f>L227</f>
        <v>24506</v>
      </c>
      <c r="M246">
        <f t="shared" ref="M246:N246" si="113">M227</f>
        <v>25423</v>
      </c>
      <c r="N246">
        <f t="shared" si="113"/>
        <v>25221</v>
      </c>
      <c r="O246">
        <f>O244+O225+AI232</f>
        <v>29333.556924359236</v>
      </c>
      <c r="P246">
        <f t="shared" ref="P246:Q246" si="114">P244+P225+AJ232</f>
        <v>28761.646559898283</v>
      </c>
      <c r="Q246">
        <f t="shared" si="114"/>
        <v>26573.437770894834</v>
      </c>
      <c r="R246" s="5">
        <f>R244+R225</f>
        <v>12100.705782404322</v>
      </c>
      <c r="S246">
        <f>S244+S225</f>
        <v>7354.204114779247</v>
      </c>
      <c r="T246">
        <f t="shared" ref="T246:Y246" si="115">T244+T225</f>
        <v>3858.0596639454343</v>
      </c>
      <c r="U246">
        <f t="shared" si="115"/>
        <v>2492.3782378384763</v>
      </c>
      <c r="V246">
        <f t="shared" si="115"/>
        <v>2480.238847384192</v>
      </c>
      <c r="W246">
        <f t="shared" si="115"/>
        <v>2480.238847384192</v>
      </c>
      <c r="X246">
        <f t="shared" si="115"/>
        <v>2480.238847384192</v>
      </c>
      <c r="Y246">
        <f t="shared" si="115"/>
        <v>2480.238847384192</v>
      </c>
    </row>
    <row r="247" spans="1:25">
      <c r="A247" s="50"/>
      <c r="H247" s="4"/>
      <c r="R247" s="5"/>
      <c r="Y247" s="51"/>
    </row>
    <row r="248" spans="1:25">
      <c r="A248" s="58" t="s">
        <v>127</v>
      </c>
      <c r="B248" s="2">
        <f>B37</f>
        <v>0</v>
      </c>
      <c r="C248" s="2">
        <f t="shared" ref="C248:Y248" si="116">C37</f>
        <v>0</v>
      </c>
      <c r="D248" s="2">
        <f t="shared" si="116"/>
        <v>0</v>
      </c>
      <c r="E248" s="2">
        <f t="shared" si="116"/>
        <v>0</v>
      </c>
      <c r="F248" s="2">
        <f t="shared" si="116"/>
        <v>0</v>
      </c>
      <c r="G248" s="2">
        <f t="shared" si="116"/>
        <v>878.58838412880959</v>
      </c>
      <c r="H248" s="1">
        <f t="shared" si="116"/>
        <v>4128.9101782633697</v>
      </c>
      <c r="I248" s="2">
        <f t="shared" si="116"/>
        <v>8649.3156986773993</v>
      </c>
      <c r="J248" s="2">
        <f t="shared" si="116"/>
        <v>13124.198504887867</v>
      </c>
      <c r="K248" s="2">
        <f t="shared" si="116"/>
        <v>17025.495112133412</v>
      </c>
      <c r="L248" s="2">
        <f t="shared" si="116"/>
        <v>19702.230707303046</v>
      </c>
      <c r="M248" s="2">
        <f t="shared" si="116"/>
        <v>21058.807590569293</v>
      </c>
      <c r="N248" s="2">
        <f t="shared" si="116"/>
        <v>20990.523519263945</v>
      </c>
      <c r="O248" s="2">
        <f t="shared" si="116"/>
        <v>19552.005750431283</v>
      </c>
      <c r="P248" s="2">
        <f t="shared" si="116"/>
        <v>16925.345140885569</v>
      </c>
      <c r="Q248" s="2">
        <f t="shared" si="116"/>
        <v>12295.68510638298</v>
      </c>
      <c r="R248" s="3">
        <f t="shared" si="116"/>
        <v>7215.3502012650952</v>
      </c>
      <c r="S248" s="2">
        <f t="shared" si="116"/>
        <v>3655.4739505462912</v>
      </c>
      <c r="T248" s="2">
        <f t="shared" si="116"/>
        <v>1033.3656124209315</v>
      </c>
      <c r="U248" s="2">
        <f t="shared" si="116"/>
        <v>9.1045428407130533</v>
      </c>
      <c r="V248" s="2">
        <f t="shared" si="116"/>
        <v>0</v>
      </c>
      <c r="W248" s="2">
        <f t="shared" si="116"/>
        <v>0</v>
      </c>
      <c r="X248" s="2">
        <f t="shared" si="116"/>
        <v>0</v>
      </c>
      <c r="Y248" s="54">
        <f t="shared" si="116"/>
        <v>0</v>
      </c>
    </row>
    <row r="249" spans="1:25">
      <c r="A249" s="50" t="s">
        <v>110</v>
      </c>
      <c r="B249">
        <f>B226+B248</f>
        <v>0</v>
      </c>
      <c r="C249">
        <f t="shared" ref="C249:Y249" si="117">C226+C248</f>
        <v>0</v>
      </c>
      <c r="D249">
        <f t="shared" si="117"/>
        <v>0</v>
      </c>
      <c r="E249">
        <f t="shared" si="117"/>
        <v>0</v>
      </c>
      <c r="F249">
        <f t="shared" si="117"/>
        <v>0</v>
      </c>
      <c r="G249">
        <f t="shared" si="117"/>
        <v>878.58838412880959</v>
      </c>
      <c r="H249" s="4">
        <f t="shared" si="117"/>
        <v>4128.9101782633697</v>
      </c>
      <c r="I249">
        <f t="shared" si="117"/>
        <v>8649.3156986773993</v>
      </c>
      <c r="J249">
        <f t="shared" si="117"/>
        <v>13124.198504887867</v>
      </c>
      <c r="K249">
        <f t="shared" si="117"/>
        <v>17025.495112133412</v>
      </c>
      <c r="L249">
        <f t="shared" si="117"/>
        <v>19702.230707303046</v>
      </c>
      <c r="M249">
        <f t="shared" si="117"/>
        <v>21058.807590569293</v>
      </c>
      <c r="N249">
        <f t="shared" si="117"/>
        <v>20990.523519263945</v>
      </c>
      <c r="O249">
        <f t="shared" si="117"/>
        <v>19552.005750431283</v>
      </c>
      <c r="P249">
        <f t="shared" si="117"/>
        <v>16925.345140885569</v>
      </c>
      <c r="Q249">
        <f t="shared" si="117"/>
        <v>12295.68510638298</v>
      </c>
      <c r="R249" s="5">
        <f t="shared" si="117"/>
        <v>7215.3502012650952</v>
      </c>
      <c r="S249">
        <f t="shared" si="117"/>
        <v>3655.4739505462912</v>
      </c>
      <c r="T249">
        <f t="shared" si="117"/>
        <v>1033.3656124209315</v>
      </c>
      <c r="U249">
        <f t="shared" si="117"/>
        <v>9.1045428407130533</v>
      </c>
      <c r="V249">
        <f t="shared" si="117"/>
        <v>0</v>
      </c>
      <c r="W249">
        <f t="shared" si="117"/>
        <v>0</v>
      </c>
      <c r="X249">
        <f t="shared" si="117"/>
        <v>0</v>
      </c>
      <c r="Y249" s="51">
        <f t="shared" si="117"/>
        <v>0</v>
      </c>
    </row>
    <row r="250" spans="1:25">
      <c r="A250" s="52" t="s">
        <v>131</v>
      </c>
      <c r="B250" s="7">
        <f>B249+B225-B227</f>
        <v>-12638.761152615807</v>
      </c>
      <c r="C250" s="7">
        <f t="shared" ref="C250:Y250" si="118">C249+C225-C227</f>
        <v>-11648.761152615807</v>
      </c>
      <c r="D250" s="7">
        <f t="shared" si="118"/>
        <v>-11555.761152615807</v>
      </c>
      <c r="E250" s="7">
        <f t="shared" si="118"/>
        <v>-11739.761152615807</v>
      </c>
      <c r="F250" s="7">
        <f t="shared" si="118"/>
        <v>-11830.761152615807</v>
      </c>
      <c r="G250" s="7">
        <f t="shared" si="118"/>
        <v>-10997.172768486998</v>
      </c>
      <c r="H250" s="6">
        <f t="shared" si="118"/>
        <v>-8660.8509743524373</v>
      </c>
      <c r="I250" s="7">
        <f t="shared" si="118"/>
        <v>-6381.4454539384096</v>
      </c>
      <c r="J250" s="7">
        <f t="shared" si="118"/>
        <v>-5277.5626477279402</v>
      </c>
      <c r="K250" s="7">
        <f t="shared" si="118"/>
        <v>-3906.2660404823946</v>
      </c>
      <c r="L250" s="27">
        <f t="shared" si="118"/>
        <v>-2323.530445312761</v>
      </c>
      <c r="M250" s="27">
        <f t="shared" si="118"/>
        <v>-1883.953562046514</v>
      </c>
      <c r="N250" s="27">
        <f t="shared" si="118"/>
        <v>-1750.2376333518623</v>
      </c>
      <c r="O250" s="27">
        <f t="shared" si="118"/>
        <v>-4300.7554021845244</v>
      </c>
      <c r="P250" s="7">
        <f t="shared" si="118"/>
        <v>-6981.4160117302381</v>
      </c>
      <c r="Q250" s="7">
        <f t="shared" si="118"/>
        <v>-11243.076046232829</v>
      </c>
      <c r="R250" s="8">
        <f t="shared" si="118"/>
        <v>-15391.410951350714</v>
      </c>
      <c r="S250" s="7">
        <f t="shared" si="118"/>
        <v>-17525.287202069518</v>
      </c>
      <c r="T250" s="7">
        <f t="shared" si="118"/>
        <v>-18840.395540194877</v>
      </c>
      <c r="U250" s="7">
        <f t="shared" si="118"/>
        <v>-18854.656609775095</v>
      </c>
      <c r="V250" s="7">
        <f t="shared" si="118"/>
        <v>-17563.761152615807</v>
      </c>
      <c r="W250" s="7">
        <f t="shared" si="118"/>
        <v>-16221.761152615807</v>
      </c>
      <c r="X250" s="7">
        <f t="shared" si="118"/>
        <v>-15191.761152615807</v>
      </c>
      <c r="Y250" s="57">
        <f t="shared" si="118"/>
        <v>-14042.761152615807</v>
      </c>
    </row>
    <row r="251" spans="1:25">
      <c r="A251" s="50"/>
      <c r="H251" s="4"/>
      <c r="R251" s="5"/>
      <c r="Y251" s="51"/>
    </row>
    <row r="252" spans="1:25">
      <c r="A252" s="58" t="s">
        <v>128</v>
      </c>
      <c r="B252" s="2">
        <f>B40</f>
        <v>0</v>
      </c>
      <c r="C252" s="2">
        <f t="shared" ref="C252:Y252" si="119">C40</f>
        <v>0</v>
      </c>
      <c r="D252" s="2">
        <f t="shared" si="119"/>
        <v>0</v>
      </c>
      <c r="E252" s="2">
        <f t="shared" si="119"/>
        <v>0</v>
      </c>
      <c r="F252" s="2">
        <f t="shared" si="119"/>
        <v>0</v>
      </c>
      <c r="G252" s="2">
        <f t="shared" si="119"/>
        <v>585.72558941920647</v>
      </c>
      <c r="H252" s="1">
        <f t="shared" si="119"/>
        <v>2752.6067855089136</v>
      </c>
      <c r="I252" s="2">
        <f t="shared" si="119"/>
        <v>5766.2104657849341</v>
      </c>
      <c r="J252" s="2">
        <f t="shared" si="119"/>
        <v>8749.4656699252446</v>
      </c>
      <c r="K252" s="2">
        <f t="shared" si="119"/>
        <v>11350.330074755608</v>
      </c>
      <c r="L252" s="2">
        <f t="shared" si="119"/>
        <v>13134.820471535366</v>
      </c>
      <c r="M252" s="2">
        <f t="shared" si="119"/>
        <v>14039.205060379531</v>
      </c>
      <c r="N252" s="2">
        <f t="shared" si="119"/>
        <v>13993.682346175965</v>
      </c>
      <c r="O252" s="2">
        <f t="shared" si="119"/>
        <v>13034.670500287522</v>
      </c>
      <c r="P252" s="2">
        <f t="shared" si="119"/>
        <v>11283.563427257046</v>
      </c>
      <c r="Q252" s="2">
        <f t="shared" si="119"/>
        <v>8197.1234042553206</v>
      </c>
      <c r="R252" s="3">
        <f t="shared" si="119"/>
        <v>4810.2334675100647</v>
      </c>
      <c r="S252" s="2">
        <f t="shared" si="119"/>
        <v>2436.9826336975275</v>
      </c>
      <c r="T252" s="2">
        <f t="shared" si="119"/>
        <v>688.91040828062114</v>
      </c>
      <c r="U252" s="2">
        <f t="shared" si="119"/>
        <v>6.0696952271420361</v>
      </c>
      <c r="V252" s="2">
        <f t="shared" si="119"/>
        <v>0</v>
      </c>
      <c r="W252" s="2">
        <f t="shared" si="119"/>
        <v>0</v>
      </c>
      <c r="X252" s="2">
        <f t="shared" si="119"/>
        <v>0</v>
      </c>
      <c r="Y252" s="54">
        <f t="shared" si="119"/>
        <v>0</v>
      </c>
    </row>
    <row r="253" spans="1:25">
      <c r="A253" s="50" t="s">
        <v>110</v>
      </c>
      <c r="B253">
        <f>B226+B252</f>
        <v>0</v>
      </c>
      <c r="C253">
        <f t="shared" ref="C253:Y253" si="120">C226+C252</f>
        <v>0</v>
      </c>
      <c r="D253">
        <f t="shared" si="120"/>
        <v>0</v>
      </c>
      <c r="E253">
        <f t="shared" si="120"/>
        <v>0</v>
      </c>
      <c r="F253">
        <f t="shared" si="120"/>
        <v>0</v>
      </c>
      <c r="G253">
        <f t="shared" si="120"/>
        <v>585.72558941920647</v>
      </c>
      <c r="H253" s="4">
        <f t="shared" si="120"/>
        <v>2752.6067855089136</v>
      </c>
      <c r="I253">
        <f t="shared" si="120"/>
        <v>5766.2104657849341</v>
      </c>
      <c r="J253">
        <f t="shared" si="120"/>
        <v>8749.4656699252446</v>
      </c>
      <c r="K253">
        <f t="shared" si="120"/>
        <v>11350.330074755608</v>
      </c>
      <c r="L253">
        <f t="shared" si="120"/>
        <v>13134.820471535366</v>
      </c>
      <c r="M253">
        <f t="shared" si="120"/>
        <v>14039.205060379531</v>
      </c>
      <c r="N253">
        <f t="shared" si="120"/>
        <v>13993.682346175965</v>
      </c>
      <c r="O253">
        <f t="shared" si="120"/>
        <v>13034.670500287522</v>
      </c>
      <c r="P253">
        <f t="shared" si="120"/>
        <v>11283.563427257046</v>
      </c>
      <c r="Q253">
        <f t="shared" si="120"/>
        <v>8197.1234042553206</v>
      </c>
      <c r="R253" s="5">
        <f t="shared" si="120"/>
        <v>4810.2334675100647</v>
      </c>
      <c r="S253">
        <f t="shared" si="120"/>
        <v>2436.9826336975275</v>
      </c>
      <c r="T253">
        <f t="shared" si="120"/>
        <v>688.91040828062114</v>
      </c>
      <c r="U253">
        <f t="shared" si="120"/>
        <v>6.0696952271420361</v>
      </c>
      <c r="V253">
        <f t="shared" si="120"/>
        <v>0</v>
      </c>
      <c r="W253">
        <f t="shared" si="120"/>
        <v>0</v>
      </c>
      <c r="X253">
        <f t="shared" si="120"/>
        <v>0</v>
      </c>
      <c r="Y253" s="51">
        <f t="shared" si="120"/>
        <v>0</v>
      </c>
    </row>
    <row r="254" spans="1:25">
      <c r="A254" s="52" t="s">
        <v>131</v>
      </c>
      <c r="B254" s="7">
        <f>B253+B225-B227</f>
        <v>-12638.761152615807</v>
      </c>
      <c r="C254" s="7">
        <f t="shared" ref="C254:Y254" si="121">C253+C225-C227</f>
        <v>-11648.761152615807</v>
      </c>
      <c r="D254" s="7">
        <f t="shared" si="121"/>
        <v>-11555.761152615807</v>
      </c>
      <c r="E254" s="7">
        <f t="shared" si="121"/>
        <v>-11739.761152615807</v>
      </c>
      <c r="F254" s="7">
        <f t="shared" si="121"/>
        <v>-11830.761152615807</v>
      </c>
      <c r="G254" s="7">
        <f t="shared" si="121"/>
        <v>-11290.035563196601</v>
      </c>
      <c r="H254" s="6">
        <f t="shared" si="121"/>
        <v>-10037.154367106894</v>
      </c>
      <c r="I254" s="7">
        <f t="shared" si="121"/>
        <v>-9264.550686830873</v>
      </c>
      <c r="J254" s="7">
        <f t="shared" si="121"/>
        <v>-9652.2954826905625</v>
      </c>
      <c r="K254" s="7">
        <f t="shared" si="121"/>
        <v>-9581.4310778602012</v>
      </c>
      <c r="L254" s="7">
        <f t="shared" si="121"/>
        <v>-8890.940681080443</v>
      </c>
      <c r="M254" s="7">
        <f t="shared" si="121"/>
        <v>-8903.5560922362783</v>
      </c>
      <c r="N254" s="7">
        <f t="shared" si="121"/>
        <v>-8747.0788064398439</v>
      </c>
      <c r="O254" s="7">
        <f t="shared" si="121"/>
        <v>-10818.090652328287</v>
      </c>
      <c r="P254" s="7">
        <f t="shared" si="121"/>
        <v>-12623.197725358761</v>
      </c>
      <c r="Q254" s="7">
        <f t="shared" si="121"/>
        <v>-15341.637748360488</v>
      </c>
      <c r="R254" s="8">
        <f t="shared" si="121"/>
        <v>-17796.527685105742</v>
      </c>
      <c r="S254" s="7">
        <f t="shared" si="121"/>
        <v>-18743.77851891828</v>
      </c>
      <c r="T254" s="7">
        <f t="shared" si="121"/>
        <v>-19184.850744335188</v>
      </c>
      <c r="U254" s="7">
        <f t="shared" si="121"/>
        <v>-18857.691457388668</v>
      </c>
      <c r="V254" s="7">
        <f t="shared" si="121"/>
        <v>-17563.761152615807</v>
      </c>
      <c r="W254" s="7">
        <f t="shared" si="121"/>
        <v>-16221.761152615807</v>
      </c>
      <c r="X254" s="7">
        <f t="shared" si="121"/>
        <v>-15191.761152615807</v>
      </c>
      <c r="Y254" s="57">
        <f t="shared" si="121"/>
        <v>-14042.761152615807</v>
      </c>
    </row>
    <row r="255" spans="1:25">
      <c r="A255" s="50"/>
      <c r="B255">
        <f>B253+B225</f>
        <v>2480.238847384192</v>
      </c>
      <c r="C255">
        <f t="shared" ref="C255:I255" si="122">C253+C225</f>
        <v>2480.238847384192</v>
      </c>
      <c r="D255">
        <f t="shared" si="122"/>
        <v>2480.238847384192</v>
      </c>
      <c r="E255">
        <f t="shared" si="122"/>
        <v>2480.238847384192</v>
      </c>
      <c r="F255">
        <f t="shared" si="122"/>
        <v>2480.238847384192</v>
      </c>
      <c r="G255">
        <f t="shared" si="122"/>
        <v>3065.9644368033987</v>
      </c>
      <c r="H255">
        <f t="shared" si="122"/>
        <v>5232.8456328931061</v>
      </c>
      <c r="I255">
        <f t="shared" si="122"/>
        <v>8246.449313169127</v>
      </c>
      <c r="J255">
        <f>J253+J225+AD233+AD234</f>
        <v>23490.265367309436</v>
      </c>
      <c r="K255">
        <f t="shared" ref="K255:O255" si="123">K253+K225+AE233+AE234</f>
        <v>26500.017682139798</v>
      </c>
      <c r="L255">
        <f t="shared" si="123"/>
        <v>27649.930708919557</v>
      </c>
      <c r="M255">
        <f t="shared" si="123"/>
        <v>28325.00186776372</v>
      </c>
      <c r="N255">
        <f t="shared" si="123"/>
        <v>27783.045703560154</v>
      </c>
      <c r="O255">
        <f t="shared" si="123"/>
        <v>28798.778457671713</v>
      </c>
      <c r="P255">
        <f t="shared" ref="P255:R255" si="124">P253+P225</f>
        <v>13763.802274641239</v>
      </c>
      <c r="Q255">
        <f t="shared" si="124"/>
        <v>10677.362251639512</v>
      </c>
      <c r="R255">
        <f t="shared" si="124"/>
        <v>7290.4723148942567</v>
      </c>
      <c r="S255">
        <f>S253+S225</f>
        <v>4917.2214810817195</v>
      </c>
      <c r="T255">
        <f t="shared" ref="T255:Y255" si="125">T253+T225</f>
        <v>3169.1492556648132</v>
      </c>
      <c r="U255">
        <f t="shared" si="125"/>
        <v>2486.3085426113339</v>
      </c>
      <c r="V255">
        <f t="shared" si="125"/>
        <v>2480.238847384192</v>
      </c>
      <c r="W255">
        <f t="shared" si="125"/>
        <v>2480.238847384192</v>
      </c>
      <c r="X255">
        <f t="shared" si="125"/>
        <v>2480.238847384192</v>
      </c>
      <c r="Y255">
        <f t="shared" si="125"/>
        <v>2480.238847384192</v>
      </c>
    </row>
    <row r="256" spans="1:25">
      <c r="A256" s="50"/>
      <c r="H256" s="4"/>
      <c r="R256" s="5"/>
      <c r="Y256" s="51"/>
    </row>
    <row r="257" spans="1:43">
      <c r="A257" s="58" t="s">
        <v>129</v>
      </c>
      <c r="B257" s="2">
        <f>B43</f>
        <v>0</v>
      </c>
      <c r="C257" s="2">
        <f t="shared" ref="C257:Y257" si="126">C43</f>
        <v>0</v>
      </c>
      <c r="D257" s="2">
        <f t="shared" si="126"/>
        <v>0</v>
      </c>
      <c r="E257" s="2">
        <f t="shared" si="126"/>
        <v>0</v>
      </c>
      <c r="F257" s="2">
        <f t="shared" si="126"/>
        <v>0</v>
      </c>
      <c r="G257" s="2">
        <f t="shared" si="126"/>
        <v>292.86279470960324</v>
      </c>
      <c r="H257" s="1">
        <f t="shared" si="126"/>
        <v>1376.3033927544568</v>
      </c>
      <c r="I257" s="2">
        <f t="shared" si="126"/>
        <v>2883.105232892467</v>
      </c>
      <c r="J257" s="2">
        <f t="shared" si="126"/>
        <v>4374.7328349626223</v>
      </c>
      <c r="K257" s="2">
        <f t="shared" si="126"/>
        <v>5675.1650373778039</v>
      </c>
      <c r="L257" s="2">
        <f t="shared" si="126"/>
        <v>6567.4102357676829</v>
      </c>
      <c r="M257" s="2">
        <f t="shared" si="126"/>
        <v>7019.6025301897653</v>
      </c>
      <c r="N257" s="2">
        <f t="shared" si="126"/>
        <v>6996.8411730879825</v>
      </c>
      <c r="O257" s="2">
        <f t="shared" si="126"/>
        <v>6517.3352501437612</v>
      </c>
      <c r="P257" s="2">
        <f t="shared" si="126"/>
        <v>5641.781713628523</v>
      </c>
      <c r="Q257" s="2">
        <f t="shared" si="126"/>
        <v>4098.5617021276603</v>
      </c>
      <c r="R257" s="3">
        <f t="shared" si="126"/>
        <v>2405.1167337550323</v>
      </c>
      <c r="S257" s="2">
        <f t="shared" si="126"/>
        <v>1218.4913168487637</v>
      </c>
      <c r="T257" s="2">
        <f t="shared" si="126"/>
        <v>344.45520414031057</v>
      </c>
      <c r="U257" s="2">
        <f t="shared" si="126"/>
        <v>3.0348476135710181</v>
      </c>
      <c r="V257" s="2">
        <f t="shared" si="126"/>
        <v>0</v>
      </c>
      <c r="W257" s="2">
        <f t="shared" si="126"/>
        <v>0</v>
      </c>
      <c r="X257" s="2">
        <f t="shared" si="126"/>
        <v>0</v>
      </c>
      <c r="Y257" s="54">
        <f t="shared" si="126"/>
        <v>0</v>
      </c>
      <c r="Z257" s="119" t="s">
        <v>154</v>
      </c>
      <c r="AA257" s="114"/>
      <c r="AB257" s="114"/>
      <c r="AC257" s="114"/>
      <c r="AD257" s="114"/>
      <c r="AE257" s="114"/>
      <c r="AF257" s="114"/>
      <c r="AG257" s="114"/>
      <c r="AH257" s="114"/>
      <c r="AI257" s="114"/>
      <c r="AJ257" s="114"/>
      <c r="AK257" s="114"/>
      <c r="AL257" s="114"/>
      <c r="AN257" s="115" t="s">
        <v>154</v>
      </c>
      <c r="AO257" s="115"/>
      <c r="AP257" s="115"/>
      <c r="AQ257" s="115"/>
    </row>
    <row r="258" spans="1:43">
      <c r="A258" s="50" t="s">
        <v>110</v>
      </c>
      <c r="B258">
        <f>B226+B257</f>
        <v>0</v>
      </c>
      <c r="C258">
        <f t="shared" ref="C258:Y258" si="127">C226+C257</f>
        <v>0</v>
      </c>
      <c r="D258">
        <f t="shared" si="127"/>
        <v>0</v>
      </c>
      <c r="E258">
        <f t="shared" si="127"/>
        <v>0</v>
      </c>
      <c r="F258">
        <f t="shared" si="127"/>
        <v>0</v>
      </c>
      <c r="G258">
        <f t="shared" si="127"/>
        <v>292.86279470960324</v>
      </c>
      <c r="H258" s="4">
        <f t="shared" si="127"/>
        <v>1376.3033927544568</v>
      </c>
      <c r="I258">
        <f t="shared" si="127"/>
        <v>2883.105232892467</v>
      </c>
      <c r="J258">
        <f t="shared" si="127"/>
        <v>4374.7328349626223</v>
      </c>
      <c r="K258">
        <f t="shared" si="127"/>
        <v>5675.1650373778039</v>
      </c>
      <c r="L258">
        <f t="shared" si="127"/>
        <v>6567.4102357676829</v>
      </c>
      <c r="M258">
        <f t="shared" si="127"/>
        <v>7019.6025301897653</v>
      </c>
      <c r="N258">
        <f t="shared" si="127"/>
        <v>6996.8411730879825</v>
      </c>
      <c r="O258">
        <f t="shared" si="127"/>
        <v>6517.3352501437612</v>
      </c>
      <c r="P258">
        <f t="shared" si="127"/>
        <v>5641.781713628523</v>
      </c>
      <c r="Q258">
        <f t="shared" si="127"/>
        <v>4098.5617021276603</v>
      </c>
      <c r="R258" s="5">
        <f t="shared" si="127"/>
        <v>2405.1167337550323</v>
      </c>
      <c r="S258">
        <f t="shared" si="127"/>
        <v>1218.4913168487637</v>
      </c>
      <c r="T258">
        <f t="shared" si="127"/>
        <v>344.45520414031057</v>
      </c>
      <c r="U258">
        <f t="shared" si="127"/>
        <v>3.0348476135710181</v>
      </c>
      <c r="V258">
        <f t="shared" si="127"/>
        <v>0</v>
      </c>
      <c r="W258">
        <f t="shared" si="127"/>
        <v>0</v>
      </c>
      <c r="X258">
        <f t="shared" si="127"/>
        <v>0</v>
      </c>
      <c r="Y258" s="51">
        <f t="shared" si="127"/>
        <v>0</v>
      </c>
      <c r="Z258" t="s">
        <v>42</v>
      </c>
      <c r="AA258" t="s">
        <v>149</v>
      </c>
      <c r="AB258">
        <v>7</v>
      </c>
      <c r="AC258">
        <v>8</v>
      </c>
      <c r="AD258">
        <v>9</v>
      </c>
      <c r="AE258">
        <v>10</v>
      </c>
      <c r="AF258">
        <v>11</v>
      </c>
      <c r="AG258">
        <v>12</v>
      </c>
      <c r="AH258">
        <v>13</v>
      </c>
      <c r="AI258">
        <v>14</v>
      </c>
      <c r="AJ258">
        <v>15</v>
      </c>
      <c r="AK258">
        <v>16</v>
      </c>
      <c r="AL258">
        <v>17</v>
      </c>
      <c r="AN258" s="115" t="s">
        <v>142</v>
      </c>
      <c r="AO258" s="84">
        <v>0.6</v>
      </c>
      <c r="AP258" s="84">
        <v>0.4</v>
      </c>
      <c r="AQ258" s="84">
        <v>0.2</v>
      </c>
    </row>
    <row r="259" spans="1:43" ht="14.25" thickBot="1">
      <c r="A259" s="59" t="s">
        <v>131</v>
      </c>
      <c r="B259" s="60">
        <f>B258+B225-B227</f>
        <v>-12638.761152615807</v>
      </c>
      <c r="C259" s="60">
        <f t="shared" ref="C259:Y259" si="128">C258+C225-C227</f>
        <v>-11648.761152615807</v>
      </c>
      <c r="D259" s="60">
        <f t="shared" si="128"/>
        <v>-11555.761152615807</v>
      </c>
      <c r="E259" s="60">
        <f t="shared" si="128"/>
        <v>-11739.761152615807</v>
      </c>
      <c r="F259" s="60">
        <f t="shared" si="128"/>
        <v>-11830.761152615807</v>
      </c>
      <c r="G259" s="60">
        <f t="shared" si="128"/>
        <v>-11582.898357906204</v>
      </c>
      <c r="H259" s="6">
        <f t="shared" si="128"/>
        <v>-11413.45775986135</v>
      </c>
      <c r="I259" s="7">
        <f t="shared" si="128"/>
        <v>-12147.65591972334</v>
      </c>
      <c r="J259" s="7">
        <f t="shared" si="128"/>
        <v>-14027.028317653185</v>
      </c>
      <c r="K259" s="7">
        <f t="shared" si="128"/>
        <v>-15256.596115238004</v>
      </c>
      <c r="L259" s="7">
        <f t="shared" si="128"/>
        <v>-15458.350916848125</v>
      </c>
      <c r="M259" s="7">
        <f>M258+M225-M227</f>
        <v>-15923.158622426043</v>
      </c>
      <c r="N259" s="7">
        <f t="shared" si="128"/>
        <v>-15743.919979527825</v>
      </c>
      <c r="O259" s="7">
        <f t="shared" si="128"/>
        <v>-17335.425902472045</v>
      </c>
      <c r="P259" s="7">
        <f t="shared" si="128"/>
        <v>-18264.979438987284</v>
      </c>
      <c r="Q259" s="7">
        <f t="shared" si="128"/>
        <v>-19440.199450488148</v>
      </c>
      <c r="R259" s="8">
        <f t="shared" si="128"/>
        <v>-20201.644418860775</v>
      </c>
      <c r="S259" s="60">
        <f t="shared" si="128"/>
        <v>-19962.269835767045</v>
      </c>
      <c r="T259" s="60">
        <f t="shared" si="128"/>
        <v>-19529.305948475499</v>
      </c>
      <c r="U259" s="60">
        <f t="shared" si="128"/>
        <v>-18860.726305002237</v>
      </c>
      <c r="V259" s="60">
        <f t="shared" si="128"/>
        <v>-17563.761152615807</v>
      </c>
      <c r="W259" s="60">
        <f t="shared" si="128"/>
        <v>-16221.761152615807</v>
      </c>
      <c r="X259" s="60">
        <f t="shared" si="128"/>
        <v>-15191.761152615807</v>
      </c>
      <c r="Y259" s="61">
        <f t="shared" si="128"/>
        <v>-14042.761152615807</v>
      </c>
      <c r="Z259" s="14">
        <v>0.6</v>
      </c>
      <c r="AA259" t="s">
        <v>155</v>
      </c>
      <c r="AB259">
        <v>1421.5930727791799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N259" s="115"/>
      <c r="AO259" s="87" t="s">
        <v>160</v>
      </c>
      <c r="AP259" s="87" t="s">
        <v>161</v>
      </c>
      <c r="AQ259" s="87" t="s">
        <v>162</v>
      </c>
    </row>
    <row r="260" spans="1:43" ht="14.25" thickBot="1">
      <c r="AA260" t="s">
        <v>161</v>
      </c>
      <c r="AB260">
        <v>4553.0468382208201</v>
      </c>
      <c r="AC260">
        <v>37.435053629999999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7258.0289050000001</v>
      </c>
      <c r="AN260" s="69" t="s">
        <v>91</v>
      </c>
      <c r="AO260" s="87" t="s">
        <v>163</v>
      </c>
      <c r="AP260" s="87" t="s">
        <v>146</v>
      </c>
      <c r="AQ260" s="87" t="s">
        <v>164</v>
      </c>
    </row>
    <row r="261" spans="1:43">
      <c r="A261" s="44" t="s">
        <v>17</v>
      </c>
      <c r="B261" s="45"/>
      <c r="C261" s="45" t="s">
        <v>70</v>
      </c>
      <c r="D261" s="45" t="s">
        <v>71</v>
      </c>
      <c r="E261" s="46" t="s">
        <v>72</v>
      </c>
      <c r="F261" s="46" t="s">
        <v>73</v>
      </c>
      <c r="G261" s="47" t="s">
        <v>74</v>
      </c>
      <c r="H261" s="47" t="s">
        <v>75</v>
      </c>
      <c r="I261" s="48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9"/>
      <c r="Z261" s="14">
        <v>0.4</v>
      </c>
      <c r="AA261" t="s">
        <v>161</v>
      </c>
      <c r="AB261" t="s">
        <v>146</v>
      </c>
      <c r="AC261">
        <v>5825.5437529999999</v>
      </c>
      <c r="AD261">
        <v>3614.3605379999999</v>
      </c>
      <c r="AE261">
        <v>1642.136375</v>
      </c>
      <c r="AF261">
        <v>0</v>
      </c>
      <c r="AG261">
        <v>0</v>
      </c>
      <c r="AH261">
        <v>0</v>
      </c>
      <c r="AI261">
        <v>783.97707639999999</v>
      </c>
      <c r="AJ261">
        <v>3714.2808580000001</v>
      </c>
      <c r="AK261">
        <v>7698.952115</v>
      </c>
      <c r="AL261" t="s">
        <v>146</v>
      </c>
      <c r="AN261" s="69" t="s">
        <v>92</v>
      </c>
      <c r="AO261" s="86" t="s">
        <v>165</v>
      </c>
      <c r="AP261" s="86">
        <v>5825.5437529999999</v>
      </c>
      <c r="AQ261" s="87" t="s">
        <v>164</v>
      </c>
    </row>
    <row r="262" spans="1:43">
      <c r="A262" s="50" t="s">
        <v>76</v>
      </c>
      <c r="B262" t="s">
        <v>77</v>
      </c>
      <c r="C262">
        <v>0</v>
      </c>
      <c r="D262">
        <v>29087762.130000003</v>
      </c>
      <c r="E262">
        <v>3443351</v>
      </c>
      <c r="F262">
        <v>626314</v>
      </c>
      <c r="G262">
        <v>1306513</v>
      </c>
      <c r="H262">
        <v>0</v>
      </c>
      <c r="I262" s="5" t="s">
        <v>58</v>
      </c>
      <c r="Y262" s="51"/>
      <c r="Z262" s="14">
        <v>0.2</v>
      </c>
      <c r="AA262" t="s">
        <v>166</v>
      </c>
      <c r="AB262" t="s">
        <v>146</v>
      </c>
      <c r="AC262" t="s">
        <v>146</v>
      </c>
      <c r="AD262">
        <v>7897.8913164436099</v>
      </c>
      <c r="AE262">
        <v>7203.4856533280799</v>
      </c>
      <c r="AF262">
        <v>5969.5346718342798</v>
      </c>
      <c r="AG262">
        <v>5843.9952213658698</v>
      </c>
      <c r="AH262">
        <v>5413.1341439303296</v>
      </c>
      <c r="AI262">
        <v>7941.1844829580796</v>
      </c>
      <c r="AJ262" t="s">
        <v>146</v>
      </c>
      <c r="AK262" t="s">
        <v>146</v>
      </c>
      <c r="AL262" t="s">
        <v>146</v>
      </c>
      <c r="AN262" s="69" t="s">
        <v>93</v>
      </c>
      <c r="AO262" s="86">
        <v>0</v>
      </c>
      <c r="AP262" s="86">
        <v>3614.3605379999999</v>
      </c>
      <c r="AQ262" s="87" t="s">
        <v>167</v>
      </c>
    </row>
    <row r="263" spans="1:43">
      <c r="A263" s="50" t="s">
        <v>78</v>
      </c>
      <c r="B263" t="s">
        <v>79</v>
      </c>
      <c r="C263">
        <v>0.6</v>
      </c>
      <c r="D263">
        <v>0.8</v>
      </c>
      <c r="E263">
        <v>0.6</v>
      </c>
      <c r="F263">
        <v>0.25</v>
      </c>
      <c r="G263">
        <v>0.12</v>
      </c>
      <c r="H263">
        <v>0.8</v>
      </c>
      <c r="I263" s="5"/>
      <c r="Y263" s="51"/>
      <c r="AA263" t="s">
        <v>161</v>
      </c>
      <c r="AB263" t="s">
        <v>146</v>
      </c>
      <c r="AC263" t="s">
        <v>146</v>
      </c>
      <c r="AD263">
        <v>4362.66953355639</v>
      </c>
      <c r="AE263">
        <v>5465.9631066719203</v>
      </c>
      <c r="AF263">
        <v>6065.3367181657204</v>
      </c>
      <c r="AG263">
        <v>5961.5627386341303</v>
      </c>
      <c r="AH263">
        <v>5895.99036606967</v>
      </c>
      <c r="AI263">
        <v>5342.6846270419201</v>
      </c>
      <c r="AJ263" t="s">
        <v>146</v>
      </c>
      <c r="AK263" t="s">
        <v>146</v>
      </c>
      <c r="AL263" t="s">
        <v>146</v>
      </c>
      <c r="AN263" s="69" t="s">
        <v>94</v>
      </c>
      <c r="AO263" s="86">
        <v>0</v>
      </c>
      <c r="AP263" s="86">
        <v>1642.136375</v>
      </c>
      <c r="AQ263" s="87" t="s">
        <v>168</v>
      </c>
    </row>
    <row r="264" spans="1:43">
      <c r="A264" s="52"/>
      <c r="B264" s="7" t="s">
        <v>81</v>
      </c>
      <c r="C264" s="7">
        <f t="shared" ref="C264:H264" si="129">C262/(365*24*C263)</f>
        <v>0</v>
      </c>
      <c r="D264" s="7">
        <f t="shared" si="129"/>
        <v>4150.6509888698638</v>
      </c>
      <c r="E264" s="7">
        <f t="shared" si="129"/>
        <v>655.1276636225266</v>
      </c>
      <c r="F264" s="7">
        <f t="shared" si="129"/>
        <v>285.98812785388128</v>
      </c>
      <c r="G264" s="7">
        <f t="shared" si="129"/>
        <v>1242.8776636225266</v>
      </c>
      <c r="H264" s="7">
        <f t="shared" si="129"/>
        <v>0</v>
      </c>
      <c r="I264" s="8" t="s">
        <v>82</v>
      </c>
      <c r="J264" t="s">
        <v>83</v>
      </c>
      <c r="Y264" s="51"/>
      <c r="Z264" s="119" t="s">
        <v>169</v>
      </c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N264" s="69" t="s">
        <v>95</v>
      </c>
      <c r="AO264" s="86">
        <v>0</v>
      </c>
      <c r="AP264" s="86">
        <v>0</v>
      </c>
      <c r="AQ264" s="87" t="s">
        <v>170</v>
      </c>
    </row>
    <row r="265" spans="1:43">
      <c r="A265" s="50"/>
      <c r="Y265" s="51"/>
      <c r="Z265" s="15" t="s">
        <v>42</v>
      </c>
      <c r="AA265" s="15" t="s">
        <v>149</v>
      </c>
      <c r="AB265" s="74">
        <v>7</v>
      </c>
      <c r="AC265" s="74">
        <v>8</v>
      </c>
      <c r="AD265" s="74">
        <v>9</v>
      </c>
      <c r="AE265" s="74">
        <v>10</v>
      </c>
      <c r="AF265" s="74">
        <v>11</v>
      </c>
      <c r="AG265" s="74">
        <v>12</v>
      </c>
      <c r="AH265" s="74">
        <v>13</v>
      </c>
      <c r="AI265" s="74">
        <v>14</v>
      </c>
      <c r="AJ265" s="74">
        <v>15</v>
      </c>
      <c r="AK265" s="74">
        <v>16</v>
      </c>
      <c r="AL265" s="74">
        <v>17</v>
      </c>
      <c r="AN265" s="69" t="s">
        <v>96</v>
      </c>
      <c r="AO265" s="86">
        <v>0</v>
      </c>
      <c r="AP265" s="86">
        <v>0</v>
      </c>
      <c r="AQ265" s="87" t="s">
        <v>171</v>
      </c>
    </row>
    <row r="266" spans="1:43">
      <c r="A266" s="53" t="s">
        <v>70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83">
        <v>0.6</v>
      </c>
      <c r="AA266" s="15" t="s">
        <v>172</v>
      </c>
      <c r="AB266" s="74" t="s">
        <v>146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3248.1221265966301</v>
      </c>
      <c r="AN266" s="69" t="s">
        <v>97</v>
      </c>
      <c r="AO266" s="86">
        <v>0</v>
      </c>
      <c r="AP266" s="86">
        <v>0</v>
      </c>
      <c r="AQ266" s="87" t="s">
        <v>173</v>
      </c>
    </row>
    <row r="267" spans="1:43">
      <c r="A267" s="55" t="s">
        <v>71</v>
      </c>
      <c r="B267">
        <v>4150.6509888698638</v>
      </c>
      <c r="C267">
        <v>4150.6509888698638</v>
      </c>
      <c r="D267">
        <v>4150.6509888698638</v>
      </c>
      <c r="E267">
        <v>4150.6509888698638</v>
      </c>
      <c r="F267">
        <v>4150.6509888698638</v>
      </c>
      <c r="G267">
        <v>4150.6509888698638</v>
      </c>
      <c r="H267">
        <v>4150.6509888698638</v>
      </c>
      <c r="I267">
        <v>4150.6509888698638</v>
      </c>
      <c r="J267">
        <v>4150.6509888698638</v>
      </c>
      <c r="K267">
        <v>4150.6509888698638</v>
      </c>
      <c r="L267">
        <v>4150.6509888698638</v>
      </c>
      <c r="M267">
        <v>4150.6509888698638</v>
      </c>
      <c r="N267">
        <v>4150.6509888698638</v>
      </c>
      <c r="O267">
        <v>4150.6509888698638</v>
      </c>
      <c r="P267">
        <v>4150.6509888698638</v>
      </c>
      <c r="Q267">
        <v>4150.6509888698638</v>
      </c>
      <c r="R267">
        <v>4150.6509888698638</v>
      </c>
      <c r="S267">
        <v>4150.6509888698638</v>
      </c>
      <c r="T267">
        <v>4150.6509888698638</v>
      </c>
      <c r="U267">
        <v>4150.6509888698638</v>
      </c>
      <c r="V267">
        <v>4150.6509888698638</v>
      </c>
      <c r="W267">
        <v>4150.6509888698638</v>
      </c>
      <c r="X267">
        <v>4150.6509888698638</v>
      </c>
      <c r="Y267">
        <v>4150.6509888698638</v>
      </c>
      <c r="Z267" s="15"/>
      <c r="AA267" s="15" t="s">
        <v>161</v>
      </c>
      <c r="AB267" s="74" t="s">
        <v>146</v>
      </c>
      <c r="AC267" s="74">
        <v>37.435053629999999</v>
      </c>
      <c r="AD267" s="74">
        <v>0</v>
      </c>
      <c r="AE267" s="74">
        <v>0</v>
      </c>
      <c r="AF267" s="74">
        <v>0</v>
      </c>
      <c r="AG267" s="74">
        <v>0</v>
      </c>
      <c r="AH267" s="74">
        <v>0</v>
      </c>
      <c r="AI267" s="74">
        <v>0</v>
      </c>
      <c r="AJ267" s="74">
        <v>0</v>
      </c>
      <c r="AK267" s="74">
        <v>0</v>
      </c>
      <c r="AL267" s="74">
        <v>4009.90677840337</v>
      </c>
      <c r="AN267" s="69" t="s">
        <v>98</v>
      </c>
      <c r="AO267" s="86">
        <v>0</v>
      </c>
      <c r="AP267" s="86">
        <v>783.97707639999999</v>
      </c>
      <c r="AQ267" s="87" t="s">
        <v>174</v>
      </c>
    </row>
    <row r="268" spans="1:43">
      <c r="A268" s="56" t="s">
        <v>64</v>
      </c>
      <c r="B268" s="7">
        <f>B227</f>
        <v>15119</v>
      </c>
      <c r="C268" s="7">
        <f t="shared" ref="C268:Y268" si="130">C227</f>
        <v>14129</v>
      </c>
      <c r="D268" s="7">
        <f t="shared" si="130"/>
        <v>14036</v>
      </c>
      <c r="E268" s="7">
        <f t="shared" si="130"/>
        <v>14220</v>
      </c>
      <c r="F268" s="7">
        <f t="shared" si="130"/>
        <v>14311</v>
      </c>
      <c r="G268" s="7">
        <f t="shared" si="130"/>
        <v>14356</v>
      </c>
      <c r="H268" s="7">
        <f t="shared" si="130"/>
        <v>15270</v>
      </c>
      <c r="I268" s="7">
        <f t="shared" si="130"/>
        <v>17511</v>
      </c>
      <c r="J268" s="7">
        <f t="shared" si="130"/>
        <v>20882</v>
      </c>
      <c r="K268" s="7">
        <f t="shared" si="130"/>
        <v>23412</v>
      </c>
      <c r="L268" s="7">
        <f t="shared" si="130"/>
        <v>24506</v>
      </c>
      <c r="M268" s="7">
        <f t="shared" si="130"/>
        <v>25423</v>
      </c>
      <c r="N268" s="7">
        <f t="shared" si="130"/>
        <v>25221</v>
      </c>
      <c r="O268" s="7">
        <f t="shared" si="130"/>
        <v>26333</v>
      </c>
      <c r="P268" s="7">
        <f t="shared" si="130"/>
        <v>26387</v>
      </c>
      <c r="Q268" s="7">
        <f t="shared" si="130"/>
        <v>26019</v>
      </c>
      <c r="R268" s="7">
        <f t="shared" si="130"/>
        <v>25087</v>
      </c>
      <c r="S268" s="7">
        <f t="shared" si="130"/>
        <v>23661</v>
      </c>
      <c r="T268" s="7">
        <f t="shared" si="130"/>
        <v>22354</v>
      </c>
      <c r="U268" s="7">
        <f t="shared" si="130"/>
        <v>21344</v>
      </c>
      <c r="V268" s="7">
        <f t="shared" si="130"/>
        <v>20044</v>
      </c>
      <c r="W268" s="7">
        <f t="shared" si="130"/>
        <v>18702</v>
      </c>
      <c r="X268" s="7">
        <f t="shared" si="130"/>
        <v>17672</v>
      </c>
      <c r="Y268" s="57">
        <f t="shared" si="130"/>
        <v>16523</v>
      </c>
      <c r="Z268" s="83">
        <v>0.4</v>
      </c>
      <c r="AA268" s="15" t="s">
        <v>172</v>
      </c>
      <c r="AB268" s="74" t="s">
        <v>146</v>
      </c>
      <c r="AC268" s="74">
        <v>970.28432867407901</v>
      </c>
      <c r="AD268" s="74">
        <v>0</v>
      </c>
      <c r="AE268" s="74">
        <v>0</v>
      </c>
      <c r="AF268" s="74">
        <v>0</v>
      </c>
      <c r="AG268" s="74">
        <v>0</v>
      </c>
      <c r="AH268" s="74">
        <v>0</v>
      </c>
      <c r="AI268" s="74">
        <v>0</v>
      </c>
      <c r="AJ268" s="74">
        <v>0</v>
      </c>
      <c r="AK268" s="74">
        <v>672.00164462015402</v>
      </c>
      <c r="AL268" s="74" t="s">
        <v>146</v>
      </c>
      <c r="AN268" s="69" t="s">
        <v>99</v>
      </c>
      <c r="AO268" s="86">
        <v>0</v>
      </c>
      <c r="AP268" s="86">
        <v>3714.2808580000001</v>
      </c>
      <c r="AQ268" s="87" t="s">
        <v>164</v>
      </c>
    </row>
    <row r="269" spans="1:43">
      <c r="A269" s="50"/>
      <c r="Y269" s="51"/>
      <c r="Z269" s="83"/>
      <c r="AA269" s="15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N269" s="69"/>
      <c r="AO269" s="86"/>
      <c r="AP269" s="86"/>
      <c r="AQ269" s="87"/>
    </row>
    <row r="270" spans="1:43">
      <c r="A270" s="50"/>
      <c r="Y270" s="51"/>
      <c r="Z270" s="15"/>
      <c r="AA270" s="15" t="s">
        <v>161</v>
      </c>
      <c r="AB270" s="74" t="s">
        <v>146</v>
      </c>
      <c r="AC270" s="74">
        <v>4855.25942432592</v>
      </c>
      <c r="AD270" s="74">
        <v>3614.3605379999999</v>
      </c>
      <c r="AE270" s="74">
        <v>1642.136375</v>
      </c>
      <c r="AF270" s="74">
        <v>0</v>
      </c>
      <c r="AG270" s="74">
        <v>0</v>
      </c>
      <c r="AH270" s="74">
        <v>0</v>
      </c>
      <c r="AI270" s="74">
        <v>783.97707639999999</v>
      </c>
      <c r="AJ270" s="74">
        <v>3714.2808580000001</v>
      </c>
      <c r="AK270" s="74">
        <v>7026.9504703798502</v>
      </c>
      <c r="AL270" s="74" t="s">
        <v>146</v>
      </c>
      <c r="AN270" s="69" t="s">
        <v>100</v>
      </c>
      <c r="AO270" s="86">
        <v>0</v>
      </c>
      <c r="AP270" s="86">
        <v>7698.952115</v>
      </c>
      <c r="AQ270" s="87" t="s">
        <v>164</v>
      </c>
    </row>
    <row r="271" spans="1:43">
      <c r="A271" s="58" t="s">
        <v>109</v>
      </c>
      <c r="B271" s="2">
        <f>B25</f>
        <v>0</v>
      </c>
      <c r="C271" s="2">
        <f t="shared" ref="C271:Y271" si="131">C25</f>
        <v>0</v>
      </c>
      <c r="D271" s="2">
        <f t="shared" si="131"/>
        <v>0</v>
      </c>
      <c r="E271" s="2">
        <f t="shared" si="131"/>
        <v>0</v>
      </c>
      <c r="F271" s="2">
        <f t="shared" si="131"/>
        <v>0</v>
      </c>
      <c r="G271" s="2">
        <f t="shared" si="131"/>
        <v>2928.6279470960317</v>
      </c>
      <c r="H271" s="1">
        <f t="shared" si="131"/>
        <v>13763.033927544564</v>
      </c>
      <c r="I271" s="2">
        <f t="shared" si="131"/>
        <v>28831.052328924667</v>
      </c>
      <c r="J271" s="2">
        <f t="shared" si="131"/>
        <v>43747.328349626216</v>
      </c>
      <c r="K271" s="2">
        <f t="shared" si="131"/>
        <v>56751.650373778029</v>
      </c>
      <c r="L271" s="2">
        <f t="shared" si="131"/>
        <v>65674.102357676835</v>
      </c>
      <c r="M271" s="2">
        <f t="shared" si="131"/>
        <v>70196.025301897636</v>
      </c>
      <c r="N271" s="2">
        <f t="shared" si="131"/>
        <v>69968.411730879816</v>
      </c>
      <c r="O271" s="2">
        <f t="shared" si="131"/>
        <v>65173.352501437606</v>
      </c>
      <c r="P271" s="2">
        <f t="shared" si="131"/>
        <v>56417.817136285223</v>
      </c>
      <c r="Q271" s="2">
        <f t="shared" si="131"/>
        <v>40985.617021276601</v>
      </c>
      <c r="R271" s="3">
        <f t="shared" si="131"/>
        <v>24051.167337550316</v>
      </c>
      <c r="S271" s="2">
        <f t="shared" si="131"/>
        <v>12184.913168487636</v>
      </c>
      <c r="T271" s="2">
        <f t="shared" si="131"/>
        <v>3444.5520414031048</v>
      </c>
      <c r="U271" s="2">
        <f t="shared" si="131"/>
        <v>30.348476135710175</v>
      </c>
      <c r="V271" s="2">
        <f t="shared" si="131"/>
        <v>0</v>
      </c>
      <c r="W271" s="2">
        <f t="shared" si="131"/>
        <v>0</v>
      </c>
      <c r="X271" s="2">
        <f t="shared" si="131"/>
        <v>0</v>
      </c>
      <c r="Y271" s="54">
        <f t="shared" si="131"/>
        <v>0</v>
      </c>
      <c r="Z271" s="83">
        <v>0.2</v>
      </c>
      <c r="AA271" s="15" t="s">
        <v>155</v>
      </c>
      <c r="AB271" s="74" t="s">
        <v>146</v>
      </c>
      <c r="AC271" s="74" t="s">
        <v>146</v>
      </c>
      <c r="AD271" s="74" t="s">
        <v>146</v>
      </c>
      <c r="AE271" s="74">
        <v>0</v>
      </c>
      <c r="AF271" s="74">
        <v>0</v>
      </c>
      <c r="AG271" s="74">
        <v>0</v>
      </c>
      <c r="AH271" s="74">
        <v>0</v>
      </c>
      <c r="AI271" s="74">
        <v>583.14004081682197</v>
      </c>
      <c r="AJ271" s="74" t="s">
        <v>146</v>
      </c>
      <c r="AK271" s="74" t="s">
        <v>146</v>
      </c>
      <c r="AL271" s="74" t="s">
        <v>146</v>
      </c>
      <c r="AN271" s="69" t="s">
        <v>101</v>
      </c>
      <c r="AO271" s="86" t="s">
        <v>175</v>
      </c>
      <c r="AP271" s="86" t="s">
        <v>146</v>
      </c>
      <c r="AQ271" s="87" t="s">
        <v>164</v>
      </c>
    </row>
    <row r="272" spans="1:43">
      <c r="A272" s="50" t="s">
        <v>110</v>
      </c>
      <c r="B272">
        <f>B267+B271</f>
        <v>4150.6509888698638</v>
      </c>
      <c r="C272">
        <f t="shared" ref="C272:Y272" si="132">C267+C271</f>
        <v>4150.6509888698638</v>
      </c>
      <c r="D272">
        <f t="shared" si="132"/>
        <v>4150.6509888698638</v>
      </c>
      <c r="E272">
        <f t="shared" si="132"/>
        <v>4150.6509888698638</v>
      </c>
      <c r="F272">
        <f t="shared" si="132"/>
        <v>4150.6509888698638</v>
      </c>
      <c r="G272">
        <f>G267+G271</f>
        <v>7079.2789359658955</v>
      </c>
      <c r="H272" s="4">
        <f t="shared" si="132"/>
        <v>17913.68491641443</v>
      </c>
      <c r="I272">
        <f t="shared" si="132"/>
        <v>32981.703317794527</v>
      </c>
      <c r="J272">
        <f t="shared" si="132"/>
        <v>47897.979338496079</v>
      </c>
      <c r="K272">
        <f t="shared" si="132"/>
        <v>60902.301362647893</v>
      </c>
      <c r="L272">
        <f>L267+L271</f>
        <v>69824.753346546699</v>
      </c>
      <c r="M272">
        <f t="shared" si="132"/>
        <v>74346.6762907675</v>
      </c>
      <c r="N272">
        <f t="shared" si="132"/>
        <v>74119.06271974968</v>
      </c>
      <c r="O272">
        <f t="shared" si="132"/>
        <v>69324.00349030747</v>
      </c>
      <c r="P272">
        <f t="shared" si="132"/>
        <v>60568.468125155086</v>
      </c>
      <c r="Q272">
        <f t="shared" si="132"/>
        <v>45136.268010146465</v>
      </c>
      <c r="R272" s="5">
        <f t="shared" si="132"/>
        <v>28201.81832642018</v>
      </c>
      <c r="S272">
        <f t="shared" si="132"/>
        <v>16335.564157357499</v>
      </c>
      <c r="T272">
        <f t="shared" si="132"/>
        <v>7595.203030272969</v>
      </c>
      <c r="U272">
        <f t="shared" si="132"/>
        <v>4180.9994650055742</v>
      </c>
      <c r="V272">
        <f t="shared" si="132"/>
        <v>4150.6509888698638</v>
      </c>
      <c r="W272">
        <f t="shared" si="132"/>
        <v>4150.6509888698638</v>
      </c>
      <c r="X272">
        <f t="shared" si="132"/>
        <v>4150.6509888698638</v>
      </c>
      <c r="Y272" s="51">
        <f t="shared" si="132"/>
        <v>4150.6509888698638</v>
      </c>
      <c r="Z272" s="15"/>
      <c r="AA272" s="15" t="s">
        <v>166</v>
      </c>
      <c r="AB272" s="74" t="s">
        <v>146</v>
      </c>
      <c r="AC272" s="74" t="s">
        <v>146</v>
      </c>
      <c r="AD272" s="74" t="s">
        <v>146</v>
      </c>
      <c r="AE272" s="74">
        <v>8787.8708137295798</v>
      </c>
      <c r="AF272" s="74">
        <v>7553.9198312517201</v>
      </c>
      <c r="AG272" s="74">
        <v>7428.3803807833101</v>
      </c>
      <c r="AH272" s="74">
        <v>6013.80216372219</v>
      </c>
      <c r="AI272" s="74">
        <v>8942.4296015586897</v>
      </c>
      <c r="AJ272" s="74" t="s">
        <v>146</v>
      </c>
      <c r="AK272" s="74" t="s">
        <v>146</v>
      </c>
      <c r="AL272" s="74" t="s">
        <v>146</v>
      </c>
    </row>
    <row r="273" spans="1:43">
      <c r="A273" s="52" t="s">
        <v>131</v>
      </c>
      <c r="B273" s="7">
        <f>B272+B266-B268</f>
        <v>-10968.349011130136</v>
      </c>
      <c r="C273" s="7">
        <f t="shared" ref="C273:Y273" si="133">C272+C266-C268</f>
        <v>-9978.3490111301362</v>
      </c>
      <c r="D273" s="7">
        <f t="shared" si="133"/>
        <v>-9885.3490111301362</v>
      </c>
      <c r="E273" s="7">
        <f t="shared" si="133"/>
        <v>-10069.349011130136</v>
      </c>
      <c r="F273" s="7">
        <f t="shared" si="133"/>
        <v>-10160.349011130136</v>
      </c>
      <c r="G273" s="7">
        <f t="shared" si="133"/>
        <v>-7276.7210640341045</v>
      </c>
      <c r="H273" s="6">
        <f t="shared" si="133"/>
        <v>2643.6849164144296</v>
      </c>
      <c r="I273" s="27">
        <f t="shared" si="133"/>
        <v>15470.703317794527</v>
      </c>
      <c r="J273" s="27">
        <f t="shared" si="133"/>
        <v>27015.979338496079</v>
      </c>
      <c r="K273" s="27">
        <f t="shared" si="133"/>
        <v>37490.301362647893</v>
      </c>
      <c r="L273" s="27">
        <f t="shared" si="133"/>
        <v>45318.753346546699</v>
      </c>
      <c r="M273" s="27">
        <f t="shared" si="133"/>
        <v>48923.6762907675</v>
      </c>
      <c r="N273" s="27">
        <f t="shared" si="133"/>
        <v>48898.06271974968</v>
      </c>
      <c r="O273" s="27">
        <f t="shared" si="133"/>
        <v>42991.00349030747</v>
      </c>
      <c r="P273" s="27">
        <f t="shared" si="133"/>
        <v>34181.468125155086</v>
      </c>
      <c r="Q273" s="27">
        <f t="shared" si="133"/>
        <v>19117.268010146465</v>
      </c>
      <c r="R273" s="72">
        <f t="shared" si="133"/>
        <v>3114.8183264201798</v>
      </c>
      <c r="S273" s="7">
        <f t="shared" si="133"/>
        <v>-7325.4358426425006</v>
      </c>
      <c r="T273" s="7">
        <f t="shared" si="133"/>
        <v>-14758.796969727031</v>
      </c>
      <c r="U273" s="7">
        <f t="shared" si="133"/>
        <v>-17163.000534994426</v>
      </c>
      <c r="V273" s="7">
        <f t="shared" si="133"/>
        <v>-15893.349011130136</v>
      </c>
      <c r="W273" s="7">
        <f t="shared" si="133"/>
        <v>-14551.349011130136</v>
      </c>
      <c r="X273" s="7">
        <f t="shared" si="133"/>
        <v>-13521.349011130136</v>
      </c>
      <c r="Y273" s="57">
        <f t="shared" si="133"/>
        <v>-12372.349011130136</v>
      </c>
      <c r="Z273" s="15"/>
      <c r="AA273" s="15" t="s">
        <v>161</v>
      </c>
      <c r="AB273" s="74" t="s">
        <v>146</v>
      </c>
      <c r="AC273" s="74" t="s">
        <v>146</v>
      </c>
      <c r="AD273" s="74" t="s">
        <v>146</v>
      </c>
      <c r="AE273" s="74">
        <v>3881.5779462704199</v>
      </c>
      <c r="AF273" s="74">
        <v>4480.9515587482801</v>
      </c>
      <c r="AG273" s="74">
        <v>4377.17757921669</v>
      </c>
      <c r="AH273" s="74">
        <v>4311.6052056681801</v>
      </c>
      <c r="AI273" s="74">
        <v>3758.2994676244798</v>
      </c>
      <c r="AJ273" s="74" t="s">
        <v>146</v>
      </c>
      <c r="AK273" s="74" t="s">
        <v>146</v>
      </c>
      <c r="AL273" s="74" t="s">
        <v>146</v>
      </c>
      <c r="AN273" s="115" t="s">
        <v>17</v>
      </c>
      <c r="AO273" s="115"/>
      <c r="AP273" s="115"/>
      <c r="AQ273" s="115"/>
    </row>
    <row r="274" spans="1:43">
      <c r="A274" s="50"/>
      <c r="H274" s="4"/>
      <c r="R274" s="5"/>
      <c r="Y274" s="51"/>
      <c r="AN274" s="115" t="s">
        <v>142</v>
      </c>
      <c r="AO274" s="88">
        <v>0.6</v>
      </c>
      <c r="AP274" s="88">
        <v>0.4</v>
      </c>
      <c r="AQ274" s="88">
        <v>0.2</v>
      </c>
    </row>
    <row r="275" spans="1:43">
      <c r="A275" s="58" t="s">
        <v>111</v>
      </c>
      <c r="B275" s="2">
        <f>B28</f>
        <v>0</v>
      </c>
      <c r="C275" s="2">
        <f t="shared" ref="C275:Y275" si="134">C28</f>
        <v>0</v>
      </c>
      <c r="D275" s="2">
        <f t="shared" si="134"/>
        <v>0</v>
      </c>
      <c r="E275" s="2">
        <f t="shared" si="134"/>
        <v>0</v>
      </c>
      <c r="F275" s="2">
        <f t="shared" si="134"/>
        <v>0</v>
      </c>
      <c r="G275" s="2">
        <f t="shared" si="134"/>
        <v>1757.1767682576192</v>
      </c>
      <c r="H275" s="1">
        <f t="shared" si="134"/>
        <v>8257.8203565267395</v>
      </c>
      <c r="I275" s="2">
        <f t="shared" si="134"/>
        <v>17298.631397354799</v>
      </c>
      <c r="J275" s="2">
        <f t="shared" si="134"/>
        <v>26248.397009775734</v>
      </c>
      <c r="K275" s="2">
        <f t="shared" si="134"/>
        <v>34050.990224266825</v>
      </c>
      <c r="L275" s="2">
        <f t="shared" si="134"/>
        <v>39404.461414606092</v>
      </c>
      <c r="M275" s="2">
        <f t="shared" si="134"/>
        <v>42117.615181138586</v>
      </c>
      <c r="N275" s="2">
        <f t="shared" si="134"/>
        <v>41981.04703852789</v>
      </c>
      <c r="O275" s="2">
        <f t="shared" si="134"/>
        <v>39104.011500862565</v>
      </c>
      <c r="P275" s="2">
        <f t="shared" si="134"/>
        <v>33850.690281771138</v>
      </c>
      <c r="Q275" s="2">
        <f t="shared" si="134"/>
        <v>24591.37021276596</v>
      </c>
      <c r="R275" s="3">
        <f t="shared" si="134"/>
        <v>14430.70040253019</v>
      </c>
      <c r="S275" s="2">
        <f t="shared" si="134"/>
        <v>7310.9479010925825</v>
      </c>
      <c r="T275" s="2">
        <f t="shared" si="134"/>
        <v>2066.731224841863</v>
      </c>
      <c r="U275" s="2">
        <f t="shared" si="134"/>
        <v>18.209085681426107</v>
      </c>
      <c r="V275" s="2">
        <f t="shared" si="134"/>
        <v>0</v>
      </c>
      <c r="W275" s="2">
        <f t="shared" si="134"/>
        <v>0</v>
      </c>
      <c r="X275" s="2">
        <f t="shared" si="134"/>
        <v>0</v>
      </c>
      <c r="Y275" s="54">
        <f t="shared" si="134"/>
        <v>0</v>
      </c>
      <c r="AN275" s="115"/>
      <c r="AO275" s="87" t="s">
        <v>176</v>
      </c>
      <c r="AP275" s="87" t="s">
        <v>176</v>
      </c>
      <c r="AQ275" s="87" t="s">
        <v>177</v>
      </c>
    </row>
    <row r="276" spans="1:43">
      <c r="A276" s="50" t="s">
        <v>110</v>
      </c>
      <c r="B276">
        <f>B267+B275</f>
        <v>4150.6509888698638</v>
      </c>
      <c r="C276">
        <f t="shared" ref="C276:Y276" si="135">C267+C275</f>
        <v>4150.6509888698638</v>
      </c>
      <c r="D276">
        <f t="shared" si="135"/>
        <v>4150.6509888698638</v>
      </c>
      <c r="E276">
        <f t="shared" si="135"/>
        <v>4150.6509888698638</v>
      </c>
      <c r="F276">
        <f t="shared" si="135"/>
        <v>4150.6509888698638</v>
      </c>
      <c r="G276">
        <f>G267+G275</f>
        <v>5907.827757127483</v>
      </c>
      <c r="H276" s="4">
        <f t="shared" si="135"/>
        <v>12408.471345396603</v>
      </c>
      <c r="I276">
        <f>I267+I275</f>
        <v>21449.282386224662</v>
      </c>
      <c r="J276">
        <f>J267+J275</f>
        <v>30399.047998645598</v>
      </c>
      <c r="K276">
        <f t="shared" si="135"/>
        <v>38201.641213136689</v>
      </c>
      <c r="L276">
        <f t="shared" si="135"/>
        <v>43555.112403475956</v>
      </c>
      <c r="M276">
        <f t="shared" si="135"/>
        <v>46268.26617000845</v>
      </c>
      <c r="N276">
        <f t="shared" si="135"/>
        <v>46131.698027397753</v>
      </c>
      <c r="O276">
        <f t="shared" si="135"/>
        <v>43254.662489732429</v>
      </c>
      <c r="P276">
        <f t="shared" si="135"/>
        <v>38001.341270641002</v>
      </c>
      <c r="Q276">
        <f t="shared" si="135"/>
        <v>28742.021201635824</v>
      </c>
      <c r="R276" s="5">
        <f t="shared" si="135"/>
        <v>18581.351391400054</v>
      </c>
      <c r="S276">
        <f t="shared" si="135"/>
        <v>11461.598889962446</v>
      </c>
      <c r="T276">
        <f t="shared" si="135"/>
        <v>6217.3822137117268</v>
      </c>
      <c r="U276">
        <f t="shared" si="135"/>
        <v>4168.8600745512895</v>
      </c>
      <c r="V276">
        <f t="shared" si="135"/>
        <v>4150.6509888698638</v>
      </c>
      <c r="W276">
        <f t="shared" si="135"/>
        <v>4150.6509888698638</v>
      </c>
      <c r="X276">
        <f t="shared" si="135"/>
        <v>4150.6509888698638</v>
      </c>
      <c r="Y276" s="51">
        <f t="shared" si="135"/>
        <v>4150.6509888698638</v>
      </c>
      <c r="AN276" s="85" t="s">
        <v>91</v>
      </c>
      <c r="AO276" s="87" t="s">
        <v>146</v>
      </c>
      <c r="AP276" s="87" t="s">
        <v>146</v>
      </c>
      <c r="AQ276" s="87" t="s">
        <v>39</v>
      </c>
    </row>
    <row r="277" spans="1:43">
      <c r="A277" s="52" t="s">
        <v>131</v>
      </c>
      <c r="B277" s="7">
        <f>B276+B266-B268</f>
        <v>-10968.349011130136</v>
      </c>
      <c r="C277" s="7">
        <f t="shared" ref="C277:Y277" si="136">C276+C266-C268</f>
        <v>-9978.3490111301362</v>
      </c>
      <c r="D277" s="7">
        <f t="shared" si="136"/>
        <v>-9885.3490111301362</v>
      </c>
      <c r="E277" s="7">
        <f t="shared" si="136"/>
        <v>-10069.349011130136</v>
      </c>
      <c r="F277" s="7">
        <f t="shared" si="136"/>
        <v>-10160.349011130136</v>
      </c>
      <c r="G277" s="7">
        <f t="shared" si="136"/>
        <v>-8448.172242872517</v>
      </c>
      <c r="H277" s="6">
        <f t="shared" si="136"/>
        <v>-2861.5286546033967</v>
      </c>
      <c r="I277" s="7">
        <f t="shared" si="136"/>
        <v>3938.2823862246623</v>
      </c>
      <c r="J277" s="27">
        <f t="shared" si="136"/>
        <v>9517.0479986455975</v>
      </c>
      <c r="K277" s="27">
        <f t="shared" si="136"/>
        <v>14789.641213136689</v>
      </c>
      <c r="L277" s="27">
        <f t="shared" si="136"/>
        <v>19049.112403475956</v>
      </c>
      <c r="M277" s="27">
        <f t="shared" si="136"/>
        <v>20845.26617000845</v>
      </c>
      <c r="N277" s="27">
        <f t="shared" si="136"/>
        <v>20910.698027397753</v>
      </c>
      <c r="O277" s="27">
        <f t="shared" si="136"/>
        <v>16921.662489732429</v>
      </c>
      <c r="P277" s="27">
        <f t="shared" si="136"/>
        <v>11614.341270641002</v>
      </c>
      <c r="Q277" s="27">
        <f t="shared" si="136"/>
        <v>2723.0212016358237</v>
      </c>
      <c r="R277" s="8">
        <f t="shared" si="136"/>
        <v>-6505.6486085999459</v>
      </c>
      <c r="S277" s="7">
        <f t="shared" si="136"/>
        <v>-12199.401110037554</v>
      </c>
      <c r="T277" s="7">
        <f t="shared" si="136"/>
        <v>-16136.617786288272</v>
      </c>
      <c r="U277" s="7">
        <f t="shared" si="136"/>
        <v>-17175.139925448711</v>
      </c>
      <c r="V277" s="7">
        <f t="shared" si="136"/>
        <v>-15893.349011130136</v>
      </c>
      <c r="W277" s="7">
        <f t="shared" si="136"/>
        <v>-14551.349011130136</v>
      </c>
      <c r="X277" s="7">
        <f t="shared" si="136"/>
        <v>-13521.349011130136</v>
      </c>
      <c r="Y277" s="57">
        <f t="shared" si="136"/>
        <v>-12372.349011130136</v>
      </c>
      <c r="AN277" s="85" t="s">
        <v>92</v>
      </c>
      <c r="AO277" s="87" t="s">
        <v>165</v>
      </c>
      <c r="AP277" s="87" t="s">
        <v>178</v>
      </c>
      <c r="AQ277" s="87" t="s">
        <v>39</v>
      </c>
    </row>
    <row r="278" spans="1:43">
      <c r="A278" s="50"/>
      <c r="B278">
        <f>B276+B266</f>
        <v>4150.6509888698638</v>
      </c>
      <c r="C278">
        <f t="shared" ref="C278:H278" si="137">C276+C266</f>
        <v>4150.6509888698638</v>
      </c>
      <c r="D278">
        <f t="shared" si="137"/>
        <v>4150.6509888698638</v>
      </c>
      <c r="E278">
        <f t="shared" si="137"/>
        <v>4150.6509888698638</v>
      </c>
      <c r="F278">
        <f t="shared" si="137"/>
        <v>4150.6509888698638</v>
      </c>
      <c r="G278">
        <f t="shared" si="137"/>
        <v>5907.827757127483</v>
      </c>
      <c r="H278">
        <f t="shared" si="137"/>
        <v>12408.471345396603</v>
      </c>
      <c r="I278">
        <f>I268</f>
        <v>17511</v>
      </c>
      <c r="J278">
        <f t="shared" ref="J278:Q278" si="138">J268</f>
        <v>20882</v>
      </c>
      <c r="K278">
        <f t="shared" si="138"/>
        <v>23412</v>
      </c>
      <c r="L278">
        <f t="shared" si="138"/>
        <v>24506</v>
      </c>
      <c r="M278">
        <f t="shared" si="138"/>
        <v>25423</v>
      </c>
      <c r="N278">
        <f t="shared" si="138"/>
        <v>25221</v>
      </c>
      <c r="O278">
        <f t="shared" si="138"/>
        <v>26333</v>
      </c>
      <c r="P278">
        <f t="shared" si="138"/>
        <v>26387</v>
      </c>
      <c r="Q278">
        <f t="shared" si="138"/>
        <v>26019</v>
      </c>
      <c r="R278" s="5">
        <f>R268</f>
        <v>25087</v>
      </c>
      <c r="S278">
        <f>S276+S266</f>
        <v>11461.598889962446</v>
      </c>
      <c r="T278">
        <f t="shared" ref="T278:Y278" si="139">T276+T266</f>
        <v>6217.3822137117268</v>
      </c>
      <c r="U278">
        <f t="shared" si="139"/>
        <v>4168.8600745512895</v>
      </c>
      <c r="V278">
        <f t="shared" si="139"/>
        <v>4150.6509888698638</v>
      </c>
      <c r="W278">
        <f t="shared" si="139"/>
        <v>4150.6509888698638</v>
      </c>
      <c r="X278">
        <f t="shared" si="139"/>
        <v>4150.6509888698638</v>
      </c>
      <c r="Y278">
        <f t="shared" si="139"/>
        <v>4150.6509888698638</v>
      </c>
      <c r="AN278" s="85" t="s">
        <v>93</v>
      </c>
      <c r="AO278" s="87">
        <v>0</v>
      </c>
      <c r="AP278" s="87" t="s">
        <v>179</v>
      </c>
      <c r="AQ278" s="87" t="s">
        <v>39</v>
      </c>
    </row>
    <row r="279" spans="1:43">
      <c r="A279" s="50"/>
      <c r="H279" s="4"/>
      <c r="R279" s="5"/>
      <c r="Y279" s="51"/>
      <c r="AN279" s="85" t="s">
        <v>94</v>
      </c>
      <c r="AO279" s="87">
        <v>0</v>
      </c>
      <c r="AP279" s="87" t="s">
        <v>180</v>
      </c>
      <c r="AQ279" s="87" t="s">
        <v>181</v>
      </c>
    </row>
    <row r="280" spans="1:43">
      <c r="A280" s="58" t="s">
        <v>122</v>
      </c>
      <c r="B280" s="2">
        <f>B31</f>
        <v>0</v>
      </c>
      <c r="C280" s="2">
        <f t="shared" ref="C280:Y280" si="140">C31</f>
        <v>0</v>
      </c>
      <c r="D280" s="2">
        <f t="shared" si="140"/>
        <v>0</v>
      </c>
      <c r="E280" s="2">
        <f t="shared" si="140"/>
        <v>0</v>
      </c>
      <c r="F280" s="2">
        <f t="shared" si="140"/>
        <v>0</v>
      </c>
      <c r="G280" s="2">
        <f t="shared" si="140"/>
        <v>1464.3139735480158</v>
      </c>
      <c r="H280" s="1">
        <f t="shared" si="140"/>
        <v>6881.516963772282</v>
      </c>
      <c r="I280" s="2">
        <f t="shared" si="140"/>
        <v>14415.526164462333</v>
      </c>
      <c r="J280" s="2">
        <f t="shared" si="140"/>
        <v>21873.664174813108</v>
      </c>
      <c r="K280" s="2">
        <f t="shared" si="140"/>
        <v>28375.825186889015</v>
      </c>
      <c r="L280" s="2">
        <f t="shared" si="140"/>
        <v>32837.051178838417</v>
      </c>
      <c r="M280" s="2">
        <f t="shared" si="140"/>
        <v>35098.012650948818</v>
      </c>
      <c r="N280" s="2">
        <f t="shared" si="140"/>
        <v>34984.205865439908</v>
      </c>
      <c r="O280" s="2">
        <f t="shared" si="140"/>
        <v>32586.676250718803</v>
      </c>
      <c r="P280" s="2">
        <f t="shared" si="140"/>
        <v>28208.908568142611</v>
      </c>
      <c r="Q280" s="2">
        <f t="shared" si="140"/>
        <v>20492.808510638301</v>
      </c>
      <c r="R280" s="3">
        <f t="shared" si="140"/>
        <v>12025.583668775158</v>
      </c>
      <c r="S280" s="2">
        <f t="shared" si="140"/>
        <v>6092.4565842438178</v>
      </c>
      <c r="T280" s="2">
        <f t="shared" si="140"/>
        <v>1722.2760207015524</v>
      </c>
      <c r="U280" s="2">
        <f t="shared" si="140"/>
        <v>15.174238067855088</v>
      </c>
      <c r="V280" s="2">
        <f t="shared" si="140"/>
        <v>0</v>
      </c>
      <c r="W280" s="2">
        <f t="shared" si="140"/>
        <v>0</v>
      </c>
      <c r="X280" s="2">
        <f t="shared" si="140"/>
        <v>0</v>
      </c>
      <c r="Y280" s="54">
        <f t="shared" si="140"/>
        <v>0</v>
      </c>
      <c r="AN280" s="85" t="s">
        <v>95</v>
      </c>
      <c r="AO280" s="87">
        <v>0</v>
      </c>
      <c r="AP280" s="87">
        <v>0</v>
      </c>
      <c r="AQ280" s="87" t="s">
        <v>182</v>
      </c>
    </row>
    <row r="281" spans="1:43">
      <c r="A281" s="50" t="s">
        <v>110</v>
      </c>
      <c r="B281">
        <f>B267+B280</f>
        <v>4150.6509888698638</v>
      </c>
      <c r="C281">
        <f t="shared" ref="C281:Y281" si="141">C267+C280</f>
        <v>4150.6509888698638</v>
      </c>
      <c r="D281">
        <f t="shared" si="141"/>
        <v>4150.6509888698638</v>
      </c>
      <c r="E281">
        <f t="shared" si="141"/>
        <v>4150.6509888698638</v>
      </c>
      <c r="F281">
        <f t="shared" si="141"/>
        <v>4150.6509888698638</v>
      </c>
      <c r="G281">
        <f t="shared" si="141"/>
        <v>5614.9649624178801</v>
      </c>
      <c r="H281" s="4">
        <f t="shared" si="141"/>
        <v>11032.167952642147</v>
      </c>
      <c r="I281">
        <f t="shared" si="141"/>
        <v>18566.177153332195</v>
      </c>
      <c r="J281">
        <f t="shared" si="141"/>
        <v>26024.315163682972</v>
      </c>
      <c r="K281">
        <f t="shared" si="141"/>
        <v>32526.476175758879</v>
      </c>
      <c r="L281">
        <f t="shared" si="141"/>
        <v>36987.702167708281</v>
      </c>
      <c r="M281">
        <f t="shared" si="141"/>
        <v>39248.663639818682</v>
      </c>
      <c r="N281">
        <f t="shared" si="141"/>
        <v>39134.856854309772</v>
      </c>
      <c r="O281">
        <f t="shared" si="141"/>
        <v>36737.327239588667</v>
      </c>
      <c r="P281">
        <f t="shared" si="141"/>
        <v>32359.559557012475</v>
      </c>
      <c r="Q281">
        <f t="shared" si="141"/>
        <v>24643.459499508164</v>
      </c>
      <c r="R281" s="5">
        <f t="shared" si="141"/>
        <v>16176.234657645022</v>
      </c>
      <c r="S281">
        <f t="shared" si="141"/>
        <v>10243.107573113681</v>
      </c>
      <c r="T281">
        <f t="shared" si="141"/>
        <v>5872.9270095714164</v>
      </c>
      <c r="U281">
        <f t="shared" si="141"/>
        <v>4165.825226937719</v>
      </c>
      <c r="V281">
        <f t="shared" si="141"/>
        <v>4150.6509888698638</v>
      </c>
      <c r="W281">
        <f t="shared" si="141"/>
        <v>4150.6509888698638</v>
      </c>
      <c r="X281">
        <f t="shared" si="141"/>
        <v>4150.6509888698638</v>
      </c>
      <c r="Y281" s="51">
        <f t="shared" si="141"/>
        <v>4150.6509888698638</v>
      </c>
      <c r="AA281" t="s">
        <v>17</v>
      </c>
      <c r="AB281" t="s">
        <v>152</v>
      </c>
      <c r="AN281" s="85" t="s">
        <v>96</v>
      </c>
      <c r="AO281" s="87">
        <v>0</v>
      </c>
      <c r="AP281" s="87">
        <v>0</v>
      </c>
      <c r="AQ281" s="87" t="s">
        <v>183</v>
      </c>
    </row>
    <row r="282" spans="1:43">
      <c r="A282" s="52" t="s">
        <v>131</v>
      </c>
      <c r="B282" s="7">
        <f>B281+B266-B268</f>
        <v>-10968.349011130136</v>
      </c>
      <c r="C282" s="7">
        <f t="shared" ref="C282:Y282" si="142">C281+C266-C268</f>
        <v>-9978.3490111301362</v>
      </c>
      <c r="D282" s="7">
        <f t="shared" si="142"/>
        <v>-9885.3490111301362</v>
      </c>
      <c r="E282" s="7">
        <f t="shared" si="142"/>
        <v>-10069.349011130136</v>
      </c>
      <c r="F282" s="7">
        <f t="shared" si="142"/>
        <v>-10160.349011130136</v>
      </c>
      <c r="G282" s="7">
        <f t="shared" si="142"/>
        <v>-8741.0350375821199</v>
      </c>
      <c r="H282" s="6">
        <f t="shared" si="142"/>
        <v>-4237.8320473578533</v>
      </c>
      <c r="I282" s="7">
        <f t="shared" si="142"/>
        <v>1055.1771533321953</v>
      </c>
      <c r="J282" s="27">
        <f t="shared" si="142"/>
        <v>5142.3151636829716</v>
      </c>
      <c r="K282" s="27">
        <f t="shared" si="142"/>
        <v>9114.4761757588785</v>
      </c>
      <c r="L282" s="27">
        <f t="shared" si="142"/>
        <v>12481.702167708281</v>
      </c>
      <c r="M282" s="27">
        <f t="shared" si="142"/>
        <v>13825.663639818682</v>
      </c>
      <c r="N282" s="27">
        <f t="shared" si="142"/>
        <v>13913.856854309772</v>
      </c>
      <c r="O282" s="27">
        <f t="shared" si="142"/>
        <v>10404.327239588667</v>
      </c>
      <c r="P282" s="27">
        <f t="shared" si="142"/>
        <v>5972.5595570124751</v>
      </c>
      <c r="Q282" s="7">
        <f t="shared" si="142"/>
        <v>-1375.5405004918357</v>
      </c>
      <c r="R282" s="8">
        <f t="shared" si="142"/>
        <v>-8910.7653423549782</v>
      </c>
      <c r="S282" s="7">
        <f t="shared" si="142"/>
        <v>-13417.892426886319</v>
      </c>
      <c r="T282" s="7">
        <f t="shared" si="142"/>
        <v>-16481.072990428584</v>
      </c>
      <c r="U282" s="7">
        <f t="shared" si="142"/>
        <v>-17178.174773062281</v>
      </c>
      <c r="V282" s="7">
        <f t="shared" si="142"/>
        <v>-15893.349011130136</v>
      </c>
      <c r="W282" s="7">
        <f t="shared" si="142"/>
        <v>-14551.349011130136</v>
      </c>
      <c r="X282" s="7">
        <f t="shared" si="142"/>
        <v>-13521.349011130136</v>
      </c>
      <c r="Y282" s="57">
        <f t="shared" si="142"/>
        <v>-12372.349011130136</v>
      </c>
      <c r="AB282">
        <v>7</v>
      </c>
      <c r="AC282">
        <v>8</v>
      </c>
      <c r="AD282">
        <v>9</v>
      </c>
      <c r="AE282">
        <v>10</v>
      </c>
      <c r="AF282">
        <v>11</v>
      </c>
      <c r="AG282">
        <v>12</v>
      </c>
      <c r="AH282">
        <v>13</v>
      </c>
      <c r="AI282">
        <v>14</v>
      </c>
      <c r="AJ282">
        <v>15</v>
      </c>
      <c r="AK282">
        <v>16</v>
      </c>
      <c r="AL282">
        <v>17</v>
      </c>
      <c r="AN282" s="85" t="s">
        <v>97</v>
      </c>
      <c r="AO282" s="87">
        <v>0</v>
      </c>
      <c r="AP282" s="87">
        <v>0</v>
      </c>
      <c r="AQ282" s="87" t="s">
        <v>184</v>
      </c>
    </row>
    <row r="283" spans="1:43">
      <c r="A283" s="50"/>
      <c r="H283" s="4"/>
      <c r="R283" s="5"/>
      <c r="Y283" s="51"/>
      <c r="Z283">
        <v>0.6</v>
      </c>
      <c r="AA283" t="s">
        <v>185</v>
      </c>
      <c r="AB283" t="s">
        <v>146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3248.1221265966301</v>
      </c>
      <c r="AN283" s="85" t="s">
        <v>98</v>
      </c>
      <c r="AO283" s="87">
        <v>0</v>
      </c>
      <c r="AP283" s="87" t="s">
        <v>186</v>
      </c>
      <c r="AQ283" s="87" t="s">
        <v>187</v>
      </c>
    </row>
    <row r="284" spans="1:43">
      <c r="A284" s="58" t="s">
        <v>123</v>
      </c>
      <c r="B284" s="2">
        <f>B34</f>
        <v>0</v>
      </c>
      <c r="C284" s="2">
        <f t="shared" ref="C284:Y284" si="143">C34</f>
        <v>0</v>
      </c>
      <c r="D284" s="2">
        <f t="shared" si="143"/>
        <v>0</v>
      </c>
      <c r="E284" s="2">
        <f t="shared" si="143"/>
        <v>0</v>
      </c>
      <c r="F284" s="2">
        <f t="shared" si="143"/>
        <v>0</v>
      </c>
      <c r="G284" s="2">
        <f t="shared" si="143"/>
        <v>1171.4511788384129</v>
      </c>
      <c r="H284" s="1">
        <f t="shared" si="143"/>
        <v>5505.2135710178272</v>
      </c>
      <c r="I284" s="2">
        <f t="shared" si="143"/>
        <v>11532.420931569868</v>
      </c>
      <c r="J284" s="2">
        <f t="shared" si="143"/>
        <v>17498.931339850489</v>
      </c>
      <c r="K284" s="2">
        <f t="shared" si="143"/>
        <v>22700.660149511215</v>
      </c>
      <c r="L284" s="2">
        <f t="shared" si="143"/>
        <v>26269.640943070732</v>
      </c>
      <c r="M284" s="2">
        <f t="shared" si="143"/>
        <v>28078.410120759061</v>
      </c>
      <c r="N284" s="2">
        <f t="shared" si="143"/>
        <v>27987.36469235193</v>
      </c>
      <c r="O284" s="2">
        <f t="shared" si="143"/>
        <v>26069.341000575045</v>
      </c>
      <c r="P284" s="2">
        <f t="shared" si="143"/>
        <v>22567.126854514092</v>
      </c>
      <c r="Q284" s="2">
        <f t="shared" si="143"/>
        <v>16394.246808510641</v>
      </c>
      <c r="R284" s="3">
        <f t="shared" si="143"/>
        <v>9620.4669350201293</v>
      </c>
      <c r="S284" s="2">
        <f t="shared" si="143"/>
        <v>4873.965267395055</v>
      </c>
      <c r="T284" s="2">
        <f t="shared" si="143"/>
        <v>1377.8208165612423</v>
      </c>
      <c r="U284" s="2">
        <f t="shared" si="143"/>
        <v>12.139390454284072</v>
      </c>
      <c r="V284" s="2">
        <f t="shared" si="143"/>
        <v>0</v>
      </c>
      <c r="W284" s="2">
        <f t="shared" si="143"/>
        <v>0</v>
      </c>
      <c r="X284" s="2">
        <f t="shared" si="143"/>
        <v>0</v>
      </c>
      <c r="Y284" s="54">
        <f t="shared" si="143"/>
        <v>0</v>
      </c>
      <c r="AA284" t="s">
        <v>158</v>
      </c>
      <c r="AB284" t="s">
        <v>146</v>
      </c>
      <c r="AC284">
        <v>37.435053629999999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4009.90677840337</v>
      </c>
      <c r="AN284" s="85" t="s">
        <v>99</v>
      </c>
      <c r="AO284" s="87">
        <v>0</v>
      </c>
      <c r="AP284" s="87" t="s">
        <v>188</v>
      </c>
      <c r="AQ284" s="87" t="s">
        <v>39</v>
      </c>
    </row>
    <row r="285" spans="1:43">
      <c r="A285" s="50" t="s">
        <v>110</v>
      </c>
      <c r="B285">
        <f>B267+B284</f>
        <v>4150.6509888698638</v>
      </c>
      <c r="C285">
        <f t="shared" ref="C285:Y285" si="144">C267+C284</f>
        <v>4150.6509888698638</v>
      </c>
      <c r="D285">
        <f t="shared" si="144"/>
        <v>4150.6509888698638</v>
      </c>
      <c r="E285">
        <f t="shared" si="144"/>
        <v>4150.6509888698638</v>
      </c>
      <c r="F285">
        <f t="shared" si="144"/>
        <v>4150.6509888698638</v>
      </c>
      <c r="G285">
        <f t="shared" si="144"/>
        <v>5322.1021677082772</v>
      </c>
      <c r="H285" s="4">
        <f t="shared" si="144"/>
        <v>9655.8645598876901</v>
      </c>
      <c r="I285">
        <f t="shared" si="144"/>
        <v>15683.071920439732</v>
      </c>
      <c r="J285">
        <f t="shared" si="144"/>
        <v>21649.582328720353</v>
      </c>
      <c r="K285">
        <f t="shared" si="144"/>
        <v>26851.311138381079</v>
      </c>
      <c r="L285">
        <f t="shared" si="144"/>
        <v>30420.291931940596</v>
      </c>
      <c r="M285">
        <f t="shared" si="144"/>
        <v>32229.061109628925</v>
      </c>
      <c r="N285">
        <f t="shared" si="144"/>
        <v>32138.015681221794</v>
      </c>
      <c r="O285">
        <f t="shared" si="144"/>
        <v>30219.991989444909</v>
      </c>
      <c r="P285">
        <f t="shared" si="144"/>
        <v>26717.777843383956</v>
      </c>
      <c r="Q285">
        <f t="shared" si="144"/>
        <v>20544.897797380505</v>
      </c>
      <c r="R285" s="5">
        <f t="shared" si="144"/>
        <v>13771.117923889993</v>
      </c>
      <c r="S285">
        <f t="shared" si="144"/>
        <v>9024.6162562649188</v>
      </c>
      <c r="T285">
        <f t="shared" si="144"/>
        <v>5528.4718054311061</v>
      </c>
      <c r="U285">
        <f t="shared" si="144"/>
        <v>4162.7903793241476</v>
      </c>
      <c r="V285">
        <f t="shared" si="144"/>
        <v>4150.6509888698638</v>
      </c>
      <c r="W285">
        <f t="shared" si="144"/>
        <v>4150.6509888698638</v>
      </c>
      <c r="X285">
        <f t="shared" si="144"/>
        <v>4150.6509888698638</v>
      </c>
      <c r="Y285" s="51">
        <f t="shared" si="144"/>
        <v>4150.6509888698638</v>
      </c>
      <c r="Z285">
        <v>0.4</v>
      </c>
      <c r="AA285" t="s">
        <v>185</v>
      </c>
      <c r="AB285" t="s">
        <v>146</v>
      </c>
      <c r="AC285">
        <v>970.28432867407901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672.00164462015402</v>
      </c>
      <c r="AL285" t="s">
        <v>146</v>
      </c>
      <c r="AN285" s="85" t="s">
        <v>100</v>
      </c>
      <c r="AO285" s="87">
        <v>0</v>
      </c>
      <c r="AP285" s="87" t="s">
        <v>189</v>
      </c>
      <c r="AQ285" s="87" t="s">
        <v>39</v>
      </c>
    </row>
    <row r="286" spans="1:43">
      <c r="A286" s="52" t="s">
        <v>131</v>
      </c>
      <c r="B286" s="7">
        <f>B285+B266-B268</f>
        <v>-10968.349011130136</v>
      </c>
      <c r="C286" s="7">
        <f t="shared" ref="C286:Y286" si="145">C285+C266-C268</f>
        <v>-9978.3490111301362</v>
      </c>
      <c r="D286" s="7">
        <f t="shared" si="145"/>
        <v>-9885.3490111301362</v>
      </c>
      <c r="E286" s="7">
        <f t="shared" si="145"/>
        <v>-10069.349011130136</v>
      </c>
      <c r="F286" s="7">
        <f t="shared" si="145"/>
        <v>-10160.349011130136</v>
      </c>
      <c r="G286" s="7">
        <f t="shared" si="145"/>
        <v>-9033.8978322917228</v>
      </c>
      <c r="H286" s="6">
        <f t="shared" si="145"/>
        <v>-5614.1354401123099</v>
      </c>
      <c r="I286" s="7">
        <f t="shared" si="145"/>
        <v>-1827.9280795602681</v>
      </c>
      <c r="J286" s="7">
        <f t="shared" si="145"/>
        <v>767.58232872035296</v>
      </c>
      <c r="K286" s="7">
        <f t="shared" si="145"/>
        <v>3439.3111383810792</v>
      </c>
      <c r="L286" s="27">
        <f t="shared" si="145"/>
        <v>5914.2919319405955</v>
      </c>
      <c r="M286" s="27">
        <f t="shared" si="145"/>
        <v>6806.0611096289249</v>
      </c>
      <c r="N286" s="27">
        <f t="shared" si="145"/>
        <v>6917.0156812217938</v>
      </c>
      <c r="O286" s="7">
        <f t="shared" si="145"/>
        <v>3886.9919894449085</v>
      </c>
      <c r="P286" s="7">
        <f t="shared" si="145"/>
        <v>330.77784338395577</v>
      </c>
      <c r="Q286" s="7">
        <f t="shared" si="145"/>
        <v>-5474.1022026194951</v>
      </c>
      <c r="R286" s="8">
        <f t="shared" si="145"/>
        <v>-11315.882076110007</v>
      </c>
      <c r="S286" s="7">
        <f t="shared" si="145"/>
        <v>-14636.383743735081</v>
      </c>
      <c r="T286" s="7">
        <f t="shared" si="145"/>
        <v>-16825.528194568895</v>
      </c>
      <c r="U286" s="7">
        <f t="shared" si="145"/>
        <v>-17181.209620675851</v>
      </c>
      <c r="V286" s="7">
        <f t="shared" si="145"/>
        <v>-15893.349011130136</v>
      </c>
      <c r="W286" s="7">
        <f t="shared" si="145"/>
        <v>-14551.349011130136</v>
      </c>
      <c r="X286" s="7">
        <f t="shared" si="145"/>
        <v>-13521.349011130136</v>
      </c>
      <c r="Y286" s="57">
        <f t="shared" si="145"/>
        <v>-12372.349011130136</v>
      </c>
      <c r="AA286" t="s">
        <v>158</v>
      </c>
      <c r="AB286" t="s">
        <v>146</v>
      </c>
      <c r="AC286">
        <v>4855.25942432592</v>
      </c>
      <c r="AD286">
        <v>3614.3605379999999</v>
      </c>
      <c r="AE286">
        <v>1642.136375</v>
      </c>
      <c r="AF286">
        <v>0</v>
      </c>
      <c r="AG286">
        <v>0</v>
      </c>
      <c r="AH286">
        <v>0</v>
      </c>
      <c r="AI286">
        <v>783.97707639999999</v>
      </c>
      <c r="AJ286">
        <v>3714.2808580000001</v>
      </c>
      <c r="AK286">
        <v>7026.9504703798502</v>
      </c>
      <c r="AL286" t="s">
        <v>146</v>
      </c>
      <c r="AN286" s="85" t="s">
        <v>101</v>
      </c>
      <c r="AO286" s="87" t="s">
        <v>190</v>
      </c>
      <c r="AP286" s="87" t="s">
        <v>146</v>
      </c>
      <c r="AQ286" s="87" t="s">
        <v>39</v>
      </c>
    </row>
    <row r="287" spans="1:43">
      <c r="A287" s="50"/>
      <c r="B287">
        <f>B285+B266</f>
        <v>4150.6509888698638</v>
      </c>
      <c r="C287">
        <f t="shared" ref="C287:H287" si="146">C285+C266</f>
        <v>4150.6509888698638</v>
      </c>
      <c r="D287">
        <f t="shared" si="146"/>
        <v>4150.6509888698638</v>
      </c>
      <c r="E287">
        <f t="shared" si="146"/>
        <v>4150.6509888698638</v>
      </c>
      <c r="F287">
        <f t="shared" si="146"/>
        <v>4150.6509888698638</v>
      </c>
      <c r="G287">
        <f t="shared" si="146"/>
        <v>5322.1021677082772</v>
      </c>
      <c r="H287">
        <f t="shared" si="146"/>
        <v>9655.8645598876901</v>
      </c>
      <c r="I287">
        <v>19882</v>
      </c>
      <c r="J287">
        <v>23387</v>
      </c>
      <c r="K287">
        <v>26177</v>
      </c>
      <c r="L287">
        <v>27068</v>
      </c>
      <c r="M287">
        <v>27857</v>
      </c>
      <c r="N287">
        <v>27247</v>
      </c>
      <c r="O287">
        <v>28264</v>
      </c>
      <c r="P287">
        <v>28287</v>
      </c>
      <c r="Q287">
        <f>Q285+Q266</f>
        <v>20544.897797380505</v>
      </c>
      <c r="R287">
        <f>R285+R266</f>
        <v>13771.117923889993</v>
      </c>
      <c r="S287">
        <f>S285+S266</f>
        <v>9024.6162562649188</v>
      </c>
      <c r="T287">
        <f t="shared" ref="T287:Y287" si="147">T285+T266</f>
        <v>5528.4718054311061</v>
      </c>
      <c r="U287">
        <f t="shared" si="147"/>
        <v>4162.7903793241476</v>
      </c>
      <c r="V287">
        <f t="shared" si="147"/>
        <v>4150.6509888698638</v>
      </c>
      <c r="W287">
        <f t="shared" si="147"/>
        <v>4150.6509888698638</v>
      </c>
      <c r="X287">
        <f t="shared" si="147"/>
        <v>4150.6509888698638</v>
      </c>
      <c r="Y287">
        <f t="shared" si="147"/>
        <v>4150.6509888698638</v>
      </c>
      <c r="Z287">
        <v>0.2</v>
      </c>
      <c r="AA287" t="s">
        <v>159</v>
      </c>
      <c r="AB287" t="s">
        <v>146</v>
      </c>
      <c r="AC287" t="s">
        <v>146</v>
      </c>
      <c r="AD287" t="s">
        <v>146</v>
      </c>
      <c r="AE287">
        <v>8787.8708137295798</v>
      </c>
      <c r="AF287">
        <v>7553.9198312517201</v>
      </c>
      <c r="AG287">
        <v>7428.3803807833101</v>
      </c>
      <c r="AH287">
        <v>6013.80216372219</v>
      </c>
      <c r="AI287">
        <v>8942.4296015586897</v>
      </c>
      <c r="AJ287" t="s">
        <v>146</v>
      </c>
      <c r="AK287" t="s">
        <v>146</v>
      </c>
      <c r="AL287" t="s">
        <v>146</v>
      </c>
    </row>
    <row r="288" spans="1:43">
      <c r="A288" s="50"/>
      <c r="H288" s="4"/>
      <c r="R288" s="5"/>
      <c r="Y288" s="51"/>
      <c r="AA288" t="s">
        <v>158</v>
      </c>
      <c r="AB288" t="s">
        <v>146</v>
      </c>
      <c r="AC288" t="s">
        <v>146</v>
      </c>
      <c r="AD288" t="s">
        <v>146</v>
      </c>
      <c r="AE288">
        <v>3881.5779462704199</v>
      </c>
      <c r="AF288">
        <v>4480.9515587482801</v>
      </c>
      <c r="AG288">
        <v>4377.17757921669</v>
      </c>
      <c r="AH288">
        <v>4311.6052056681801</v>
      </c>
      <c r="AI288">
        <v>3758.2994676244798</v>
      </c>
      <c r="AJ288" t="s">
        <v>146</v>
      </c>
      <c r="AK288" t="s">
        <v>146</v>
      </c>
      <c r="AL288" t="s">
        <v>146</v>
      </c>
    </row>
    <row r="289" spans="1:43">
      <c r="A289" s="58" t="s">
        <v>127</v>
      </c>
      <c r="B289" s="2">
        <f>B37</f>
        <v>0</v>
      </c>
      <c r="C289" s="2">
        <f t="shared" ref="C289:Y289" si="148">C37</f>
        <v>0</v>
      </c>
      <c r="D289" s="2">
        <f t="shared" si="148"/>
        <v>0</v>
      </c>
      <c r="E289" s="2">
        <f t="shared" si="148"/>
        <v>0</v>
      </c>
      <c r="F289" s="2">
        <f t="shared" si="148"/>
        <v>0</v>
      </c>
      <c r="G289" s="2">
        <f t="shared" si="148"/>
        <v>878.58838412880959</v>
      </c>
      <c r="H289" s="1">
        <f t="shared" si="148"/>
        <v>4128.9101782633697</v>
      </c>
      <c r="I289" s="2">
        <f t="shared" si="148"/>
        <v>8649.3156986773993</v>
      </c>
      <c r="J289" s="2">
        <f t="shared" si="148"/>
        <v>13124.198504887867</v>
      </c>
      <c r="K289" s="2">
        <f t="shared" si="148"/>
        <v>17025.495112133412</v>
      </c>
      <c r="L289" s="2">
        <f t="shared" si="148"/>
        <v>19702.230707303046</v>
      </c>
      <c r="M289" s="2">
        <f t="shared" si="148"/>
        <v>21058.807590569293</v>
      </c>
      <c r="N289" s="2">
        <f t="shared" si="148"/>
        <v>20990.523519263945</v>
      </c>
      <c r="O289" s="2">
        <f t="shared" si="148"/>
        <v>19552.005750431283</v>
      </c>
      <c r="P289" s="2">
        <f t="shared" si="148"/>
        <v>16925.345140885569</v>
      </c>
      <c r="Q289" s="2">
        <f t="shared" si="148"/>
        <v>12295.68510638298</v>
      </c>
      <c r="R289" s="3">
        <f t="shared" si="148"/>
        <v>7215.3502012650952</v>
      </c>
      <c r="S289" s="2">
        <f t="shared" si="148"/>
        <v>3655.4739505462912</v>
      </c>
      <c r="T289" s="2">
        <f t="shared" si="148"/>
        <v>1033.3656124209315</v>
      </c>
      <c r="U289" s="2">
        <f t="shared" si="148"/>
        <v>9.1045428407130533</v>
      </c>
      <c r="V289" s="2">
        <f t="shared" si="148"/>
        <v>0</v>
      </c>
      <c r="W289" s="2">
        <f t="shared" si="148"/>
        <v>0</v>
      </c>
      <c r="X289" s="2">
        <f t="shared" si="148"/>
        <v>0</v>
      </c>
      <c r="Y289" s="54">
        <f t="shared" si="148"/>
        <v>0</v>
      </c>
      <c r="AA289" t="s">
        <v>157</v>
      </c>
      <c r="AB289" t="s">
        <v>146</v>
      </c>
      <c r="AC289" t="s">
        <v>146</v>
      </c>
      <c r="AD289" t="s">
        <v>146</v>
      </c>
      <c r="AE289">
        <v>0</v>
      </c>
      <c r="AF289">
        <v>0</v>
      </c>
      <c r="AG289">
        <v>0</v>
      </c>
      <c r="AH289">
        <v>0</v>
      </c>
      <c r="AI289">
        <v>583.14004081682197</v>
      </c>
      <c r="AJ289" t="s">
        <v>146</v>
      </c>
      <c r="AK289" t="s">
        <v>146</v>
      </c>
      <c r="AL289" t="s">
        <v>146</v>
      </c>
      <c r="AN289" s="15"/>
      <c r="AO289" s="14"/>
      <c r="AP289" s="14"/>
      <c r="AQ289" s="14"/>
    </row>
    <row r="290" spans="1:43">
      <c r="A290" s="50" t="s">
        <v>110</v>
      </c>
      <c r="B290">
        <f>B267+B289</f>
        <v>4150.6509888698638</v>
      </c>
      <c r="C290">
        <f t="shared" ref="C290:Y290" si="149">C267+C289</f>
        <v>4150.6509888698638</v>
      </c>
      <c r="D290">
        <f t="shared" si="149"/>
        <v>4150.6509888698638</v>
      </c>
      <c r="E290">
        <f t="shared" si="149"/>
        <v>4150.6509888698638</v>
      </c>
      <c r="F290">
        <f t="shared" si="149"/>
        <v>4150.6509888698638</v>
      </c>
      <c r="G290">
        <f t="shared" si="149"/>
        <v>5029.2393729986734</v>
      </c>
      <c r="H290" s="4">
        <f t="shared" si="149"/>
        <v>8279.5611671332335</v>
      </c>
      <c r="I290">
        <f t="shared" si="149"/>
        <v>12799.966687547263</v>
      </c>
      <c r="J290">
        <f t="shared" si="149"/>
        <v>17274.849493757731</v>
      </c>
      <c r="K290">
        <f t="shared" si="149"/>
        <v>21176.146101003276</v>
      </c>
      <c r="L290">
        <f t="shared" si="149"/>
        <v>23852.88169617291</v>
      </c>
      <c r="M290">
        <f t="shared" si="149"/>
        <v>25209.458579439157</v>
      </c>
      <c r="N290">
        <f t="shared" si="149"/>
        <v>25141.174508133809</v>
      </c>
      <c r="O290">
        <f t="shared" si="149"/>
        <v>23702.656739301146</v>
      </c>
      <c r="P290">
        <f t="shared" si="149"/>
        <v>21075.996129755433</v>
      </c>
      <c r="Q290">
        <f t="shared" si="149"/>
        <v>16446.336095252846</v>
      </c>
      <c r="R290" s="5">
        <f t="shared" si="149"/>
        <v>11366.001190134959</v>
      </c>
      <c r="S290">
        <f t="shared" si="149"/>
        <v>7806.124939416155</v>
      </c>
      <c r="T290">
        <f t="shared" si="149"/>
        <v>5184.0166012907957</v>
      </c>
      <c r="U290">
        <f t="shared" si="149"/>
        <v>4159.7555317105771</v>
      </c>
      <c r="V290">
        <f t="shared" si="149"/>
        <v>4150.6509888698638</v>
      </c>
      <c r="W290">
        <f t="shared" si="149"/>
        <v>4150.6509888698638</v>
      </c>
      <c r="X290">
        <f t="shared" si="149"/>
        <v>4150.6509888698638</v>
      </c>
      <c r="Y290" s="51">
        <f t="shared" si="149"/>
        <v>4150.6509888698638</v>
      </c>
      <c r="AN290" s="15"/>
    </row>
    <row r="291" spans="1:43">
      <c r="A291" s="52" t="s">
        <v>131</v>
      </c>
      <c r="B291" s="7">
        <f>B290+B266-B268</f>
        <v>-10968.349011130136</v>
      </c>
      <c r="C291" s="7">
        <f t="shared" ref="C291:Y291" si="150">C290+C266-C268</f>
        <v>-9978.3490111301362</v>
      </c>
      <c r="D291" s="7">
        <f t="shared" si="150"/>
        <v>-9885.3490111301362</v>
      </c>
      <c r="E291" s="7">
        <f t="shared" si="150"/>
        <v>-10069.349011130136</v>
      </c>
      <c r="F291" s="7">
        <f t="shared" si="150"/>
        <v>-10160.349011130136</v>
      </c>
      <c r="G291" s="7">
        <f t="shared" si="150"/>
        <v>-9326.7606270013275</v>
      </c>
      <c r="H291" s="6">
        <f t="shared" si="150"/>
        <v>-6990.4388328667665</v>
      </c>
      <c r="I291" s="7">
        <f t="shared" si="150"/>
        <v>-4711.0333124527369</v>
      </c>
      <c r="J291" s="7">
        <f t="shared" si="150"/>
        <v>-3607.1505062422693</v>
      </c>
      <c r="K291" s="7">
        <f t="shared" si="150"/>
        <v>-2235.8538989967237</v>
      </c>
      <c r="L291" s="7">
        <f t="shared" si="150"/>
        <v>-653.11830382709013</v>
      </c>
      <c r="M291" s="7">
        <f t="shared" si="150"/>
        <v>-213.54142056084311</v>
      </c>
      <c r="N291" s="7">
        <f t="shared" si="150"/>
        <v>-79.825491866191442</v>
      </c>
      <c r="O291" s="7">
        <f t="shared" si="150"/>
        <v>-2630.3432606988536</v>
      </c>
      <c r="P291" s="7">
        <f t="shared" si="150"/>
        <v>-5311.0038702445672</v>
      </c>
      <c r="Q291" s="7">
        <f t="shared" si="150"/>
        <v>-9572.6639047471544</v>
      </c>
      <c r="R291" s="8">
        <f t="shared" si="150"/>
        <v>-13720.998809865041</v>
      </c>
      <c r="S291" s="7">
        <f t="shared" si="150"/>
        <v>-15854.875060583845</v>
      </c>
      <c r="T291" s="7">
        <f t="shared" si="150"/>
        <v>-17169.983398709206</v>
      </c>
      <c r="U291" s="7">
        <f t="shared" si="150"/>
        <v>-17184.244468289424</v>
      </c>
      <c r="V291" s="7">
        <f t="shared" si="150"/>
        <v>-15893.349011130136</v>
      </c>
      <c r="W291" s="7">
        <f t="shared" si="150"/>
        <v>-14551.349011130136</v>
      </c>
      <c r="X291" s="7">
        <f t="shared" si="150"/>
        <v>-13521.349011130136</v>
      </c>
      <c r="Y291" s="57">
        <f t="shared" si="150"/>
        <v>-12372.349011130136</v>
      </c>
      <c r="AN291" s="15"/>
    </row>
    <row r="292" spans="1:43">
      <c r="A292" s="50"/>
      <c r="H292" s="4"/>
      <c r="R292" s="5"/>
      <c r="Y292" s="51"/>
      <c r="AN292" s="15"/>
    </row>
    <row r="293" spans="1:43">
      <c r="A293" s="58" t="s">
        <v>128</v>
      </c>
      <c r="B293" s="2">
        <f>B40</f>
        <v>0</v>
      </c>
      <c r="C293" s="2">
        <f t="shared" ref="C293:Y293" si="151">C40</f>
        <v>0</v>
      </c>
      <c r="D293" s="2">
        <f t="shared" si="151"/>
        <v>0</v>
      </c>
      <c r="E293" s="2">
        <f t="shared" si="151"/>
        <v>0</v>
      </c>
      <c r="F293" s="2">
        <f t="shared" si="151"/>
        <v>0</v>
      </c>
      <c r="G293" s="2">
        <f t="shared" si="151"/>
        <v>585.72558941920647</v>
      </c>
      <c r="H293" s="1">
        <f t="shared" si="151"/>
        <v>2752.6067855089136</v>
      </c>
      <c r="I293" s="2">
        <f t="shared" si="151"/>
        <v>5766.2104657849341</v>
      </c>
      <c r="J293" s="2">
        <f t="shared" si="151"/>
        <v>8749.4656699252446</v>
      </c>
      <c r="K293" s="2">
        <f t="shared" si="151"/>
        <v>11350.330074755608</v>
      </c>
      <c r="L293" s="2">
        <f t="shared" si="151"/>
        <v>13134.820471535366</v>
      </c>
      <c r="M293" s="2">
        <f t="shared" si="151"/>
        <v>14039.205060379531</v>
      </c>
      <c r="N293" s="2">
        <f t="shared" si="151"/>
        <v>13993.682346175965</v>
      </c>
      <c r="O293" s="2">
        <f t="shared" si="151"/>
        <v>13034.670500287522</v>
      </c>
      <c r="P293" s="2">
        <f t="shared" si="151"/>
        <v>11283.563427257046</v>
      </c>
      <c r="Q293" s="2">
        <f t="shared" si="151"/>
        <v>8197.1234042553206</v>
      </c>
      <c r="R293" s="3">
        <f t="shared" si="151"/>
        <v>4810.2334675100647</v>
      </c>
      <c r="S293" s="2">
        <f t="shared" si="151"/>
        <v>2436.9826336975275</v>
      </c>
      <c r="T293" s="2">
        <f t="shared" si="151"/>
        <v>688.91040828062114</v>
      </c>
      <c r="U293" s="2">
        <f t="shared" si="151"/>
        <v>6.0696952271420361</v>
      </c>
      <c r="V293" s="2">
        <f t="shared" si="151"/>
        <v>0</v>
      </c>
      <c r="W293" s="2">
        <f t="shared" si="151"/>
        <v>0</v>
      </c>
      <c r="X293" s="2">
        <f t="shared" si="151"/>
        <v>0</v>
      </c>
      <c r="Y293" s="54">
        <f t="shared" si="151"/>
        <v>0</v>
      </c>
      <c r="AN293" s="15"/>
    </row>
    <row r="294" spans="1:43">
      <c r="A294" s="50" t="s">
        <v>110</v>
      </c>
      <c r="B294">
        <f>B267+B293</f>
        <v>4150.6509888698638</v>
      </c>
      <c r="C294">
        <f t="shared" ref="C294:Y294" si="152">C267+C293</f>
        <v>4150.6509888698638</v>
      </c>
      <c r="D294">
        <f t="shared" si="152"/>
        <v>4150.6509888698638</v>
      </c>
      <c r="E294">
        <f t="shared" si="152"/>
        <v>4150.6509888698638</v>
      </c>
      <c r="F294">
        <f t="shared" si="152"/>
        <v>4150.6509888698638</v>
      </c>
      <c r="G294">
        <f t="shared" si="152"/>
        <v>4736.3765782890705</v>
      </c>
      <c r="H294" s="4">
        <f t="shared" si="152"/>
        <v>6903.257774378777</v>
      </c>
      <c r="I294">
        <f t="shared" si="152"/>
        <v>9916.8614546547979</v>
      </c>
      <c r="J294">
        <f t="shared" si="152"/>
        <v>12900.116658795108</v>
      </c>
      <c r="K294">
        <f t="shared" si="152"/>
        <v>15500.981063625472</v>
      </c>
      <c r="L294">
        <f t="shared" si="152"/>
        <v>17285.471460405228</v>
      </c>
      <c r="M294">
        <f t="shared" si="152"/>
        <v>18189.856049249393</v>
      </c>
      <c r="N294">
        <f t="shared" si="152"/>
        <v>18144.333335045827</v>
      </c>
      <c r="O294">
        <f t="shared" si="152"/>
        <v>17185.321489157388</v>
      </c>
      <c r="P294">
        <f t="shared" si="152"/>
        <v>15434.21441612691</v>
      </c>
      <c r="Q294">
        <f t="shared" si="152"/>
        <v>12347.774393125184</v>
      </c>
      <c r="R294" s="5">
        <f t="shared" si="152"/>
        <v>8960.8844563799285</v>
      </c>
      <c r="S294">
        <f t="shared" si="152"/>
        <v>6587.6336225673913</v>
      </c>
      <c r="T294">
        <f t="shared" si="152"/>
        <v>4839.5613971504845</v>
      </c>
      <c r="U294">
        <f t="shared" si="152"/>
        <v>4156.7206840970057</v>
      </c>
      <c r="V294">
        <f t="shared" si="152"/>
        <v>4150.6509888698638</v>
      </c>
      <c r="W294">
        <f t="shared" si="152"/>
        <v>4150.6509888698638</v>
      </c>
      <c r="X294">
        <f t="shared" si="152"/>
        <v>4150.6509888698638</v>
      </c>
      <c r="Y294" s="51">
        <f t="shared" si="152"/>
        <v>4150.6509888698638</v>
      </c>
      <c r="AN294" s="15"/>
    </row>
    <row r="295" spans="1:43">
      <c r="A295" s="52" t="s">
        <v>131</v>
      </c>
      <c r="B295" s="7">
        <f>B294+B266-B268</f>
        <v>-10968.349011130136</v>
      </c>
      <c r="C295" s="7">
        <f t="shared" ref="C295:Y295" si="153">C294+C266-C268</f>
        <v>-9978.3490111301362</v>
      </c>
      <c r="D295" s="7">
        <f t="shared" si="153"/>
        <v>-9885.3490111301362</v>
      </c>
      <c r="E295" s="7">
        <f t="shared" si="153"/>
        <v>-10069.349011130136</v>
      </c>
      <c r="F295" s="7">
        <f t="shared" si="153"/>
        <v>-10160.349011130136</v>
      </c>
      <c r="G295" s="7">
        <f t="shared" si="153"/>
        <v>-9619.6234217109304</v>
      </c>
      <c r="H295" s="6">
        <f t="shared" si="153"/>
        <v>-8366.742225621223</v>
      </c>
      <c r="I295" s="7">
        <f t="shared" si="153"/>
        <v>-7594.1385453452021</v>
      </c>
      <c r="J295" s="7">
        <f>J294+J266-J268</f>
        <v>-7981.8833412048916</v>
      </c>
      <c r="K295" s="7">
        <f t="shared" si="153"/>
        <v>-7911.0189363745285</v>
      </c>
      <c r="L295" s="7">
        <f t="shared" si="153"/>
        <v>-7220.5285395947722</v>
      </c>
      <c r="M295" s="7">
        <f t="shared" si="153"/>
        <v>-7233.1439507506075</v>
      </c>
      <c r="N295" s="7">
        <f t="shared" si="153"/>
        <v>-7076.666664954173</v>
      </c>
      <c r="O295" s="7">
        <f t="shared" si="153"/>
        <v>-9147.678510842612</v>
      </c>
      <c r="P295" s="7">
        <f t="shared" si="153"/>
        <v>-10952.78558387309</v>
      </c>
      <c r="Q295" s="7">
        <f t="shared" si="153"/>
        <v>-13671.225606874816</v>
      </c>
      <c r="R295" s="8">
        <f t="shared" si="153"/>
        <v>-16126.115543620072</v>
      </c>
      <c r="S295" s="7">
        <f t="shared" si="153"/>
        <v>-17073.366377432609</v>
      </c>
      <c r="T295" s="7">
        <f t="shared" si="153"/>
        <v>-17514.438602849514</v>
      </c>
      <c r="U295" s="7">
        <f t="shared" si="153"/>
        <v>-17187.279315902993</v>
      </c>
      <c r="V295" s="7">
        <f t="shared" si="153"/>
        <v>-15893.349011130136</v>
      </c>
      <c r="W295" s="7">
        <f t="shared" si="153"/>
        <v>-14551.349011130136</v>
      </c>
      <c r="X295" s="7">
        <f t="shared" si="153"/>
        <v>-13521.349011130136</v>
      </c>
      <c r="Y295" s="57">
        <f t="shared" si="153"/>
        <v>-12372.349011130136</v>
      </c>
      <c r="AN295" s="15"/>
    </row>
    <row r="296" spans="1:43">
      <c r="A296" s="50"/>
      <c r="B296">
        <f>B294+B266</f>
        <v>4150.6509888698638</v>
      </c>
      <c r="C296">
        <f t="shared" ref="C296:G296" si="154">C294+C266</f>
        <v>4150.6509888698638</v>
      </c>
      <c r="D296">
        <f t="shared" si="154"/>
        <v>4150.6509888698638</v>
      </c>
      <c r="E296">
        <f t="shared" si="154"/>
        <v>4150.6509888698638</v>
      </c>
      <c r="F296">
        <f t="shared" si="154"/>
        <v>4150.6509888698638</v>
      </c>
      <c r="G296">
        <f t="shared" si="154"/>
        <v>4736.3765782890705</v>
      </c>
      <c r="H296" s="4">
        <f>H294+H266</f>
        <v>6903.257774378777</v>
      </c>
      <c r="I296" s="4">
        <f t="shared" ref="I296" si="155">I294+I266</f>
        <v>9916.8614546547979</v>
      </c>
      <c r="J296" s="4">
        <f>J294+J266</f>
        <v>12900.116658795108</v>
      </c>
      <c r="K296">
        <f>K268</f>
        <v>23412</v>
      </c>
      <c r="L296">
        <f t="shared" ref="L296:O296" si="156">L268</f>
        <v>24506</v>
      </c>
      <c r="M296">
        <f t="shared" si="156"/>
        <v>25423</v>
      </c>
      <c r="N296">
        <f t="shared" si="156"/>
        <v>25221</v>
      </c>
      <c r="O296">
        <f t="shared" si="156"/>
        <v>26333</v>
      </c>
      <c r="P296">
        <f>P294+P266</f>
        <v>15434.21441612691</v>
      </c>
      <c r="Q296">
        <f t="shared" ref="Q296:R296" si="157">Q294+Q266</f>
        <v>12347.774393125184</v>
      </c>
      <c r="R296">
        <f t="shared" si="157"/>
        <v>8960.8844563799285</v>
      </c>
      <c r="S296">
        <f>S294+S266</f>
        <v>6587.6336225673913</v>
      </c>
      <c r="T296">
        <f t="shared" ref="T296:Y296" si="158">T294+T266</f>
        <v>4839.5613971504845</v>
      </c>
      <c r="U296">
        <f t="shared" si="158"/>
        <v>4156.7206840970057</v>
      </c>
      <c r="V296">
        <f t="shared" si="158"/>
        <v>4150.6509888698638</v>
      </c>
      <c r="W296">
        <f t="shared" si="158"/>
        <v>4150.6509888698638</v>
      </c>
      <c r="X296">
        <f t="shared" si="158"/>
        <v>4150.6509888698638</v>
      </c>
      <c r="Y296">
        <f t="shared" si="158"/>
        <v>4150.6509888698638</v>
      </c>
      <c r="AN296" s="15"/>
    </row>
    <row r="297" spans="1:43">
      <c r="A297" s="50"/>
      <c r="H297" s="4"/>
      <c r="R297" s="5"/>
      <c r="Y297" s="51"/>
      <c r="AN297" s="15"/>
    </row>
    <row r="298" spans="1:43">
      <c r="A298" s="58" t="s">
        <v>129</v>
      </c>
      <c r="B298" s="2">
        <f>B43</f>
        <v>0</v>
      </c>
      <c r="C298" s="2">
        <f t="shared" ref="C298:Y298" si="159">C43</f>
        <v>0</v>
      </c>
      <c r="D298" s="2">
        <f t="shared" si="159"/>
        <v>0</v>
      </c>
      <c r="E298" s="2">
        <f t="shared" si="159"/>
        <v>0</v>
      </c>
      <c r="F298" s="2">
        <f t="shared" si="159"/>
        <v>0</v>
      </c>
      <c r="G298" s="2">
        <f t="shared" si="159"/>
        <v>292.86279470960324</v>
      </c>
      <c r="H298" s="1">
        <f t="shared" si="159"/>
        <v>1376.3033927544568</v>
      </c>
      <c r="I298" s="2">
        <f t="shared" si="159"/>
        <v>2883.105232892467</v>
      </c>
      <c r="J298" s="2">
        <f t="shared" si="159"/>
        <v>4374.7328349626223</v>
      </c>
      <c r="K298" s="2">
        <f t="shared" si="159"/>
        <v>5675.1650373778039</v>
      </c>
      <c r="L298" s="2">
        <f t="shared" si="159"/>
        <v>6567.4102357676829</v>
      </c>
      <c r="M298" s="2">
        <f t="shared" si="159"/>
        <v>7019.6025301897653</v>
      </c>
      <c r="N298" s="2">
        <f t="shared" si="159"/>
        <v>6996.8411730879825</v>
      </c>
      <c r="O298" s="2">
        <f t="shared" si="159"/>
        <v>6517.3352501437612</v>
      </c>
      <c r="P298" s="2">
        <f t="shared" si="159"/>
        <v>5641.781713628523</v>
      </c>
      <c r="Q298" s="2">
        <f t="shared" si="159"/>
        <v>4098.5617021276603</v>
      </c>
      <c r="R298" s="3">
        <f t="shared" si="159"/>
        <v>2405.1167337550323</v>
      </c>
      <c r="S298" s="2">
        <f t="shared" si="159"/>
        <v>1218.4913168487637</v>
      </c>
      <c r="T298" s="2">
        <f t="shared" si="159"/>
        <v>344.45520414031057</v>
      </c>
      <c r="U298" s="2">
        <f t="shared" si="159"/>
        <v>3.0348476135710181</v>
      </c>
      <c r="V298" s="2">
        <f t="shared" si="159"/>
        <v>0</v>
      </c>
      <c r="W298" s="2">
        <f t="shared" si="159"/>
        <v>0</v>
      </c>
      <c r="X298" s="2">
        <f t="shared" si="159"/>
        <v>0</v>
      </c>
      <c r="Y298" s="54">
        <f t="shared" si="159"/>
        <v>0</v>
      </c>
      <c r="AN298" s="15"/>
    </row>
    <row r="299" spans="1:43">
      <c r="A299" s="50" t="s">
        <v>110</v>
      </c>
      <c r="B299">
        <f>B267+B298</f>
        <v>4150.6509888698638</v>
      </c>
      <c r="C299">
        <f t="shared" ref="C299:Y299" si="160">C267+C298</f>
        <v>4150.6509888698638</v>
      </c>
      <c r="D299">
        <f t="shared" si="160"/>
        <v>4150.6509888698638</v>
      </c>
      <c r="E299">
        <f t="shared" si="160"/>
        <v>4150.6509888698638</v>
      </c>
      <c r="F299">
        <f t="shared" si="160"/>
        <v>4150.6509888698638</v>
      </c>
      <c r="G299">
        <f t="shared" si="160"/>
        <v>4443.5137835794667</v>
      </c>
      <c r="H299" s="4">
        <f t="shared" si="160"/>
        <v>5526.9543816243204</v>
      </c>
      <c r="I299">
        <f t="shared" si="160"/>
        <v>7033.7562217623308</v>
      </c>
      <c r="J299">
        <f t="shared" si="160"/>
        <v>8525.3838238324861</v>
      </c>
      <c r="K299">
        <f t="shared" si="160"/>
        <v>9825.8160262476667</v>
      </c>
      <c r="L299">
        <f t="shared" si="160"/>
        <v>10718.061224637546</v>
      </c>
      <c r="M299">
        <f t="shared" si="160"/>
        <v>11170.253519059628</v>
      </c>
      <c r="N299">
        <f t="shared" si="160"/>
        <v>11147.492161957845</v>
      </c>
      <c r="O299">
        <f t="shared" si="160"/>
        <v>10667.986239013626</v>
      </c>
      <c r="P299">
        <f t="shared" si="160"/>
        <v>9792.4327024983868</v>
      </c>
      <c r="Q299">
        <f t="shared" si="160"/>
        <v>8249.2126909975232</v>
      </c>
      <c r="R299" s="5">
        <f t="shared" si="160"/>
        <v>6555.7677226248961</v>
      </c>
      <c r="S299">
        <f t="shared" si="160"/>
        <v>5369.1423057186275</v>
      </c>
      <c r="T299">
        <f t="shared" si="160"/>
        <v>4495.1061930101741</v>
      </c>
      <c r="U299">
        <f t="shared" si="160"/>
        <v>4153.6858364834352</v>
      </c>
      <c r="V299">
        <f t="shared" si="160"/>
        <v>4150.6509888698638</v>
      </c>
      <c r="W299">
        <f t="shared" si="160"/>
        <v>4150.6509888698638</v>
      </c>
      <c r="X299">
        <f t="shared" si="160"/>
        <v>4150.6509888698638</v>
      </c>
      <c r="Y299" s="51">
        <f t="shared" si="160"/>
        <v>4150.6509888698638</v>
      </c>
      <c r="AN299" s="15"/>
    </row>
    <row r="300" spans="1:43" ht="14.25" thickBot="1">
      <c r="A300" s="59" t="s">
        <v>131</v>
      </c>
      <c r="B300" s="60">
        <f>B299+B266-B268</f>
        <v>-10968.349011130136</v>
      </c>
      <c r="C300" s="60">
        <f t="shared" ref="C300:Y300" si="161">C299+C266-C268</f>
        <v>-9978.3490111301362</v>
      </c>
      <c r="D300" s="60">
        <f t="shared" si="161"/>
        <v>-9885.3490111301362</v>
      </c>
      <c r="E300" s="60">
        <f t="shared" si="161"/>
        <v>-10069.349011130136</v>
      </c>
      <c r="F300" s="60">
        <f t="shared" si="161"/>
        <v>-10160.349011130136</v>
      </c>
      <c r="G300" s="60">
        <f t="shared" si="161"/>
        <v>-9912.4862164205333</v>
      </c>
      <c r="H300" s="6">
        <f t="shared" si="161"/>
        <v>-9743.0456183756796</v>
      </c>
      <c r="I300" s="7">
        <f t="shared" si="161"/>
        <v>-10477.243778237669</v>
      </c>
      <c r="J300" s="7">
        <f t="shared" si="161"/>
        <v>-12356.616176167514</v>
      </c>
      <c r="K300" s="7">
        <f t="shared" si="161"/>
        <v>-13586.183973752333</v>
      </c>
      <c r="L300" s="7">
        <f t="shared" si="161"/>
        <v>-13787.938775362454</v>
      </c>
      <c r="M300" s="7">
        <f t="shared" si="161"/>
        <v>-14252.746480940372</v>
      </c>
      <c r="N300" s="7">
        <f t="shared" si="161"/>
        <v>-14073.507838042155</v>
      </c>
      <c r="O300" s="7">
        <f t="shared" si="161"/>
        <v>-15665.013760986374</v>
      </c>
      <c r="P300" s="7">
        <f t="shared" si="161"/>
        <v>-16594.567297501613</v>
      </c>
      <c r="Q300" s="7">
        <f t="shared" si="161"/>
        <v>-17769.787309002477</v>
      </c>
      <c r="R300" s="8">
        <f t="shared" si="161"/>
        <v>-18531.232277375104</v>
      </c>
      <c r="S300" s="60">
        <f t="shared" si="161"/>
        <v>-18291.857694281374</v>
      </c>
      <c r="T300" s="60">
        <f t="shared" si="161"/>
        <v>-17858.893806989825</v>
      </c>
      <c r="U300" s="60">
        <f t="shared" si="161"/>
        <v>-17190.314163516567</v>
      </c>
      <c r="V300" s="60">
        <f t="shared" si="161"/>
        <v>-15893.349011130136</v>
      </c>
      <c r="W300" s="60">
        <f t="shared" si="161"/>
        <v>-14551.349011130136</v>
      </c>
      <c r="X300" s="60">
        <f t="shared" si="161"/>
        <v>-13521.349011130136</v>
      </c>
      <c r="Y300" s="61">
        <f t="shared" si="161"/>
        <v>-12372.349011130136</v>
      </c>
      <c r="AN300" s="15"/>
    </row>
  </sheetData>
  <mergeCells count="10">
    <mergeCell ref="AN274:AN275"/>
    <mergeCell ref="Z264:AL264"/>
    <mergeCell ref="AN257:AQ257"/>
    <mergeCell ref="AN273:AQ273"/>
    <mergeCell ref="AN258:AN259"/>
    <mergeCell ref="B1:Y1"/>
    <mergeCell ref="B85:Y85"/>
    <mergeCell ref="B136:Y136"/>
    <mergeCell ref="AB227:AC227"/>
    <mergeCell ref="Z257:AL257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302"/>
  <sheetViews>
    <sheetView topLeftCell="A136" zoomScale="85" zoomScaleNormal="85" workbookViewId="0">
      <selection activeCell="L14" sqref="L14"/>
    </sheetView>
  </sheetViews>
  <sheetFormatPr defaultRowHeight="13.5"/>
  <cols>
    <col min="1" max="1" width="21.625" customWidth="1"/>
    <col min="6" max="6" width="9.625" customWidth="1"/>
    <col min="27" max="27" width="17" customWidth="1"/>
    <col min="40" max="40" width="12.25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0</v>
      </c>
      <c r="G3">
        <v>80</v>
      </c>
      <c r="H3">
        <v>450</v>
      </c>
      <c r="I3">
        <v>992</v>
      </c>
      <c r="J3">
        <v>1654</v>
      </c>
      <c r="K3">
        <v>2183</v>
      </c>
      <c r="L3">
        <v>2354</v>
      </c>
      <c r="M3">
        <v>2527</v>
      </c>
      <c r="N3">
        <v>2744</v>
      </c>
      <c r="O3">
        <v>2796</v>
      </c>
      <c r="P3">
        <v>2349</v>
      </c>
      <c r="Q3">
        <v>1750</v>
      </c>
      <c r="R3">
        <v>1116</v>
      </c>
      <c r="S3">
        <v>537</v>
      </c>
      <c r="T3">
        <v>165</v>
      </c>
      <c r="U3">
        <v>2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66</v>
      </c>
      <c r="H4">
        <v>341</v>
      </c>
      <c r="I4">
        <v>823</v>
      </c>
      <c r="J4">
        <v>1490</v>
      </c>
      <c r="K4">
        <v>2222</v>
      </c>
      <c r="L4">
        <v>2719</v>
      </c>
      <c r="M4">
        <v>2852</v>
      </c>
      <c r="N4">
        <v>2392</v>
      </c>
      <c r="O4">
        <v>1490</v>
      </c>
      <c r="P4">
        <v>1186</v>
      </c>
      <c r="Q4">
        <v>853</v>
      </c>
      <c r="R4">
        <v>547</v>
      </c>
      <c r="S4">
        <v>314</v>
      </c>
      <c r="T4">
        <v>125</v>
      </c>
      <c r="U4">
        <v>2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82</v>
      </c>
      <c r="H5">
        <v>486</v>
      </c>
      <c r="I5">
        <v>973</v>
      </c>
      <c r="J5">
        <v>1530</v>
      </c>
      <c r="K5">
        <v>2076</v>
      </c>
      <c r="L5">
        <v>2616</v>
      </c>
      <c r="M5">
        <v>3146</v>
      </c>
      <c r="N5">
        <v>3135</v>
      </c>
      <c r="O5">
        <v>2594</v>
      </c>
      <c r="P5">
        <v>2244</v>
      </c>
      <c r="Q5">
        <v>1755</v>
      </c>
      <c r="R5">
        <v>938</v>
      </c>
      <c r="S5">
        <v>429</v>
      </c>
      <c r="T5">
        <v>132</v>
      </c>
      <c r="U5">
        <v>3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65</v>
      </c>
      <c r="H6">
        <v>458</v>
      </c>
      <c r="I6">
        <v>987</v>
      </c>
      <c r="J6">
        <v>1526</v>
      </c>
      <c r="K6">
        <v>2074</v>
      </c>
      <c r="L6">
        <v>2335</v>
      </c>
      <c r="M6">
        <v>2121</v>
      </c>
      <c r="N6">
        <v>1831</v>
      </c>
      <c r="O6">
        <v>1585</v>
      </c>
      <c r="P6">
        <v>1269</v>
      </c>
      <c r="Q6">
        <v>1091</v>
      </c>
      <c r="R6">
        <v>944</v>
      </c>
      <c r="S6">
        <v>513</v>
      </c>
      <c r="T6">
        <v>170</v>
      </c>
      <c r="U6">
        <v>1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81</v>
      </c>
      <c r="H7">
        <v>580</v>
      </c>
      <c r="I7">
        <v>1395</v>
      </c>
      <c r="J7">
        <v>2165</v>
      </c>
      <c r="K7">
        <v>2950</v>
      </c>
      <c r="L7">
        <v>3562</v>
      </c>
      <c r="M7">
        <v>3943</v>
      </c>
      <c r="N7">
        <v>3970</v>
      </c>
      <c r="O7">
        <v>3822</v>
      </c>
      <c r="P7">
        <v>3504</v>
      </c>
      <c r="Q7">
        <v>2806</v>
      </c>
      <c r="R7">
        <v>1928</v>
      </c>
      <c r="S7">
        <v>1027</v>
      </c>
      <c r="T7">
        <v>272</v>
      </c>
      <c r="U7">
        <v>1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95</v>
      </c>
      <c r="H8">
        <v>729</v>
      </c>
      <c r="I8">
        <v>1768</v>
      </c>
      <c r="J8">
        <v>2821</v>
      </c>
      <c r="K8">
        <v>3645</v>
      </c>
      <c r="L8">
        <v>4193</v>
      </c>
      <c r="M8">
        <v>4471</v>
      </c>
      <c r="N8">
        <v>4509</v>
      </c>
      <c r="O8">
        <v>4311</v>
      </c>
      <c r="P8">
        <v>3839</v>
      </c>
      <c r="Q8">
        <v>3121</v>
      </c>
      <c r="R8">
        <v>2184</v>
      </c>
      <c r="S8">
        <v>1116</v>
      </c>
      <c r="T8">
        <v>282</v>
      </c>
      <c r="U8">
        <v>2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78</v>
      </c>
      <c r="H9">
        <v>642</v>
      </c>
      <c r="I9">
        <v>1553</v>
      </c>
      <c r="J9">
        <v>2616</v>
      </c>
      <c r="K9">
        <v>3499</v>
      </c>
      <c r="L9">
        <v>4104</v>
      </c>
      <c r="M9">
        <v>4428</v>
      </c>
      <c r="N9">
        <v>4461</v>
      </c>
      <c r="O9">
        <v>4248</v>
      </c>
      <c r="P9">
        <v>3751</v>
      </c>
      <c r="Q9">
        <v>2996</v>
      </c>
      <c r="R9">
        <v>2093</v>
      </c>
      <c r="S9">
        <v>1042</v>
      </c>
      <c r="T9">
        <v>254</v>
      </c>
      <c r="U9">
        <v>1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247.38677999999999</v>
      </c>
      <c r="D12">
        <f t="shared" ref="D12:I12" si="0">$C12*D11</f>
        <v>148.43206799999999</v>
      </c>
      <c r="E12">
        <f t="shared" si="0"/>
        <v>123.69338999999999</v>
      </c>
      <c r="F12">
        <f t="shared" si="0"/>
        <v>98.954712000000001</v>
      </c>
      <c r="G12">
        <f t="shared" si="0"/>
        <v>74.216033999999993</v>
      </c>
      <c r="H12">
        <f t="shared" si="0"/>
        <v>49.477356</v>
      </c>
      <c r="I12">
        <f t="shared" si="0"/>
        <v>24.738678</v>
      </c>
    </row>
    <row r="13" spans="1:25">
      <c r="A13" t="s">
        <v>33</v>
      </c>
      <c r="B13" t="s">
        <v>32</v>
      </c>
      <c r="C13">
        <f>C12/365</f>
        <v>0.67777199999999993</v>
      </c>
      <c r="D13">
        <f t="shared" ref="D13:I13" si="1">D12/365</f>
        <v>0.40666319999999995</v>
      </c>
      <c r="E13">
        <f t="shared" si="1"/>
        <v>0.33888599999999997</v>
      </c>
      <c r="F13">
        <f t="shared" si="1"/>
        <v>0.27110879999999998</v>
      </c>
      <c r="G13">
        <f t="shared" si="1"/>
        <v>0.20333159999999997</v>
      </c>
      <c r="H13">
        <f t="shared" si="1"/>
        <v>0.13555439999999999</v>
      </c>
      <c r="I13">
        <f t="shared" si="1"/>
        <v>6.7777199999999996E-2</v>
      </c>
    </row>
    <row r="15" spans="1:25">
      <c r="A15" t="s">
        <v>34</v>
      </c>
      <c r="B15" s="9">
        <f>MAX(B8:Y8)</f>
        <v>4509</v>
      </c>
      <c r="C15" t="s">
        <v>35</v>
      </c>
      <c r="D15">
        <v>1</v>
      </c>
      <c r="E15" t="s">
        <v>36</v>
      </c>
      <c r="F15" t="s">
        <v>191</v>
      </c>
    </row>
    <row r="16" spans="1:25">
      <c r="A16" t="s">
        <v>37</v>
      </c>
      <c r="B16">
        <f>B8/$B15</f>
        <v>0</v>
      </c>
      <c r="C16">
        <f t="shared" ref="C16:X16" si="2">C8/$B15</f>
        <v>0</v>
      </c>
      <c r="D16">
        <f>D8/$B15</f>
        <v>0</v>
      </c>
      <c r="E16">
        <f t="shared" si="2"/>
        <v>0</v>
      </c>
      <c r="F16">
        <f t="shared" si="2"/>
        <v>0</v>
      </c>
      <c r="G16">
        <f>G8/$B15</f>
        <v>2.1068973164781547E-2</v>
      </c>
      <c r="H16">
        <f t="shared" si="2"/>
        <v>0.16167664670658682</v>
      </c>
      <c r="I16">
        <f t="shared" si="2"/>
        <v>0.39210467952982925</v>
      </c>
      <c r="J16">
        <f t="shared" si="2"/>
        <v>0.62563761366156578</v>
      </c>
      <c r="K16">
        <f t="shared" si="2"/>
        <v>0.80838323353293418</v>
      </c>
      <c r="L16">
        <f t="shared" si="2"/>
        <v>0.9299179418939898</v>
      </c>
      <c r="M16">
        <f t="shared" si="2"/>
        <v>0.99157241073408742</v>
      </c>
      <c r="N16">
        <f>N8/$B15</f>
        <v>1</v>
      </c>
      <c r="O16">
        <f t="shared" si="2"/>
        <v>0.95608782435129736</v>
      </c>
      <c r="P16">
        <f>P8/$B15</f>
        <v>0.85140829452206701</v>
      </c>
      <c r="Q16">
        <f t="shared" si="2"/>
        <v>0.69217121312929697</v>
      </c>
      <c r="R16">
        <f t="shared" si="2"/>
        <v>0.48436460412508314</v>
      </c>
      <c r="S16">
        <f t="shared" si="2"/>
        <v>0.24750499001996007</v>
      </c>
      <c r="T16">
        <f t="shared" si="2"/>
        <v>6.2541583499667333E-2</v>
      </c>
      <c r="U16">
        <f t="shared" si="2"/>
        <v>4.4355732978487467E-4</v>
      </c>
      <c r="V16">
        <f t="shared" si="2"/>
        <v>0</v>
      </c>
      <c r="W16">
        <f t="shared" si="2"/>
        <v>0</v>
      </c>
      <c r="X16">
        <f t="shared" si="2"/>
        <v>0</v>
      </c>
      <c r="Y16">
        <f>Y8/$B15</f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8.2248835662009334</v>
      </c>
      <c r="C19" t="s">
        <v>39</v>
      </c>
      <c r="D19" t="s">
        <v>40</v>
      </c>
      <c r="E19">
        <v>0.67777199999999993</v>
      </c>
      <c r="F19">
        <v>0.40666319999999995</v>
      </c>
      <c r="G19">
        <v>0.33888599999999997</v>
      </c>
      <c r="H19">
        <v>0.27110879999999998</v>
      </c>
      <c r="I19">
        <v>0.20333159999999997</v>
      </c>
      <c r="J19">
        <v>0.13555439999999999</v>
      </c>
      <c r="K19">
        <v>6.7777199999999996E-2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 t="shared" ref="E20:K20" si="3">E19/$B19</f>
        <v>8.2405057110499891E-2</v>
      </c>
      <c r="F20">
        <f t="shared" si="3"/>
        <v>4.944303426629993E-2</v>
      </c>
      <c r="G20">
        <f t="shared" si="3"/>
        <v>4.1202528555249945E-2</v>
      </c>
      <c r="H20">
        <f t="shared" si="3"/>
        <v>3.296202284419996E-2</v>
      </c>
      <c r="I20">
        <f t="shared" si="3"/>
        <v>2.4721517133149965E-2</v>
      </c>
      <c r="J20">
        <f t="shared" si="3"/>
        <v>1.648101142209998E-2</v>
      </c>
      <c r="K20">
        <f t="shared" si="3"/>
        <v>8.2405057110499901E-3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4">$E20*C16</f>
        <v>0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1.7361899369034131E-3</v>
      </c>
      <c r="H24">
        <f t="shared" si="4"/>
        <v>1.3322973305290401E-2</v>
      </c>
      <c r="I24">
        <f>$E20*I16</f>
        <v>3.2311408509949839E-2</v>
      </c>
      <c r="J24">
        <f>$E20*J16</f>
        <v>5.1555703284258195E-2</v>
      </c>
      <c r="K24">
        <f t="shared" si="4"/>
        <v>6.6614866526452016E-2</v>
      </c>
      <c r="L24">
        <f t="shared" si="4"/>
        <v>7.6629941109852745E-2</v>
      </c>
      <c r="M24">
        <f t="shared" si="4"/>
        <v>8.1710581135738522E-2</v>
      </c>
      <c r="N24">
        <f t="shared" si="4"/>
        <v>8.2405057110499891E-2</v>
      </c>
      <c r="O24">
        <f t="shared" si="4"/>
        <v>7.878647176832225E-2</v>
      </c>
      <c r="P24">
        <f t="shared" si="4"/>
        <v>7.0160349134444244E-2</v>
      </c>
      <c r="Q24">
        <f t="shared" si="4"/>
        <v>5.7038408348163712E-2</v>
      </c>
      <c r="R24">
        <f t="shared" si="4"/>
        <v>3.9914092865232148E-2</v>
      </c>
      <c r="S24">
        <f t="shared" si="4"/>
        <v>2.0395662837728513E-2</v>
      </c>
      <c r="T24">
        <f t="shared" si="4"/>
        <v>5.1537427600711842E-3</v>
      </c>
      <c r="U24">
        <f t="shared" si="4"/>
        <v>3.6551367092703433E-5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>
        <f>SUM(B24:Y24)</f>
        <v>0.67777199999999993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>E24*1000000</f>
        <v>0</v>
      </c>
      <c r="F25">
        <f t="shared" si="5"/>
        <v>0</v>
      </c>
      <c r="G25">
        <f>G24*1000000</f>
        <v>1736.1899369034131</v>
      </c>
      <c r="H25">
        <f t="shared" si="5"/>
        <v>13322.973305290401</v>
      </c>
      <c r="I25">
        <f t="shared" si="5"/>
        <v>32311.408509949841</v>
      </c>
      <c r="J25">
        <f t="shared" si="5"/>
        <v>51555.703284258198</v>
      </c>
      <c r="K25">
        <f t="shared" si="5"/>
        <v>66614.86652645201</v>
      </c>
      <c r="L25">
        <f t="shared" si="5"/>
        <v>76629.941109852749</v>
      </c>
      <c r="M25">
        <f>M24*1000000</f>
        <v>81710.581135738525</v>
      </c>
      <c r="N25">
        <f t="shared" si="5"/>
        <v>82405.057110499896</v>
      </c>
      <c r="O25">
        <f t="shared" si="5"/>
        <v>78786.471768322255</v>
      </c>
      <c r="P25">
        <f t="shared" si="5"/>
        <v>70160.349134444245</v>
      </c>
      <c r="Q25">
        <f t="shared" si="5"/>
        <v>57038.408348163714</v>
      </c>
      <c r="R25">
        <f t="shared" si="5"/>
        <v>39914.092865232145</v>
      </c>
      <c r="S25">
        <f t="shared" si="5"/>
        <v>20395.662837728512</v>
      </c>
      <c r="T25">
        <f t="shared" si="5"/>
        <v>5153.7427600711844</v>
      </c>
      <c r="U25">
        <f t="shared" si="5"/>
        <v>36.55136709270343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>$F20*G16</f>
        <v>1.0417139621420478E-3</v>
      </c>
      <c r="H27">
        <f t="shared" si="6"/>
        <v>7.9937839831742408E-3</v>
      </c>
      <c r="I27">
        <f t="shared" si="6"/>
        <v>1.9386845105969899E-2</v>
      </c>
      <c r="J27">
        <f>$F20*J16</f>
        <v>3.0933421970554913E-2</v>
      </c>
      <c r="K27">
        <f t="shared" si="6"/>
        <v>3.9968919915871204E-2</v>
      </c>
      <c r="L27">
        <f t="shared" si="6"/>
        <v>4.5977964665911648E-2</v>
      </c>
      <c r="M27">
        <f t="shared" si="6"/>
        <v>4.9026348681443115E-2</v>
      </c>
      <c r="N27">
        <f>$F20*N16</f>
        <v>4.944303426629993E-2</v>
      </c>
      <c r="O27">
        <f t="shared" si="6"/>
        <v>4.7271883060993343E-2</v>
      </c>
      <c r="P27">
        <f t="shared" si="6"/>
        <v>4.2096209480666544E-2</v>
      </c>
      <c r="Q27">
        <f t="shared" si="6"/>
        <v>3.4223045008898223E-2</v>
      </c>
      <c r="R27">
        <f t="shared" si="6"/>
        <v>2.3948455719139287E-2</v>
      </c>
      <c r="S27">
        <f t="shared" si="6"/>
        <v>1.2237397702637109E-2</v>
      </c>
      <c r="T27">
        <f t="shared" si="6"/>
        <v>3.0922456560427102E-3</v>
      </c>
      <c r="U27">
        <f t="shared" si="6"/>
        <v>2.1930820255622056E-5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>
        <f>SUM(B27:Y27)</f>
        <v>0.40666319999999989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1041.7139621420479</v>
      </c>
      <c r="H28">
        <f t="shared" si="7"/>
        <v>7993.7839831742403</v>
      </c>
      <c r="I28">
        <f t="shared" si="7"/>
        <v>19386.8451059699</v>
      </c>
      <c r="J28">
        <f t="shared" si="7"/>
        <v>30933.421970554915</v>
      </c>
      <c r="K28">
        <f t="shared" si="7"/>
        <v>39968.919915871207</v>
      </c>
      <c r="L28">
        <f t="shared" si="7"/>
        <v>45977.964665911648</v>
      </c>
      <c r="M28">
        <f t="shared" si="7"/>
        <v>49026.348681443116</v>
      </c>
      <c r="N28">
        <f t="shared" si="7"/>
        <v>49443.034266299932</v>
      </c>
      <c r="O28">
        <f>O27*1000000</f>
        <v>47271.883060993343</v>
      </c>
      <c r="P28">
        <f t="shared" si="7"/>
        <v>42096.209480666541</v>
      </c>
      <c r="Q28">
        <f t="shared" si="7"/>
        <v>34223.045008898225</v>
      </c>
      <c r="R28">
        <f t="shared" si="7"/>
        <v>23948.455719139285</v>
      </c>
      <c r="S28">
        <f t="shared" si="7"/>
        <v>12237.397702637109</v>
      </c>
      <c r="T28">
        <f t="shared" si="7"/>
        <v>3092.2456560427099</v>
      </c>
      <c r="U28">
        <f t="shared" si="7"/>
        <v>21.930820255622056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8.6809496845170655E-4</v>
      </c>
      <c r="H30">
        <f t="shared" si="8"/>
        <v>6.6614866526452004E-3</v>
      </c>
      <c r="I30">
        <f t="shared" si="8"/>
        <v>1.615570425497492E-2</v>
      </c>
      <c r="J30">
        <f t="shared" si="8"/>
        <v>2.5777851642129097E-2</v>
      </c>
      <c r="K30">
        <f>$G20*K16</f>
        <v>3.3307433263226008E-2</v>
      </c>
      <c r="L30">
        <f t="shared" si="8"/>
        <v>3.8314970554926372E-2</v>
      </c>
      <c r="M30">
        <f>$G20*M16</f>
        <v>4.0855290567869261E-2</v>
      </c>
      <c r="N30">
        <f t="shared" si="8"/>
        <v>4.1202528555249945E-2</v>
      </c>
      <c r="O30">
        <f t="shared" si="8"/>
        <v>3.9393235884161125E-2</v>
      </c>
      <c r="P30">
        <f t="shared" si="8"/>
        <v>3.5080174567222122E-2</v>
      </c>
      <c r="Q30">
        <f t="shared" si="8"/>
        <v>2.8519204174081856E-2</v>
      </c>
      <c r="R30">
        <f t="shared" si="8"/>
        <v>1.9957046432616074E-2</v>
      </c>
      <c r="S30">
        <f t="shared" si="8"/>
        <v>1.0197831418864257E-2</v>
      </c>
      <c r="T30">
        <f t="shared" si="8"/>
        <v>2.5768713800355921E-3</v>
      </c>
      <c r="U30">
        <f t="shared" si="8"/>
        <v>1.8275683546351716E-5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>
        <f>SUM(B30:Y30)</f>
        <v>0.33888599999999997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868.09496845170656</v>
      </c>
      <c r="H31">
        <f t="shared" si="9"/>
        <v>6661.4866526452006</v>
      </c>
      <c r="I31">
        <f t="shared" si="9"/>
        <v>16155.70425497492</v>
      </c>
      <c r="J31">
        <f t="shared" si="9"/>
        <v>25777.851642129099</v>
      </c>
      <c r="K31">
        <f t="shared" si="9"/>
        <v>33307.433263226005</v>
      </c>
      <c r="L31">
        <f t="shared" si="9"/>
        <v>38314.970554926374</v>
      </c>
      <c r="M31">
        <f t="shared" si="9"/>
        <v>40855.290567869262</v>
      </c>
      <c r="N31">
        <f t="shared" si="9"/>
        <v>41202.528555249948</v>
      </c>
      <c r="O31">
        <f t="shared" si="9"/>
        <v>39393.235884161128</v>
      </c>
      <c r="P31">
        <f t="shared" si="9"/>
        <v>35080.174567222122</v>
      </c>
      <c r="Q31">
        <f t="shared" si="9"/>
        <v>28519.204174081857</v>
      </c>
      <c r="R31">
        <f t="shared" si="9"/>
        <v>19957.046432616073</v>
      </c>
      <c r="S31">
        <f t="shared" si="9"/>
        <v>10197.831418864256</v>
      </c>
      <c r="T31">
        <f t="shared" si="9"/>
        <v>2576.8713800355922</v>
      </c>
      <c r="U31">
        <f t="shared" si="9"/>
        <v>18.275683546351715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6.9447597476136533E-4</v>
      </c>
      <c r="H33">
        <f t="shared" si="10"/>
        <v>5.3291893221161608E-3</v>
      </c>
      <c r="I33">
        <f t="shared" si="10"/>
        <v>1.2924563403979936E-2</v>
      </c>
      <c r="J33">
        <f>$H20*J16</f>
        <v>2.0622281313703281E-2</v>
      </c>
      <c r="K33">
        <f>$H20*K16</f>
        <v>2.6645946610580808E-2</v>
      </c>
      <c r="L33">
        <f t="shared" si="10"/>
        <v>3.0651976443941104E-2</v>
      </c>
      <c r="M33">
        <f t="shared" si="10"/>
        <v>3.2684232454295414E-2</v>
      </c>
      <c r="N33">
        <f>$H20*N16</f>
        <v>3.296202284419996E-2</v>
      </c>
      <c r="O33">
        <f t="shared" si="10"/>
        <v>3.15145887073289E-2</v>
      </c>
      <c r="P33">
        <f t="shared" si="10"/>
        <v>2.80641396537777E-2</v>
      </c>
      <c r="Q33">
        <f t="shared" si="10"/>
        <v>2.2815363339265485E-2</v>
      </c>
      <c r="R33">
        <f t="shared" si="10"/>
        <v>1.5965637146092861E-2</v>
      </c>
      <c r="S33">
        <f t="shared" si="10"/>
        <v>8.1582651350914064E-3</v>
      </c>
      <c r="T33">
        <f t="shared" si="10"/>
        <v>2.061497104028474E-3</v>
      </c>
      <c r="U33">
        <f t="shared" si="10"/>
        <v>1.4620546837081375E-5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>
        <f>SUM(B33:Y33)</f>
        <v>0.27110879999999993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0</v>
      </c>
      <c r="G34">
        <f t="shared" si="11"/>
        <v>694.47597476136536</v>
      </c>
      <c r="H34">
        <f t="shared" si="11"/>
        <v>5329.1893221161608</v>
      </c>
      <c r="I34">
        <f t="shared" si="11"/>
        <v>12924.563403979937</v>
      </c>
      <c r="J34">
        <f t="shared" si="11"/>
        <v>20622.281313703283</v>
      </c>
      <c r="K34">
        <f t="shared" si="11"/>
        <v>26645.94661058081</v>
      </c>
      <c r="L34">
        <f t="shared" si="11"/>
        <v>30651.976443941105</v>
      </c>
      <c r="M34">
        <f t="shared" si="11"/>
        <v>32684.232454295416</v>
      </c>
      <c r="N34">
        <f t="shared" si="11"/>
        <v>32962.022844199957</v>
      </c>
      <c r="O34">
        <f t="shared" si="11"/>
        <v>31514.588707328901</v>
      </c>
      <c r="P34">
        <f t="shared" si="11"/>
        <v>28064.1396537777</v>
      </c>
      <c r="Q34">
        <f t="shared" si="11"/>
        <v>22815.363339265485</v>
      </c>
      <c r="R34">
        <f t="shared" si="11"/>
        <v>15965.637146092862</v>
      </c>
      <c r="S34">
        <f t="shared" si="11"/>
        <v>8158.2651350914066</v>
      </c>
      <c r="T34">
        <f t="shared" si="11"/>
        <v>2061.497104028474</v>
      </c>
      <c r="U34">
        <f t="shared" si="11"/>
        <v>14.620546837081374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5.2085698107102389E-4</v>
      </c>
      <c r="H36">
        <f t="shared" si="12"/>
        <v>3.9968919915871204E-3</v>
      </c>
      <c r="I36">
        <f>$I20*I16</f>
        <v>9.6934225529849496E-3</v>
      </c>
      <c r="J36">
        <f t="shared" si="12"/>
        <v>1.5466710985277457E-2</v>
      </c>
      <c r="K36">
        <f t="shared" si="12"/>
        <v>1.9984459957935602E-2</v>
      </c>
      <c r="L36">
        <f>$I20*L16</f>
        <v>2.2988982332955824E-2</v>
      </c>
      <c r="M36">
        <f t="shared" si="12"/>
        <v>2.4513174340721557E-2</v>
      </c>
      <c r="N36">
        <f t="shared" si="12"/>
        <v>2.4721517133149965E-2</v>
      </c>
      <c r="O36">
        <f t="shared" si="12"/>
        <v>2.3635941530496671E-2</v>
      </c>
      <c r="P36">
        <f t="shared" si="12"/>
        <v>2.1048104740333272E-2</v>
      </c>
      <c r="Q36">
        <f t="shared" si="12"/>
        <v>1.7111522504449111E-2</v>
      </c>
      <c r="R36">
        <f>$I20*R16</f>
        <v>1.1974227859569643E-2</v>
      </c>
      <c r="S36">
        <f t="shared" si="12"/>
        <v>6.1186988513185544E-3</v>
      </c>
      <c r="T36">
        <f t="shared" si="12"/>
        <v>1.5461228280213551E-3</v>
      </c>
      <c r="U36">
        <f t="shared" si="12"/>
        <v>1.0965410127811028E-5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>
        <f>SUM(B36:Y36)</f>
        <v>0.20333159999999995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520.85698107102394</v>
      </c>
      <c r="H37">
        <f t="shared" si="13"/>
        <v>3996.8919915871202</v>
      </c>
      <c r="I37">
        <f t="shared" si="13"/>
        <v>9693.42255298495</v>
      </c>
      <c r="J37">
        <f>J36*1000000</f>
        <v>15466.710985277457</v>
      </c>
      <c r="K37">
        <f t="shared" si="13"/>
        <v>19984.459957935604</v>
      </c>
      <c r="L37">
        <f t="shared" si="13"/>
        <v>22988.982332955824</v>
      </c>
      <c r="M37">
        <f t="shared" si="13"/>
        <v>24513.174340721558</v>
      </c>
      <c r="N37">
        <f t="shared" si="13"/>
        <v>24721.517133149966</v>
      </c>
      <c r="O37">
        <f t="shared" si="13"/>
        <v>23635.941530496671</v>
      </c>
      <c r="P37">
        <f t="shared" si="13"/>
        <v>21048.10474033327</v>
      </c>
      <c r="Q37">
        <f t="shared" si="13"/>
        <v>17111.522504449113</v>
      </c>
      <c r="R37">
        <f t="shared" si="13"/>
        <v>11974.227859569643</v>
      </c>
      <c r="S37">
        <f t="shared" si="13"/>
        <v>6118.6988513185543</v>
      </c>
      <c r="T37">
        <f t="shared" si="13"/>
        <v>1546.122828021355</v>
      </c>
      <c r="U37">
        <f t="shared" si="13"/>
        <v>10.965410127811028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B16*$J20</f>
        <v>0</v>
      </c>
      <c r="C39">
        <f t="shared" ref="C39:Y39" si="14">C16*$J20</f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3.4723798738068266E-4</v>
      </c>
      <c r="H39">
        <f t="shared" si="14"/>
        <v>2.6645946610580804E-3</v>
      </c>
      <c r="I39">
        <f t="shared" si="14"/>
        <v>6.4622817019899682E-3</v>
      </c>
      <c r="J39">
        <f>J16*$J20</f>
        <v>1.0311140656851641E-2</v>
      </c>
      <c r="K39">
        <f t="shared" si="14"/>
        <v>1.3322973305290404E-2</v>
      </c>
      <c r="L39">
        <f t="shared" si="14"/>
        <v>1.5325988221970552E-2</v>
      </c>
      <c r="M39">
        <f t="shared" si="14"/>
        <v>1.6342116227147707E-2</v>
      </c>
      <c r="N39">
        <f t="shared" si="14"/>
        <v>1.648101142209998E-2</v>
      </c>
      <c r="O39">
        <f t="shared" si="14"/>
        <v>1.575729435366445E-2</v>
      </c>
      <c r="P39">
        <f>P16*$J20</f>
        <v>1.403206982688885E-2</v>
      </c>
      <c r="Q39">
        <f t="shared" si="14"/>
        <v>1.1407681669632743E-2</v>
      </c>
      <c r="R39">
        <f t="shared" si="14"/>
        <v>7.9828185730464307E-3</v>
      </c>
      <c r="S39">
        <f t="shared" si="14"/>
        <v>4.0791325675457032E-3</v>
      </c>
      <c r="T39">
        <f t="shared" si="14"/>
        <v>1.030748552014237E-3</v>
      </c>
      <c r="U39">
        <f t="shared" si="14"/>
        <v>7.3102734185406874E-6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>
        <f>SUM(B39:Y39)</f>
        <v>0.13555439999999996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347.23798738068268</v>
      </c>
      <c r="H40">
        <f t="shared" si="15"/>
        <v>2664.5946610580804</v>
      </c>
      <c r="I40">
        <f t="shared" si="15"/>
        <v>6462.2817019899685</v>
      </c>
      <c r="J40">
        <f t="shared" si="15"/>
        <v>10311.140656851641</v>
      </c>
      <c r="K40">
        <f t="shared" si="15"/>
        <v>13322.973305290405</v>
      </c>
      <c r="L40">
        <f t="shared" si="15"/>
        <v>15325.988221970552</v>
      </c>
      <c r="M40">
        <f t="shared" si="15"/>
        <v>16342.116227147708</v>
      </c>
      <c r="N40">
        <f t="shared" si="15"/>
        <v>16481.011422099979</v>
      </c>
      <c r="O40">
        <f t="shared" si="15"/>
        <v>15757.294353664451</v>
      </c>
      <c r="P40">
        <f t="shared" si="15"/>
        <v>14032.06982688885</v>
      </c>
      <c r="Q40">
        <f t="shared" si="15"/>
        <v>11407.681669632742</v>
      </c>
      <c r="R40">
        <f t="shared" si="15"/>
        <v>7982.8185730464311</v>
      </c>
      <c r="S40">
        <f t="shared" si="15"/>
        <v>4079.1325675457033</v>
      </c>
      <c r="T40">
        <f t="shared" si="15"/>
        <v>1030.748552014237</v>
      </c>
      <c r="U40">
        <f t="shared" si="15"/>
        <v>7.310273418540687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0</v>
      </c>
      <c r="G42">
        <f>$K20*G16</f>
        <v>1.7361899369034133E-4</v>
      </c>
      <c r="H42">
        <f t="shared" si="16"/>
        <v>1.3322973305290402E-3</v>
      </c>
      <c r="I42">
        <f t="shared" si="16"/>
        <v>3.2311408509949841E-3</v>
      </c>
      <c r="J42">
        <f t="shared" si="16"/>
        <v>5.1555703284258203E-3</v>
      </c>
      <c r="K42">
        <f t="shared" si="16"/>
        <v>6.6614866526452021E-3</v>
      </c>
      <c r="L42">
        <f>$K20*L16</f>
        <v>7.6629941109852759E-3</v>
      </c>
      <c r="M42">
        <f t="shared" si="16"/>
        <v>8.1710581135738536E-3</v>
      </c>
      <c r="N42">
        <f t="shared" si="16"/>
        <v>8.2405057110499901E-3</v>
      </c>
      <c r="O42">
        <f t="shared" si="16"/>
        <v>7.878647176832225E-3</v>
      </c>
      <c r="P42">
        <f t="shared" si="16"/>
        <v>7.0160349134444251E-3</v>
      </c>
      <c r="Q42">
        <f t="shared" si="16"/>
        <v>5.7038408348163714E-3</v>
      </c>
      <c r="R42">
        <f>$K20*R16</f>
        <v>3.9914092865232153E-3</v>
      </c>
      <c r="S42">
        <f t="shared" si="16"/>
        <v>2.0395662837728516E-3</v>
      </c>
      <c r="T42">
        <f t="shared" si="16"/>
        <v>5.153742760071185E-4</v>
      </c>
      <c r="U42">
        <f t="shared" si="16"/>
        <v>3.6551367092703437E-6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>
        <f>SUM(B42:Y42)</f>
        <v>6.7777199999999982E-2</v>
      </c>
      <c r="B43">
        <f>B42*1000000</f>
        <v>0</v>
      </c>
      <c r="C43">
        <f t="shared" ref="C43:R43" si="17">C42*1000000</f>
        <v>0</v>
      </c>
      <c r="D43">
        <f t="shared" si="17"/>
        <v>0</v>
      </c>
      <c r="E43">
        <f t="shared" si="17"/>
        <v>0</v>
      </c>
      <c r="F43">
        <f t="shared" si="17"/>
        <v>0</v>
      </c>
      <c r="G43">
        <f t="shared" si="17"/>
        <v>173.61899369034134</v>
      </c>
      <c r="H43">
        <f t="shared" si="17"/>
        <v>1332.2973305290402</v>
      </c>
      <c r="I43">
        <f t="shared" si="17"/>
        <v>3231.1408509949842</v>
      </c>
      <c r="J43">
        <f t="shared" si="17"/>
        <v>5155.5703284258207</v>
      </c>
      <c r="K43">
        <f t="shared" si="17"/>
        <v>6661.4866526452024</v>
      </c>
      <c r="L43">
        <f t="shared" si="17"/>
        <v>7662.9941109852762</v>
      </c>
      <c r="M43">
        <f t="shared" si="17"/>
        <v>8171.0581135738539</v>
      </c>
      <c r="N43">
        <f t="shared" si="17"/>
        <v>8240.5057110499893</v>
      </c>
      <c r="O43">
        <f t="shared" si="17"/>
        <v>7878.6471768322253</v>
      </c>
      <c r="P43">
        <f t="shared" si="17"/>
        <v>7016.034913444425</v>
      </c>
      <c r="Q43">
        <f t="shared" si="17"/>
        <v>5703.8408348163712</v>
      </c>
      <c r="R43">
        <f t="shared" si="17"/>
        <v>3991.4092865232155</v>
      </c>
      <c r="S43">
        <f>S42*1000000</f>
        <v>2039.5662837728516</v>
      </c>
      <c r="T43">
        <f t="shared" ref="T43:Y43" si="18">T42*1000000</f>
        <v>515.37427600711851</v>
      </c>
      <c r="U43">
        <f t="shared" si="18"/>
        <v>3.6551367092703435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</row>
    <row r="88" spans="1:25">
      <c r="B88" s="117" t="s">
        <v>43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</row>
    <row r="89" spans="1:25">
      <c r="B89">
        <v>1</v>
      </c>
      <c r="C89">
        <v>2</v>
      </c>
      <c r="D89">
        <v>3</v>
      </c>
      <c r="E89">
        <v>4</v>
      </c>
      <c r="F89">
        <v>5</v>
      </c>
      <c r="G89">
        <v>6</v>
      </c>
      <c r="H89">
        <v>7</v>
      </c>
      <c r="I89">
        <v>8</v>
      </c>
      <c r="J89">
        <v>9</v>
      </c>
      <c r="K89">
        <v>10</v>
      </c>
      <c r="L89">
        <v>11</v>
      </c>
      <c r="M89">
        <v>12</v>
      </c>
      <c r="N89">
        <v>13</v>
      </c>
      <c r="O89">
        <v>14</v>
      </c>
      <c r="P89">
        <v>15</v>
      </c>
      <c r="Q89">
        <v>16</v>
      </c>
      <c r="R89">
        <v>17</v>
      </c>
      <c r="S89">
        <v>18</v>
      </c>
      <c r="T89">
        <v>19</v>
      </c>
      <c r="U89">
        <v>20</v>
      </c>
      <c r="V89">
        <v>21</v>
      </c>
      <c r="W89">
        <v>22</v>
      </c>
      <c r="X89">
        <v>23</v>
      </c>
      <c r="Y89">
        <v>24</v>
      </c>
    </row>
    <row r="90" spans="1:25">
      <c r="A90" t="s">
        <v>44</v>
      </c>
      <c r="B90">
        <v>4805</v>
      </c>
      <c r="C90">
        <v>4807</v>
      </c>
      <c r="D90">
        <v>5114</v>
      </c>
      <c r="E90">
        <v>5616</v>
      </c>
      <c r="F90">
        <v>5846</v>
      </c>
      <c r="G90">
        <v>5800</v>
      </c>
      <c r="H90">
        <v>5831</v>
      </c>
      <c r="I90">
        <v>6096</v>
      </c>
      <c r="J90">
        <v>6495</v>
      </c>
      <c r="K90">
        <v>6741</v>
      </c>
      <c r="L90">
        <v>6859</v>
      </c>
      <c r="M90">
        <v>6936</v>
      </c>
      <c r="N90">
        <v>6572</v>
      </c>
      <c r="O90">
        <v>6979</v>
      </c>
      <c r="P90">
        <v>7055</v>
      </c>
      <c r="Q90">
        <v>7072</v>
      </c>
      <c r="R90">
        <v>7077</v>
      </c>
      <c r="S90">
        <v>6985</v>
      </c>
      <c r="T90">
        <v>7119</v>
      </c>
      <c r="U90">
        <v>6809</v>
      </c>
      <c r="V90">
        <v>6491</v>
      </c>
      <c r="W90">
        <v>6249</v>
      </c>
      <c r="X90">
        <v>5859</v>
      </c>
      <c r="Y90">
        <v>5678</v>
      </c>
    </row>
    <row r="91" spans="1:25">
      <c r="A91" t="s">
        <v>45</v>
      </c>
      <c r="B91">
        <v>5512</v>
      </c>
      <c r="C91">
        <v>5388</v>
      </c>
      <c r="D91">
        <v>5782</v>
      </c>
      <c r="E91">
        <v>6136</v>
      </c>
      <c r="F91">
        <v>6298</v>
      </c>
      <c r="G91">
        <v>6129</v>
      </c>
      <c r="H91">
        <v>6144</v>
      </c>
      <c r="I91">
        <v>6404</v>
      </c>
      <c r="J91">
        <v>6757</v>
      </c>
      <c r="K91">
        <v>6931</v>
      </c>
      <c r="L91">
        <v>6933</v>
      </c>
      <c r="M91">
        <v>7052</v>
      </c>
      <c r="N91">
        <v>6673</v>
      </c>
      <c r="O91">
        <v>7173</v>
      </c>
      <c r="P91">
        <v>7253</v>
      </c>
      <c r="Q91">
        <v>7248</v>
      </c>
      <c r="R91">
        <v>7290</v>
      </c>
      <c r="S91">
        <v>7345</v>
      </c>
      <c r="T91">
        <v>7250</v>
      </c>
      <c r="U91">
        <v>6881</v>
      </c>
      <c r="V91">
        <v>6570</v>
      </c>
      <c r="W91">
        <v>6395</v>
      </c>
      <c r="X91">
        <v>6086</v>
      </c>
      <c r="Y91">
        <v>5845</v>
      </c>
    </row>
    <row r="92" spans="1:25">
      <c r="A92" t="s">
        <v>46</v>
      </c>
      <c r="B92">
        <v>5653</v>
      </c>
      <c r="C92">
        <v>5618</v>
      </c>
      <c r="D92">
        <v>5993</v>
      </c>
      <c r="E92">
        <v>6423</v>
      </c>
      <c r="F92">
        <v>6573</v>
      </c>
      <c r="G92">
        <v>6437</v>
      </c>
      <c r="H92">
        <v>6400</v>
      </c>
      <c r="I92">
        <v>6442</v>
      </c>
      <c r="J92">
        <v>6850</v>
      </c>
      <c r="K92">
        <v>7242</v>
      </c>
      <c r="L92">
        <v>7304</v>
      </c>
      <c r="M92">
        <v>7293</v>
      </c>
      <c r="N92">
        <v>6856</v>
      </c>
      <c r="O92">
        <v>7229</v>
      </c>
      <c r="P92">
        <v>7391</v>
      </c>
      <c r="Q92">
        <v>7278</v>
      </c>
      <c r="R92">
        <v>7262</v>
      </c>
      <c r="S92">
        <v>7328</v>
      </c>
      <c r="T92">
        <v>7345</v>
      </c>
      <c r="U92">
        <v>6906</v>
      </c>
      <c r="V92">
        <v>6556</v>
      </c>
      <c r="W92">
        <v>6236</v>
      </c>
      <c r="X92">
        <v>6079</v>
      </c>
      <c r="Y92">
        <v>5874</v>
      </c>
    </row>
    <row r="93" spans="1:25">
      <c r="A93" t="s">
        <v>47</v>
      </c>
      <c r="B93">
        <v>5649</v>
      </c>
      <c r="C93">
        <v>5588</v>
      </c>
      <c r="D93">
        <v>5868</v>
      </c>
      <c r="E93">
        <v>6376</v>
      </c>
      <c r="F93">
        <v>6594</v>
      </c>
      <c r="G93">
        <v>6550</v>
      </c>
      <c r="H93">
        <v>6405</v>
      </c>
      <c r="I93">
        <v>6510</v>
      </c>
      <c r="J93">
        <v>6956</v>
      </c>
      <c r="K93">
        <v>7085</v>
      </c>
      <c r="L93">
        <v>7120</v>
      </c>
      <c r="M93">
        <v>7105</v>
      </c>
      <c r="N93">
        <v>6601</v>
      </c>
      <c r="O93">
        <v>7119</v>
      </c>
      <c r="P93">
        <v>7251</v>
      </c>
      <c r="Q93">
        <v>7303</v>
      </c>
      <c r="R93">
        <v>7250</v>
      </c>
      <c r="S93">
        <v>7322</v>
      </c>
      <c r="T93">
        <v>7327</v>
      </c>
      <c r="U93">
        <v>6923</v>
      </c>
      <c r="V93">
        <v>6588</v>
      </c>
      <c r="W93">
        <v>6340</v>
      </c>
      <c r="X93">
        <v>6044</v>
      </c>
      <c r="Y93">
        <v>5904</v>
      </c>
    </row>
    <row r="94" spans="1:25">
      <c r="A94" t="s">
        <v>48</v>
      </c>
      <c r="B94">
        <v>5704</v>
      </c>
      <c r="C94">
        <v>5610</v>
      </c>
      <c r="D94">
        <v>5931</v>
      </c>
      <c r="E94">
        <v>6457</v>
      </c>
      <c r="F94">
        <v>6609</v>
      </c>
      <c r="G94">
        <v>6436</v>
      </c>
      <c r="H94">
        <v>6441</v>
      </c>
      <c r="I94">
        <v>6523</v>
      </c>
      <c r="J94">
        <v>6781</v>
      </c>
      <c r="K94">
        <v>7009</v>
      </c>
      <c r="L94">
        <v>7102</v>
      </c>
      <c r="M94">
        <v>7065</v>
      </c>
      <c r="N94">
        <v>6659</v>
      </c>
      <c r="O94">
        <v>7065</v>
      </c>
      <c r="P94">
        <v>7167</v>
      </c>
      <c r="Q94">
        <v>7187</v>
      </c>
      <c r="R94">
        <v>7067</v>
      </c>
      <c r="S94">
        <v>7064</v>
      </c>
      <c r="T94">
        <v>7023</v>
      </c>
      <c r="U94">
        <v>6786</v>
      </c>
      <c r="V94">
        <v>6487</v>
      </c>
      <c r="W94">
        <v>6352</v>
      </c>
      <c r="X94">
        <v>6123</v>
      </c>
      <c r="Y94">
        <v>5953</v>
      </c>
    </row>
    <row r="95" spans="1:25">
      <c r="A95" t="s">
        <v>49</v>
      </c>
      <c r="B95">
        <v>5652</v>
      </c>
      <c r="C95">
        <v>5531</v>
      </c>
      <c r="D95">
        <v>5775</v>
      </c>
      <c r="E95">
        <v>6162</v>
      </c>
      <c r="F95">
        <v>6261</v>
      </c>
      <c r="G95">
        <v>6184</v>
      </c>
      <c r="H95">
        <v>5936</v>
      </c>
      <c r="I95">
        <v>5887</v>
      </c>
      <c r="J95">
        <v>5959</v>
      </c>
      <c r="K95">
        <v>6122</v>
      </c>
      <c r="L95">
        <v>6057</v>
      </c>
      <c r="M95">
        <v>6109</v>
      </c>
      <c r="N95">
        <v>5931</v>
      </c>
      <c r="O95">
        <v>5925</v>
      </c>
      <c r="P95">
        <v>5925</v>
      </c>
      <c r="Q95">
        <v>5896</v>
      </c>
      <c r="R95">
        <v>5915</v>
      </c>
      <c r="S95">
        <v>6127</v>
      </c>
      <c r="T95">
        <v>6317</v>
      </c>
      <c r="U95">
        <v>6157</v>
      </c>
      <c r="V95">
        <v>5904</v>
      </c>
      <c r="W95">
        <v>5714</v>
      </c>
      <c r="X95">
        <v>5427</v>
      </c>
      <c r="Y95">
        <v>5219</v>
      </c>
    </row>
    <row r="96" spans="1:25">
      <c r="A96" t="s">
        <v>50</v>
      </c>
      <c r="B96">
        <v>5007</v>
      </c>
      <c r="C96">
        <v>5050</v>
      </c>
      <c r="D96">
        <v>5326</v>
      </c>
      <c r="E96">
        <v>5833</v>
      </c>
      <c r="F96">
        <v>5992</v>
      </c>
      <c r="G96">
        <v>5827</v>
      </c>
      <c r="H96">
        <v>5587</v>
      </c>
      <c r="I96">
        <v>5481</v>
      </c>
      <c r="J96">
        <v>5446</v>
      </c>
      <c r="K96">
        <v>5377</v>
      </c>
      <c r="L96">
        <v>5316</v>
      </c>
      <c r="M96">
        <v>5181</v>
      </c>
      <c r="N96">
        <v>5239</v>
      </c>
      <c r="O96">
        <v>5299</v>
      </c>
      <c r="P96">
        <v>5316</v>
      </c>
      <c r="Q96">
        <v>5488</v>
      </c>
      <c r="R96">
        <v>5560</v>
      </c>
      <c r="S96">
        <v>6017</v>
      </c>
      <c r="T96">
        <v>6226</v>
      </c>
      <c r="U96">
        <v>6158</v>
      </c>
      <c r="V96">
        <v>5974</v>
      </c>
      <c r="W96">
        <v>5747</v>
      </c>
      <c r="X96">
        <v>5422</v>
      </c>
      <c r="Y96">
        <v>5222</v>
      </c>
    </row>
    <row r="99" spans="1:25">
      <c r="A99" s="10" t="s">
        <v>29</v>
      </c>
      <c r="B99" t="s">
        <v>30</v>
      </c>
      <c r="C99" t="s">
        <v>16</v>
      </c>
      <c r="D99" t="s">
        <v>17</v>
      </c>
    </row>
    <row r="100" spans="1:25">
      <c r="A100" t="s">
        <v>51</v>
      </c>
      <c r="B100" t="s">
        <v>52</v>
      </c>
      <c r="C100" s="22">
        <v>36739152.894153669</v>
      </c>
      <c r="D100" s="19">
        <v>43871092.32</v>
      </c>
    </row>
    <row r="101" spans="1:25">
      <c r="A101" t="s">
        <v>53</v>
      </c>
      <c r="B101" t="s">
        <v>52</v>
      </c>
      <c r="C101" s="23">
        <f>C100/365</f>
        <v>100655.21340864019</v>
      </c>
      <c r="D101" s="23">
        <f>D100/365</f>
        <v>120194.77347945205</v>
      </c>
    </row>
    <row r="103" spans="1:25">
      <c r="A103" t="s">
        <v>54</v>
      </c>
      <c r="B103" s="9">
        <f>MAX(B95:Y95)</f>
        <v>6317</v>
      </c>
      <c r="C103" t="s">
        <v>35</v>
      </c>
      <c r="D103">
        <v>1</v>
      </c>
      <c r="E103" t="s">
        <v>36</v>
      </c>
      <c r="F103" t="s">
        <v>55</v>
      </c>
    </row>
    <row r="104" spans="1:25">
      <c r="A104" t="s">
        <v>56</v>
      </c>
      <c r="B104">
        <f>B95/$B103</f>
        <v>0.89472851036884593</v>
      </c>
      <c r="C104">
        <f t="shared" ref="C104:Y104" si="19">C95/$B103</f>
        <v>0.87557384834573371</v>
      </c>
      <c r="D104">
        <f t="shared" si="19"/>
        <v>0.91419977837581134</v>
      </c>
      <c r="E104">
        <f t="shared" si="19"/>
        <v>0.9754630362513852</v>
      </c>
      <c r="F104">
        <f t="shared" si="19"/>
        <v>0.99113503245211332</v>
      </c>
      <c r="G104">
        <f t="shared" si="19"/>
        <v>0.97894570207376919</v>
      </c>
      <c r="H104">
        <f t="shared" si="19"/>
        <v>0.93968656007598539</v>
      </c>
      <c r="I104">
        <f t="shared" si="19"/>
        <v>0.9319297134715846</v>
      </c>
      <c r="J104">
        <f t="shared" si="19"/>
        <v>0.94332752889029603</v>
      </c>
      <c r="K104">
        <f t="shared" si="19"/>
        <v>0.96913091657432326</v>
      </c>
      <c r="L104">
        <f t="shared" si="19"/>
        <v>0.95884122209909772</v>
      </c>
      <c r="M104">
        <f t="shared" si="19"/>
        <v>0.96707297767927813</v>
      </c>
      <c r="N104">
        <f t="shared" si="19"/>
        <v>0.93889504511635269</v>
      </c>
      <c r="O104">
        <f t="shared" si="19"/>
        <v>0.93794522716479345</v>
      </c>
      <c r="P104">
        <f t="shared" si="19"/>
        <v>0.93794522716479345</v>
      </c>
      <c r="Q104">
        <f t="shared" si="19"/>
        <v>0.93335444039892357</v>
      </c>
      <c r="R104">
        <f t="shared" si="19"/>
        <v>0.93636219724552794</v>
      </c>
      <c r="S104">
        <f t="shared" si="19"/>
        <v>0.96992243153395596</v>
      </c>
      <c r="T104">
        <f t="shared" si="19"/>
        <v>1</v>
      </c>
      <c r="U104">
        <f t="shared" si="19"/>
        <v>0.97467152129175239</v>
      </c>
      <c r="V104">
        <f t="shared" si="19"/>
        <v>0.93462086433433589</v>
      </c>
      <c r="W104">
        <f t="shared" si="19"/>
        <v>0.90454329586829196</v>
      </c>
      <c r="X104">
        <f t="shared" si="19"/>
        <v>0.85911033718537277</v>
      </c>
      <c r="Y104">
        <f t="shared" si="19"/>
        <v>0.82618331486465091</v>
      </c>
    </row>
    <row r="106" spans="1:25">
      <c r="A106" s="12" t="s">
        <v>38</v>
      </c>
      <c r="E106" t="s">
        <v>16</v>
      </c>
      <c r="F106" t="s">
        <v>17</v>
      </c>
    </row>
    <row r="107" spans="1:25">
      <c r="B107">
        <f>SUM(B104:Y104)</f>
        <v>22.493588728826975</v>
      </c>
      <c r="C107" t="s">
        <v>39</v>
      </c>
      <c r="D107" t="s">
        <v>40</v>
      </c>
      <c r="E107">
        <v>100655.21340864019</v>
      </c>
      <c r="F107">
        <v>120194.77347945205</v>
      </c>
    </row>
    <row r="108" spans="1:25">
      <c r="A108" t="s">
        <v>30</v>
      </c>
      <c r="B108" t="s">
        <v>58</v>
      </c>
      <c r="C108" t="s">
        <v>39</v>
      </c>
      <c r="D108" t="s">
        <v>40</v>
      </c>
      <c r="E108">
        <f>E107/$B107</f>
        <v>4474.8401254284554</v>
      </c>
      <c r="F108">
        <f>F107/$B107</f>
        <v>5343.5125416610272</v>
      </c>
    </row>
    <row r="111" spans="1:25">
      <c r="A111" t="s">
        <v>59</v>
      </c>
    </row>
    <row r="112" spans="1:25">
      <c r="A112" s="21" t="s">
        <v>16</v>
      </c>
      <c r="B112">
        <f>$E108*B104</f>
        <v>4003.7670395633418</v>
      </c>
      <c r="C112">
        <f t="shared" ref="C112:Y112" si="20">$E108*C104</f>
        <v>3918.0529893532985</v>
      </c>
      <c r="D112">
        <f t="shared" si="20"/>
        <v>4090.8978509338817</v>
      </c>
      <c r="E112">
        <f t="shared" si="20"/>
        <v>4365.0411354899707</v>
      </c>
      <c r="F112">
        <f t="shared" si="20"/>
        <v>4435.1708129345507</v>
      </c>
      <c r="G112">
        <f t="shared" si="20"/>
        <v>4380.6255082554326</v>
      </c>
      <c r="H112">
        <f t="shared" si="20"/>
        <v>4204.9471243538565</v>
      </c>
      <c r="I112">
        <f t="shared" si="20"/>
        <v>4170.2364759216898</v>
      </c>
      <c r="J112">
        <f t="shared" si="20"/>
        <v>4221.2398776995669</v>
      </c>
      <c r="K112">
        <f t="shared" si="20"/>
        <v>4336.7059122800383</v>
      </c>
      <c r="L112">
        <f t="shared" si="20"/>
        <v>4290.6611745639002</v>
      </c>
      <c r="M112">
        <f t="shared" si="20"/>
        <v>4327.4969647368107</v>
      </c>
      <c r="N112">
        <f t="shared" si="20"/>
        <v>4201.4052214526146</v>
      </c>
      <c r="O112">
        <f t="shared" si="20"/>
        <v>4197.154937971125</v>
      </c>
      <c r="P112">
        <f t="shared" si="20"/>
        <v>4197.154937971125</v>
      </c>
      <c r="Q112">
        <f t="shared" si="20"/>
        <v>4176.611901143925</v>
      </c>
      <c r="R112">
        <f t="shared" si="20"/>
        <v>4190.0711321686422</v>
      </c>
      <c r="S112">
        <f t="shared" si="20"/>
        <v>4340.2478151812802</v>
      </c>
      <c r="T112">
        <f t="shared" si="20"/>
        <v>4474.8401254284554</v>
      </c>
      <c r="U112">
        <f t="shared" si="20"/>
        <v>4361.4992325887288</v>
      </c>
      <c r="V112">
        <f t="shared" si="20"/>
        <v>4182.2789457859108</v>
      </c>
      <c r="W112">
        <f t="shared" si="20"/>
        <v>4047.686635538736</v>
      </c>
      <c r="X112">
        <f t="shared" si="20"/>
        <v>3844.3814090074761</v>
      </c>
      <c r="Y112">
        <f t="shared" si="20"/>
        <v>3697.0382483158314</v>
      </c>
    </row>
    <row r="113" spans="1:25">
      <c r="A113">
        <f>SUM(B112:Y112)</f>
        <v>100655.21340864018</v>
      </c>
    </row>
    <row r="115" spans="1:25">
      <c r="A115" s="21" t="s">
        <v>17</v>
      </c>
      <c r="B115">
        <f>$F108*B104</f>
        <v>4780.9930165376163</v>
      </c>
      <c r="C115">
        <f t="shared" ref="C115:Y115" si="21">$F108*C104</f>
        <v>4678.6398397858384</v>
      </c>
      <c r="D115">
        <f t="shared" si="21"/>
        <v>4885.0379813348791</v>
      </c>
      <c r="E115">
        <f t="shared" si="21"/>
        <v>5212.3989681360217</v>
      </c>
      <c r="F115">
        <f>$F108*F104</f>
        <v>5296.1424763874766</v>
      </c>
      <c r="G115">
        <f t="shared" si="21"/>
        <v>5231.0086366363448</v>
      </c>
      <c r="H115">
        <f t="shared" si="21"/>
        <v>5021.2269189963363</v>
      </c>
      <c r="I115">
        <f t="shared" si="21"/>
        <v>4979.7781118819794</v>
      </c>
      <c r="J115">
        <f>$F108*J104</f>
        <v>5040.6824815194013</v>
      </c>
      <c r="K115">
        <f t="shared" si="21"/>
        <v>5178.5632072263434</v>
      </c>
      <c r="L115">
        <f>$F108*L104</f>
        <v>5123.5800957481151</v>
      </c>
      <c r="M115">
        <f t="shared" si="21"/>
        <v>5167.566584930697</v>
      </c>
      <c r="N115">
        <f t="shared" si="21"/>
        <v>5016.9974488826265</v>
      </c>
      <c r="O115">
        <f t="shared" si="21"/>
        <v>5011.9220847461747</v>
      </c>
      <c r="P115">
        <f t="shared" si="21"/>
        <v>5011.9220847461747</v>
      </c>
      <c r="Q115">
        <f t="shared" si="21"/>
        <v>4987.3911580866579</v>
      </c>
      <c r="R115">
        <f>$F108*R104</f>
        <v>5003.4631445187551</v>
      </c>
      <c r="S115">
        <f t="shared" si="21"/>
        <v>5182.7926773400523</v>
      </c>
      <c r="T115">
        <f t="shared" si="21"/>
        <v>5343.5125416610272</v>
      </c>
      <c r="U115">
        <f t="shared" si="21"/>
        <v>5208.1694980223119</v>
      </c>
      <c r="V115">
        <f t="shared" si="21"/>
        <v>4994.1583102685936</v>
      </c>
      <c r="W115">
        <f>$F108*W104</f>
        <v>4833.4384459476196</v>
      </c>
      <c r="X115">
        <f t="shared" si="21"/>
        <v>4590.6668614206737</v>
      </c>
      <c r="Y115">
        <f t="shared" si="21"/>
        <v>4414.7209046903436</v>
      </c>
    </row>
    <row r="116" spans="1:25">
      <c r="A116">
        <f>SUM(B115:Y115)</f>
        <v>120194.77347945204</v>
      </c>
    </row>
    <row r="136" spans="1:27">
      <c r="B136" s="117" t="s">
        <v>60</v>
      </c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</row>
    <row r="137" spans="1:27">
      <c r="B137">
        <v>1</v>
      </c>
      <c r="C137">
        <v>2</v>
      </c>
      <c r="D137">
        <v>3</v>
      </c>
      <c r="E137">
        <v>4</v>
      </c>
      <c r="F137">
        <v>5</v>
      </c>
      <c r="G137">
        <v>6</v>
      </c>
      <c r="H137">
        <v>7</v>
      </c>
      <c r="I137">
        <v>8</v>
      </c>
      <c r="J137">
        <v>9</v>
      </c>
      <c r="K137">
        <v>10</v>
      </c>
      <c r="L137">
        <v>11</v>
      </c>
      <c r="M137">
        <v>12</v>
      </c>
      <c r="N137">
        <v>13</v>
      </c>
      <c r="O137">
        <v>14</v>
      </c>
      <c r="P137">
        <v>15</v>
      </c>
      <c r="Q137">
        <v>16</v>
      </c>
      <c r="R137">
        <v>17</v>
      </c>
      <c r="S137">
        <v>18</v>
      </c>
      <c r="T137">
        <v>19</v>
      </c>
      <c r="U137">
        <v>20</v>
      </c>
      <c r="V137">
        <v>21</v>
      </c>
      <c r="W137">
        <v>22</v>
      </c>
      <c r="X137">
        <v>23</v>
      </c>
      <c r="Y137">
        <v>24</v>
      </c>
      <c r="Z137" s="28"/>
      <c r="AA137" s="29"/>
    </row>
    <row r="138" spans="1:27">
      <c r="A138" s="24" t="s">
        <v>16</v>
      </c>
      <c r="Z138" t="s">
        <v>61</v>
      </c>
      <c r="AA138" t="s">
        <v>57</v>
      </c>
    </row>
    <row r="139" spans="1:27">
      <c r="A139" s="11" t="s">
        <v>62</v>
      </c>
      <c r="B139" t="s">
        <v>63</v>
      </c>
    </row>
    <row r="140" spans="1:27">
      <c r="A140" t="s">
        <v>64</v>
      </c>
      <c r="B140">
        <f>B112</f>
        <v>4003.7670395633418</v>
      </c>
      <c r="C140">
        <f t="shared" ref="C140:Y140" si="22">C112</f>
        <v>3918.0529893532985</v>
      </c>
      <c r="D140">
        <f t="shared" si="22"/>
        <v>4090.8978509338817</v>
      </c>
      <c r="E140">
        <f t="shared" si="22"/>
        <v>4365.0411354899707</v>
      </c>
      <c r="F140">
        <f t="shared" si="22"/>
        <v>4435.1708129345507</v>
      </c>
      <c r="G140">
        <f t="shared" si="22"/>
        <v>4380.6255082554326</v>
      </c>
      <c r="H140">
        <f t="shared" si="22"/>
        <v>4204.9471243538565</v>
      </c>
      <c r="I140">
        <f t="shared" si="22"/>
        <v>4170.2364759216898</v>
      </c>
      <c r="J140">
        <f t="shared" si="22"/>
        <v>4221.2398776995669</v>
      </c>
      <c r="K140">
        <f t="shared" si="22"/>
        <v>4336.7059122800383</v>
      </c>
      <c r="L140">
        <f t="shared" si="22"/>
        <v>4290.6611745639002</v>
      </c>
      <c r="M140">
        <f t="shared" si="22"/>
        <v>4327.4969647368107</v>
      </c>
      <c r="N140">
        <f t="shared" si="22"/>
        <v>4201.4052214526146</v>
      </c>
      <c r="O140">
        <f t="shared" si="22"/>
        <v>4197.154937971125</v>
      </c>
      <c r="P140">
        <f t="shared" si="22"/>
        <v>4197.154937971125</v>
      </c>
      <c r="Q140">
        <f t="shared" si="22"/>
        <v>4176.611901143925</v>
      </c>
      <c r="R140">
        <f t="shared" si="22"/>
        <v>4190.0711321686422</v>
      </c>
      <c r="S140">
        <f t="shared" si="22"/>
        <v>4340.2478151812802</v>
      </c>
      <c r="T140">
        <f t="shared" si="22"/>
        <v>4474.8401254284554</v>
      </c>
      <c r="U140">
        <f t="shared" si="22"/>
        <v>4361.4992325887288</v>
      </c>
      <c r="V140">
        <f t="shared" si="22"/>
        <v>4182.2789457859108</v>
      </c>
      <c r="W140">
        <f t="shared" si="22"/>
        <v>4047.686635538736</v>
      </c>
      <c r="X140">
        <f t="shared" si="22"/>
        <v>3844.3814090074761</v>
      </c>
      <c r="Y140">
        <f t="shared" si="22"/>
        <v>3697.0382483158314</v>
      </c>
    </row>
    <row r="142" spans="1:27">
      <c r="A142" s="1" t="s">
        <v>65</v>
      </c>
      <c r="B142" s="26">
        <v>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/>
    </row>
    <row r="143" spans="1:27">
      <c r="A143" s="4" t="s">
        <v>66</v>
      </c>
      <c r="B143" s="29">
        <f>B25-B140</f>
        <v>-4003.7670395633418</v>
      </c>
      <c r="C143" s="29">
        <f t="shared" ref="C143:Y143" si="23">C25-C140</f>
        <v>-3918.0529893532985</v>
      </c>
      <c r="D143" s="29">
        <f t="shared" si="23"/>
        <v>-4090.8978509338817</v>
      </c>
      <c r="E143" s="29">
        <f t="shared" si="23"/>
        <v>-4365.0411354899707</v>
      </c>
      <c r="F143" s="29">
        <f t="shared" si="23"/>
        <v>-4435.1708129345507</v>
      </c>
      <c r="G143" s="29">
        <f t="shared" si="23"/>
        <v>-2644.4355713520195</v>
      </c>
      <c r="H143" s="38">
        <f t="shared" si="23"/>
        <v>9118.0261809365438</v>
      </c>
      <c r="I143">
        <f t="shared" si="23"/>
        <v>28141.17203402815</v>
      </c>
      <c r="J143">
        <f t="shared" si="23"/>
        <v>47334.463406558629</v>
      </c>
      <c r="K143">
        <f t="shared" si="23"/>
        <v>62278.160614171968</v>
      </c>
      <c r="L143">
        <f t="shared" si="23"/>
        <v>72339.279935288854</v>
      </c>
      <c r="M143">
        <f t="shared" si="23"/>
        <v>77383.084171001712</v>
      </c>
      <c r="N143">
        <f t="shared" si="23"/>
        <v>78203.65188904728</v>
      </c>
      <c r="O143">
        <f t="shared" si="23"/>
        <v>74589.316830351134</v>
      </c>
      <c r="P143">
        <f t="shared" si="23"/>
        <v>65963.194196473123</v>
      </c>
      <c r="Q143">
        <f t="shared" si="23"/>
        <v>52861.796447019791</v>
      </c>
      <c r="R143" s="38">
        <f t="shared" si="23"/>
        <v>35724.021733063506</v>
      </c>
      <c r="S143" s="29">
        <f t="shared" si="23"/>
        <v>16055.415022547233</v>
      </c>
      <c r="T143" s="29">
        <f t="shared" si="23"/>
        <v>678.90263464272903</v>
      </c>
      <c r="U143" s="29">
        <f t="shared" si="23"/>
        <v>-4324.9478654960258</v>
      </c>
      <c r="V143" s="29">
        <f t="shared" si="23"/>
        <v>-4182.2789457859108</v>
      </c>
      <c r="W143" s="29">
        <f t="shared" si="23"/>
        <v>-4047.686635538736</v>
      </c>
      <c r="X143" s="29">
        <f t="shared" si="23"/>
        <v>-3844.3814090074761</v>
      </c>
      <c r="Y143" s="29">
        <f t="shared" si="23"/>
        <v>-3697.0382483158314</v>
      </c>
    </row>
    <row r="144" spans="1:27">
      <c r="A144" s="4" t="s">
        <v>67</v>
      </c>
      <c r="B144">
        <f t="shared" ref="B144:Y144" si="24">SIGN(B143)</f>
        <v>-1</v>
      </c>
      <c r="C144">
        <f t="shared" si="24"/>
        <v>-1</v>
      </c>
      <c r="D144">
        <f t="shared" si="24"/>
        <v>-1</v>
      </c>
      <c r="E144">
        <f t="shared" si="24"/>
        <v>-1</v>
      </c>
      <c r="F144">
        <f t="shared" si="24"/>
        <v>-1</v>
      </c>
      <c r="G144">
        <f t="shared" si="24"/>
        <v>-1</v>
      </c>
      <c r="H144">
        <f t="shared" si="24"/>
        <v>1</v>
      </c>
      <c r="I144">
        <f t="shared" si="24"/>
        <v>1</v>
      </c>
      <c r="J144">
        <f t="shared" si="24"/>
        <v>1</v>
      </c>
      <c r="K144">
        <f t="shared" si="24"/>
        <v>1</v>
      </c>
      <c r="L144">
        <f t="shared" si="24"/>
        <v>1</v>
      </c>
      <c r="M144">
        <f t="shared" si="24"/>
        <v>1</v>
      </c>
      <c r="N144">
        <f t="shared" si="24"/>
        <v>1</v>
      </c>
      <c r="O144">
        <f t="shared" si="24"/>
        <v>1</v>
      </c>
      <c r="P144">
        <f t="shared" si="24"/>
        <v>1</v>
      </c>
      <c r="Q144">
        <f t="shared" si="24"/>
        <v>1</v>
      </c>
      <c r="R144">
        <f t="shared" si="24"/>
        <v>1</v>
      </c>
      <c r="S144">
        <f t="shared" si="24"/>
        <v>1</v>
      </c>
      <c r="T144">
        <f t="shared" si="24"/>
        <v>1</v>
      </c>
      <c r="U144">
        <f t="shared" si="24"/>
        <v>-1</v>
      </c>
      <c r="V144">
        <f t="shared" si="24"/>
        <v>-1</v>
      </c>
      <c r="W144">
        <f t="shared" si="24"/>
        <v>-1</v>
      </c>
      <c r="X144">
        <f t="shared" si="24"/>
        <v>-1</v>
      </c>
      <c r="Y144" s="5">
        <f t="shared" si="24"/>
        <v>-1</v>
      </c>
    </row>
    <row r="145" spans="1:25">
      <c r="A145" s="6" t="s">
        <v>68</v>
      </c>
      <c r="B145" s="7">
        <f t="shared" ref="B145:Y145" si="25">IF(B144=-1,0,B143)</f>
        <v>0</v>
      </c>
      <c r="C145" s="7">
        <f t="shared" si="25"/>
        <v>0</v>
      </c>
      <c r="D145" s="7">
        <f t="shared" si="25"/>
        <v>0</v>
      </c>
      <c r="E145" s="7">
        <f t="shared" si="25"/>
        <v>0</v>
      </c>
      <c r="F145" s="7">
        <f t="shared" si="25"/>
        <v>0</v>
      </c>
      <c r="G145" s="7">
        <f t="shared" si="25"/>
        <v>0</v>
      </c>
      <c r="H145" s="7">
        <f t="shared" si="25"/>
        <v>9118.0261809365438</v>
      </c>
      <c r="I145" s="27">
        <f t="shared" si="25"/>
        <v>28141.17203402815</v>
      </c>
      <c r="J145" s="27">
        <f t="shared" si="25"/>
        <v>47334.463406558629</v>
      </c>
      <c r="K145" s="27">
        <f t="shared" si="25"/>
        <v>62278.160614171968</v>
      </c>
      <c r="L145" s="27">
        <f t="shared" si="25"/>
        <v>72339.279935288854</v>
      </c>
      <c r="M145" s="27">
        <f t="shared" si="25"/>
        <v>77383.084171001712</v>
      </c>
      <c r="N145" s="27">
        <f t="shared" si="25"/>
        <v>78203.65188904728</v>
      </c>
      <c r="O145" s="27">
        <f t="shared" si="25"/>
        <v>74589.316830351134</v>
      </c>
      <c r="P145" s="27">
        <f t="shared" si="25"/>
        <v>65963.194196473123</v>
      </c>
      <c r="Q145" s="27">
        <f t="shared" si="25"/>
        <v>52861.796447019791</v>
      </c>
      <c r="R145" s="7">
        <f t="shared" si="25"/>
        <v>35724.021733063506</v>
      </c>
      <c r="S145" s="7">
        <f t="shared" si="25"/>
        <v>16055.415022547233</v>
      </c>
      <c r="T145" s="7">
        <f t="shared" si="25"/>
        <v>678.90263464272903</v>
      </c>
      <c r="U145" s="7">
        <f t="shared" si="25"/>
        <v>0</v>
      </c>
      <c r="V145" s="7">
        <f t="shared" si="25"/>
        <v>0</v>
      </c>
      <c r="W145" s="7">
        <f t="shared" si="25"/>
        <v>0</v>
      </c>
      <c r="X145" s="7">
        <f t="shared" si="25"/>
        <v>0</v>
      </c>
      <c r="Y145" s="8">
        <f t="shared" si="25"/>
        <v>0</v>
      </c>
    </row>
    <row r="147" spans="1:25">
      <c r="A147" s="25" t="s">
        <v>65</v>
      </c>
      <c r="B147" s="26">
        <v>0.6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</row>
    <row r="148" spans="1:25">
      <c r="A148" s="4" t="s">
        <v>66</v>
      </c>
      <c r="B148" s="31">
        <f>B28-B140</f>
        <v>-4003.7670395633418</v>
      </c>
      <c r="C148" s="31">
        <f t="shared" ref="C148:Y148" si="26">C28-C140</f>
        <v>-3918.0529893532985</v>
      </c>
      <c r="D148" s="31">
        <f t="shared" si="26"/>
        <v>-4090.8978509338817</v>
      </c>
      <c r="E148" s="31">
        <f t="shared" si="26"/>
        <v>-4365.0411354899707</v>
      </c>
      <c r="F148" s="31">
        <f t="shared" si="26"/>
        <v>-4435.1708129345507</v>
      </c>
      <c r="G148" s="31">
        <f t="shared" si="26"/>
        <v>-3338.9115461133847</v>
      </c>
      <c r="H148" s="42">
        <f t="shared" si="26"/>
        <v>3788.8368588203839</v>
      </c>
      <c r="I148" s="30">
        <f t="shared" si="26"/>
        <v>15216.608630048209</v>
      </c>
      <c r="J148" s="30">
        <f t="shared" si="26"/>
        <v>26712.18209285535</v>
      </c>
      <c r="K148" s="30">
        <f t="shared" si="26"/>
        <v>35632.214003591173</v>
      </c>
      <c r="L148" s="30">
        <f t="shared" si="26"/>
        <v>41687.303491347746</v>
      </c>
      <c r="M148" s="30">
        <f t="shared" si="26"/>
        <v>44698.851716706304</v>
      </c>
      <c r="N148" s="30">
        <f t="shared" si="26"/>
        <v>45241.629044847316</v>
      </c>
      <c r="O148" s="30">
        <f t="shared" si="26"/>
        <v>43074.728123022214</v>
      </c>
      <c r="P148" s="30">
        <f t="shared" si="26"/>
        <v>37899.05454269542</v>
      </c>
      <c r="Q148" s="30">
        <f t="shared" si="26"/>
        <v>30046.433107754299</v>
      </c>
      <c r="R148" s="42">
        <f t="shared" si="26"/>
        <v>19758.384586970642</v>
      </c>
      <c r="S148" s="31">
        <f t="shared" si="26"/>
        <v>7897.1498874558283</v>
      </c>
      <c r="T148" s="31">
        <f t="shared" si="26"/>
        <v>-1382.5944693857455</v>
      </c>
      <c r="U148" s="31">
        <f t="shared" si="26"/>
        <v>-4339.5684123331066</v>
      </c>
      <c r="V148" s="31">
        <f t="shared" si="26"/>
        <v>-4182.2789457859108</v>
      </c>
      <c r="W148" s="31">
        <f t="shared" si="26"/>
        <v>-4047.686635538736</v>
      </c>
      <c r="X148" s="31">
        <f t="shared" si="26"/>
        <v>-3844.3814090074761</v>
      </c>
      <c r="Y148" s="31">
        <f t="shared" si="26"/>
        <v>-3697.0382483158314</v>
      </c>
    </row>
    <row r="149" spans="1:25">
      <c r="A149" s="4" t="s">
        <v>67</v>
      </c>
      <c r="B149">
        <f t="shared" ref="B149:K149" si="27">SIGN(B148)</f>
        <v>-1</v>
      </c>
      <c r="C149">
        <f t="shared" si="27"/>
        <v>-1</v>
      </c>
      <c r="D149">
        <f t="shared" si="27"/>
        <v>-1</v>
      </c>
      <c r="E149">
        <f t="shared" si="27"/>
        <v>-1</v>
      </c>
      <c r="F149">
        <f t="shared" si="27"/>
        <v>-1</v>
      </c>
      <c r="G149">
        <f t="shared" si="27"/>
        <v>-1</v>
      </c>
      <c r="H149">
        <f t="shared" si="27"/>
        <v>1</v>
      </c>
      <c r="I149">
        <f t="shared" si="27"/>
        <v>1</v>
      </c>
      <c r="J149">
        <f t="shared" si="27"/>
        <v>1</v>
      </c>
      <c r="K149">
        <f t="shared" si="27"/>
        <v>1</v>
      </c>
      <c r="L149">
        <f t="shared" ref="L149:R149" si="28">SIGN(L148)</f>
        <v>1</v>
      </c>
      <c r="M149">
        <f t="shared" si="28"/>
        <v>1</v>
      </c>
      <c r="N149">
        <f t="shared" si="28"/>
        <v>1</v>
      </c>
      <c r="O149">
        <f t="shared" si="28"/>
        <v>1</v>
      </c>
      <c r="P149">
        <f t="shared" si="28"/>
        <v>1</v>
      </c>
      <c r="Q149">
        <f t="shared" si="28"/>
        <v>1</v>
      </c>
      <c r="R149">
        <f t="shared" si="28"/>
        <v>1</v>
      </c>
      <c r="S149">
        <f>SIGN(S148)</f>
        <v>1</v>
      </c>
      <c r="T149">
        <f t="shared" ref="T149:Y149" si="29">SIGN(T148)</f>
        <v>-1</v>
      </c>
      <c r="U149">
        <f t="shared" si="29"/>
        <v>-1</v>
      </c>
      <c r="V149">
        <f t="shared" si="29"/>
        <v>-1</v>
      </c>
      <c r="W149">
        <f t="shared" si="29"/>
        <v>-1</v>
      </c>
      <c r="X149">
        <f t="shared" si="29"/>
        <v>-1</v>
      </c>
      <c r="Y149" s="5">
        <f t="shared" si="29"/>
        <v>-1</v>
      </c>
    </row>
    <row r="150" spans="1:25">
      <c r="A150" s="6" t="s">
        <v>68</v>
      </c>
      <c r="B150" s="7">
        <f>IF(B149=-1,0,B148)</f>
        <v>0</v>
      </c>
      <c r="C150" s="7">
        <f t="shared" ref="C150:Y150" si="30">IF(C149=-1,0,C148)</f>
        <v>0</v>
      </c>
      <c r="D150" s="7">
        <f t="shared" si="30"/>
        <v>0</v>
      </c>
      <c r="E150" s="7">
        <f t="shared" si="30"/>
        <v>0</v>
      </c>
      <c r="F150" s="7">
        <f t="shared" si="30"/>
        <v>0</v>
      </c>
      <c r="G150" s="7">
        <f t="shared" si="30"/>
        <v>0</v>
      </c>
      <c r="H150" s="7">
        <f t="shared" si="30"/>
        <v>3788.8368588203839</v>
      </c>
      <c r="I150" s="27">
        <f t="shared" si="30"/>
        <v>15216.608630048209</v>
      </c>
      <c r="J150" s="27">
        <f t="shared" si="30"/>
        <v>26712.18209285535</v>
      </c>
      <c r="K150" s="27">
        <f t="shared" si="30"/>
        <v>35632.214003591173</v>
      </c>
      <c r="L150" s="27">
        <f t="shared" si="30"/>
        <v>41687.303491347746</v>
      </c>
      <c r="M150" s="27">
        <f t="shared" si="30"/>
        <v>44698.851716706304</v>
      </c>
      <c r="N150" s="27">
        <f t="shared" si="30"/>
        <v>45241.629044847316</v>
      </c>
      <c r="O150" s="27">
        <f t="shared" si="30"/>
        <v>43074.728123022214</v>
      </c>
      <c r="P150" s="27">
        <f t="shared" si="30"/>
        <v>37899.05454269542</v>
      </c>
      <c r="Q150" s="27">
        <f t="shared" si="30"/>
        <v>30046.433107754299</v>
      </c>
      <c r="R150" s="7">
        <f t="shared" si="30"/>
        <v>19758.384586970642</v>
      </c>
      <c r="S150" s="7">
        <f t="shared" si="30"/>
        <v>7897.1498874558283</v>
      </c>
      <c r="T150" s="7">
        <f t="shared" si="30"/>
        <v>0</v>
      </c>
      <c r="U150" s="7">
        <f t="shared" si="30"/>
        <v>0</v>
      </c>
      <c r="V150" s="7">
        <f t="shared" si="30"/>
        <v>0</v>
      </c>
      <c r="W150" s="7">
        <f t="shared" si="30"/>
        <v>0</v>
      </c>
      <c r="X150" s="7">
        <f t="shared" si="30"/>
        <v>0</v>
      </c>
      <c r="Y150" s="8">
        <f t="shared" si="30"/>
        <v>0</v>
      </c>
    </row>
    <row r="152" spans="1:25">
      <c r="A152" s="25" t="s">
        <v>65</v>
      </c>
      <c r="B152" s="26">
        <v>0.5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</row>
    <row r="153" spans="1:25">
      <c r="A153" s="4" t="s">
        <v>66</v>
      </c>
      <c r="B153" s="29">
        <f>B31-B140</f>
        <v>-4003.7670395633418</v>
      </c>
      <c r="C153" s="29">
        <f t="shared" ref="C153:Y153" si="31">C31-C140</f>
        <v>-3918.0529893532985</v>
      </c>
      <c r="D153" s="29">
        <f t="shared" si="31"/>
        <v>-4090.8978509338817</v>
      </c>
      <c r="E153" s="29">
        <f t="shared" si="31"/>
        <v>-4365.0411354899707</v>
      </c>
      <c r="F153" s="29">
        <f t="shared" si="31"/>
        <v>-4435.1708129345507</v>
      </c>
      <c r="G153" s="29">
        <f t="shared" si="31"/>
        <v>-3512.5305398037262</v>
      </c>
      <c r="H153" s="38">
        <f t="shared" si="31"/>
        <v>2456.5395282913441</v>
      </c>
      <c r="I153">
        <f t="shared" si="31"/>
        <v>11985.46777905323</v>
      </c>
      <c r="J153">
        <f t="shared" si="31"/>
        <v>21556.61176442953</v>
      </c>
      <c r="K153">
        <f t="shared" si="31"/>
        <v>28970.727350945966</v>
      </c>
      <c r="L153">
        <f t="shared" si="31"/>
        <v>34024.309380362472</v>
      </c>
      <c r="M153">
        <f t="shared" si="31"/>
        <v>36527.79360313245</v>
      </c>
      <c r="N153">
        <f t="shared" si="31"/>
        <v>37001.123333797332</v>
      </c>
      <c r="O153">
        <f t="shared" si="31"/>
        <v>35196.080946190006</v>
      </c>
      <c r="P153">
        <f t="shared" si="31"/>
        <v>30883.019629250997</v>
      </c>
      <c r="Q153">
        <f t="shared" si="31"/>
        <v>24342.592272937931</v>
      </c>
      <c r="R153" s="38">
        <f t="shared" si="31"/>
        <v>15766.97530044743</v>
      </c>
      <c r="S153" s="29">
        <f t="shared" si="31"/>
        <v>5857.583603682976</v>
      </c>
      <c r="T153" s="29">
        <f t="shared" si="31"/>
        <v>-1897.9687453928632</v>
      </c>
      <c r="U153" s="29">
        <f t="shared" si="31"/>
        <v>-4343.2235490423773</v>
      </c>
      <c r="V153" s="29">
        <f t="shared" si="31"/>
        <v>-4182.2789457859108</v>
      </c>
      <c r="W153" s="29">
        <f t="shared" si="31"/>
        <v>-4047.686635538736</v>
      </c>
      <c r="X153" s="29">
        <f t="shared" si="31"/>
        <v>-3844.3814090074761</v>
      </c>
      <c r="Y153" s="29">
        <f t="shared" si="31"/>
        <v>-3697.0382483158314</v>
      </c>
    </row>
    <row r="154" spans="1:25">
      <c r="A154" s="4" t="s">
        <v>67</v>
      </c>
      <c r="B154">
        <f t="shared" ref="B154:K154" si="32">SIGN(B153)</f>
        <v>-1</v>
      </c>
      <c r="C154">
        <f t="shared" si="32"/>
        <v>-1</v>
      </c>
      <c r="D154">
        <f t="shared" si="32"/>
        <v>-1</v>
      </c>
      <c r="E154">
        <f t="shared" si="32"/>
        <v>-1</v>
      </c>
      <c r="F154">
        <f t="shared" si="32"/>
        <v>-1</v>
      </c>
      <c r="G154">
        <f t="shared" si="32"/>
        <v>-1</v>
      </c>
      <c r="H154">
        <f t="shared" si="32"/>
        <v>1</v>
      </c>
      <c r="I154">
        <f t="shared" si="32"/>
        <v>1</v>
      </c>
      <c r="J154">
        <f t="shared" si="32"/>
        <v>1</v>
      </c>
      <c r="K154">
        <f t="shared" si="32"/>
        <v>1</v>
      </c>
      <c r="L154">
        <f t="shared" ref="L154:R154" si="33">SIGN(L153)</f>
        <v>1</v>
      </c>
      <c r="M154">
        <f t="shared" si="33"/>
        <v>1</v>
      </c>
      <c r="N154">
        <f t="shared" si="33"/>
        <v>1</v>
      </c>
      <c r="O154">
        <f t="shared" si="33"/>
        <v>1</v>
      </c>
      <c r="P154">
        <f t="shared" si="33"/>
        <v>1</v>
      </c>
      <c r="Q154">
        <f t="shared" si="33"/>
        <v>1</v>
      </c>
      <c r="R154">
        <f t="shared" si="33"/>
        <v>1</v>
      </c>
      <c r="S154">
        <f>SIGN(S153)</f>
        <v>1</v>
      </c>
      <c r="T154">
        <f t="shared" ref="T154:Y154" si="34">SIGN(T153)</f>
        <v>-1</v>
      </c>
      <c r="U154">
        <f t="shared" si="34"/>
        <v>-1</v>
      </c>
      <c r="V154">
        <f t="shared" si="34"/>
        <v>-1</v>
      </c>
      <c r="W154">
        <f t="shared" si="34"/>
        <v>-1</v>
      </c>
      <c r="X154">
        <f t="shared" si="34"/>
        <v>-1</v>
      </c>
      <c r="Y154" s="5">
        <f t="shared" si="34"/>
        <v>-1</v>
      </c>
    </row>
    <row r="155" spans="1:25">
      <c r="A155" s="6" t="s">
        <v>68</v>
      </c>
      <c r="B155" s="7">
        <f>IF(B154=-1,0,B153)</f>
        <v>0</v>
      </c>
      <c r="C155" s="7">
        <f t="shared" ref="C155:Y155" si="35">IF(C154=-1,0,C153)</f>
        <v>0</v>
      </c>
      <c r="D155" s="7">
        <f t="shared" si="35"/>
        <v>0</v>
      </c>
      <c r="E155" s="7">
        <f t="shared" si="35"/>
        <v>0</v>
      </c>
      <c r="F155" s="7">
        <f t="shared" si="35"/>
        <v>0</v>
      </c>
      <c r="G155" s="7">
        <f t="shared" si="35"/>
        <v>0</v>
      </c>
      <c r="H155" s="7">
        <f t="shared" si="35"/>
        <v>2456.5395282913441</v>
      </c>
      <c r="I155" s="27">
        <f t="shared" si="35"/>
        <v>11985.46777905323</v>
      </c>
      <c r="J155" s="27">
        <f t="shared" si="35"/>
        <v>21556.61176442953</v>
      </c>
      <c r="K155" s="27">
        <f t="shared" si="35"/>
        <v>28970.727350945966</v>
      </c>
      <c r="L155" s="27">
        <f t="shared" si="35"/>
        <v>34024.309380362472</v>
      </c>
      <c r="M155" s="27">
        <f t="shared" si="35"/>
        <v>36527.79360313245</v>
      </c>
      <c r="N155" s="27">
        <f t="shared" si="35"/>
        <v>37001.123333797332</v>
      </c>
      <c r="O155" s="27">
        <f t="shared" si="35"/>
        <v>35196.080946190006</v>
      </c>
      <c r="P155" s="27">
        <f t="shared" si="35"/>
        <v>30883.019629250997</v>
      </c>
      <c r="Q155" s="27">
        <f t="shared" si="35"/>
        <v>24342.592272937931</v>
      </c>
      <c r="R155" s="7">
        <f t="shared" si="35"/>
        <v>15766.97530044743</v>
      </c>
      <c r="S155" s="7">
        <f t="shared" si="35"/>
        <v>5857.583603682976</v>
      </c>
      <c r="T155" s="7">
        <f t="shared" si="35"/>
        <v>0</v>
      </c>
      <c r="U155" s="7">
        <f t="shared" si="35"/>
        <v>0</v>
      </c>
      <c r="V155" s="7">
        <f t="shared" si="35"/>
        <v>0</v>
      </c>
      <c r="W155" s="7">
        <f t="shared" si="35"/>
        <v>0</v>
      </c>
      <c r="X155" s="7">
        <f t="shared" si="35"/>
        <v>0</v>
      </c>
      <c r="Y155" s="8">
        <f t="shared" si="35"/>
        <v>0</v>
      </c>
    </row>
    <row r="157" spans="1:25">
      <c r="A157" s="25" t="s">
        <v>65</v>
      </c>
      <c r="B157" s="26">
        <v>0.4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</row>
    <row r="158" spans="1:25">
      <c r="A158" s="4" t="s">
        <v>66</v>
      </c>
      <c r="B158" s="29">
        <f>B34-B140</f>
        <v>-4003.7670395633418</v>
      </c>
      <c r="C158" s="29">
        <f t="shared" ref="C158:Y158" si="36">C34-C140</f>
        <v>-3918.0529893532985</v>
      </c>
      <c r="D158" s="29">
        <f t="shared" si="36"/>
        <v>-4090.8978509338817</v>
      </c>
      <c r="E158" s="29">
        <f t="shared" si="36"/>
        <v>-4365.0411354899707</v>
      </c>
      <c r="F158" s="29">
        <f t="shared" si="36"/>
        <v>-4435.1708129345507</v>
      </c>
      <c r="G158" s="29">
        <f t="shared" si="36"/>
        <v>-3686.1495334940673</v>
      </c>
      <c r="H158" s="38">
        <f t="shared" si="36"/>
        <v>1124.2421977623044</v>
      </c>
      <c r="I158">
        <f t="shared" si="36"/>
        <v>8754.3269280582463</v>
      </c>
      <c r="J158">
        <f t="shared" si="36"/>
        <v>16401.041436003718</v>
      </c>
      <c r="K158">
        <f t="shared" si="36"/>
        <v>22309.240698300771</v>
      </c>
      <c r="L158">
        <f t="shared" si="36"/>
        <v>26361.315269377206</v>
      </c>
      <c r="M158">
        <f t="shared" si="36"/>
        <v>28356.735489558603</v>
      </c>
      <c r="N158">
        <f t="shared" si="36"/>
        <v>28760.617622747341</v>
      </c>
      <c r="O158">
        <f t="shared" si="36"/>
        <v>27317.433769357776</v>
      </c>
      <c r="P158">
        <f t="shared" si="36"/>
        <v>23866.984715806575</v>
      </c>
      <c r="Q158">
        <f t="shared" si="36"/>
        <v>18638.751438121559</v>
      </c>
      <c r="R158" s="38">
        <f t="shared" si="36"/>
        <v>11775.566013924221</v>
      </c>
      <c r="S158" s="29">
        <f t="shared" si="36"/>
        <v>3818.0173199101264</v>
      </c>
      <c r="T158" s="29">
        <f t="shared" si="36"/>
        <v>-2413.3430213999814</v>
      </c>
      <c r="U158" s="29">
        <f t="shared" si="36"/>
        <v>-4346.878685751647</v>
      </c>
      <c r="V158" s="29">
        <f t="shared" si="36"/>
        <v>-4182.2789457859108</v>
      </c>
      <c r="W158" s="29">
        <f t="shared" si="36"/>
        <v>-4047.686635538736</v>
      </c>
      <c r="X158" s="29">
        <f t="shared" si="36"/>
        <v>-3844.3814090074761</v>
      </c>
      <c r="Y158" s="29">
        <f t="shared" si="36"/>
        <v>-3697.0382483158314</v>
      </c>
    </row>
    <row r="159" spans="1:25">
      <c r="A159" s="4" t="s">
        <v>67</v>
      </c>
      <c r="B159">
        <f t="shared" ref="B159:K159" si="37">SIGN(B158)</f>
        <v>-1</v>
      </c>
      <c r="C159">
        <f t="shared" si="37"/>
        <v>-1</v>
      </c>
      <c r="D159">
        <f t="shared" si="37"/>
        <v>-1</v>
      </c>
      <c r="E159">
        <f t="shared" si="37"/>
        <v>-1</v>
      </c>
      <c r="F159">
        <f t="shared" si="37"/>
        <v>-1</v>
      </c>
      <c r="G159">
        <f t="shared" si="37"/>
        <v>-1</v>
      </c>
      <c r="H159">
        <f t="shared" si="37"/>
        <v>1</v>
      </c>
      <c r="I159">
        <f t="shared" si="37"/>
        <v>1</v>
      </c>
      <c r="J159">
        <f t="shared" si="37"/>
        <v>1</v>
      </c>
      <c r="K159">
        <f t="shared" si="37"/>
        <v>1</v>
      </c>
      <c r="L159">
        <f t="shared" ref="L159:R159" si="38">SIGN(L158)</f>
        <v>1</v>
      </c>
      <c r="M159">
        <f t="shared" si="38"/>
        <v>1</v>
      </c>
      <c r="N159">
        <f t="shared" si="38"/>
        <v>1</v>
      </c>
      <c r="O159">
        <f t="shared" si="38"/>
        <v>1</v>
      </c>
      <c r="P159">
        <f t="shared" si="38"/>
        <v>1</v>
      </c>
      <c r="Q159">
        <f t="shared" si="38"/>
        <v>1</v>
      </c>
      <c r="R159">
        <f t="shared" si="38"/>
        <v>1</v>
      </c>
      <c r="S159">
        <f>SIGN(S158)</f>
        <v>1</v>
      </c>
      <c r="T159">
        <f t="shared" ref="T159:Y159" si="39">SIGN(T158)</f>
        <v>-1</v>
      </c>
      <c r="U159">
        <f t="shared" si="39"/>
        <v>-1</v>
      </c>
      <c r="V159">
        <f t="shared" si="39"/>
        <v>-1</v>
      </c>
      <c r="W159">
        <f t="shared" si="39"/>
        <v>-1</v>
      </c>
      <c r="X159">
        <f t="shared" si="39"/>
        <v>-1</v>
      </c>
      <c r="Y159" s="5">
        <f t="shared" si="39"/>
        <v>-1</v>
      </c>
    </row>
    <row r="160" spans="1:25">
      <c r="A160" s="6" t="s">
        <v>68</v>
      </c>
      <c r="B160" s="7">
        <f>IF(B159=-1,0,B158)</f>
        <v>0</v>
      </c>
      <c r="C160" s="7">
        <f t="shared" ref="C160:Y160" si="40">IF(C159=-1,0,C158)</f>
        <v>0</v>
      </c>
      <c r="D160" s="7">
        <f t="shared" si="40"/>
        <v>0</v>
      </c>
      <c r="E160" s="7">
        <f t="shared" si="40"/>
        <v>0</v>
      </c>
      <c r="F160" s="7">
        <f t="shared" si="40"/>
        <v>0</v>
      </c>
      <c r="G160" s="7">
        <f t="shared" si="40"/>
        <v>0</v>
      </c>
      <c r="H160" s="7">
        <f t="shared" si="40"/>
        <v>1124.2421977623044</v>
      </c>
      <c r="I160" s="27">
        <f t="shared" si="40"/>
        <v>8754.3269280582463</v>
      </c>
      <c r="J160" s="27">
        <f t="shared" si="40"/>
        <v>16401.041436003718</v>
      </c>
      <c r="K160" s="27">
        <f t="shared" si="40"/>
        <v>22309.240698300771</v>
      </c>
      <c r="L160" s="27">
        <f t="shared" si="40"/>
        <v>26361.315269377206</v>
      </c>
      <c r="M160" s="27">
        <f t="shared" si="40"/>
        <v>28356.735489558603</v>
      </c>
      <c r="N160" s="27">
        <f t="shared" si="40"/>
        <v>28760.617622747341</v>
      </c>
      <c r="O160" s="27">
        <f t="shared" si="40"/>
        <v>27317.433769357776</v>
      </c>
      <c r="P160" s="27">
        <f t="shared" si="40"/>
        <v>23866.984715806575</v>
      </c>
      <c r="Q160" s="27">
        <f t="shared" si="40"/>
        <v>18638.751438121559</v>
      </c>
      <c r="R160" s="7">
        <f t="shared" si="40"/>
        <v>11775.566013924221</v>
      </c>
      <c r="S160" s="7">
        <f t="shared" si="40"/>
        <v>3818.0173199101264</v>
      </c>
      <c r="T160" s="7">
        <f t="shared" si="40"/>
        <v>0</v>
      </c>
      <c r="U160" s="7">
        <f t="shared" si="40"/>
        <v>0</v>
      </c>
      <c r="V160" s="7">
        <f t="shared" si="40"/>
        <v>0</v>
      </c>
      <c r="W160" s="7">
        <f t="shared" si="40"/>
        <v>0</v>
      </c>
      <c r="X160" s="7">
        <f t="shared" si="40"/>
        <v>0</v>
      </c>
      <c r="Y160" s="8">
        <f t="shared" si="40"/>
        <v>0</v>
      </c>
    </row>
    <row r="162" spans="1:25">
      <c r="A162" s="25" t="s">
        <v>65</v>
      </c>
      <c r="B162" s="26">
        <v>0.3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</row>
    <row r="163" spans="1:25">
      <c r="A163" s="4" t="s">
        <v>66</v>
      </c>
      <c r="B163" s="29">
        <f>B37-B140</f>
        <v>-4003.7670395633418</v>
      </c>
      <c r="C163" s="29">
        <f t="shared" ref="C163:Y163" si="41">C37-C140</f>
        <v>-3918.0529893532985</v>
      </c>
      <c r="D163" s="29">
        <f t="shared" si="41"/>
        <v>-4090.8978509338817</v>
      </c>
      <c r="E163" s="29">
        <f t="shared" si="41"/>
        <v>-4365.0411354899707</v>
      </c>
      <c r="F163" s="29">
        <f t="shared" si="41"/>
        <v>-4435.1708129345507</v>
      </c>
      <c r="G163" s="29">
        <f t="shared" si="41"/>
        <v>-3859.7685271844084</v>
      </c>
      <c r="H163" s="38">
        <f t="shared" si="41"/>
        <v>-208.05513276673628</v>
      </c>
      <c r="I163">
        <f t="shared" si="41"/>
        <v>5523.1860770632602</v>
      </c>
      <c r="J163">
        <f t="shared" si="41"/>
        <v>11245.471107577891</v>
      </c>
      <c r="K163">
        <f t="shared" si="41"/>
        <v>15647.754045655565</v>
      </c>
      <c r="L163">
        <f t="shared" si="41"/>
        <v>18698.321158391926</v>
      </c>
      <c r="M163">
        <f t="shared" si="41"/>
        <v>20185.677375984749</v>
      </c>
      <c r="N163">
        <f t="shared" si="41"/>
        <v>20520.11191169735</v>
      </c>
      <c r="O163">
        <f t="shared" si="41"/>
        <v>19438.786592525546</v>
      </c>
      <c r="P163">
        <f t="shared" si="41"/>
        <v>16850.949802362145</v>
      </c>
      <c r="Q163" s="38">
        <f t="shared" si="41"/>
        <v>12934.910603305187</v>
      </c>
      <c r="R163" s="38">
        <f t="shared" si="41"/>
        <v>7784.1567274010004</v>
      </c>
      <c r="S163" s="29">
        <f t="shared" si="41"/>
        <v>1778.4510361372741</v>
      </c>
      <c r="T163" s="29">
        <f t="shared" si="41"/>
        <v>-2928.7172974071004</v>
      </c>
      <c r="U163" s="29">
        <f t="shared" si="41"/>
        <v>-4350.5338224609177</v>
      </c>
      <c r="V163" s="29">
        <f t="shared" si="41"/>
        <v>-4182.2789457859108</v>
      </c>
      <c r="W163" s="29">
        <f t="shared" si="41"/>
        <v>-4047.686635538736</v>
      </c>
      <c r="X163" s="29">
        <f t="shared" si="41"/>
        <v>-3844.3814090074761</v>
      </c>
      <c r="Y163" s="29">
        <f t="shared" si="41"/>
        <v>-3697.0382483158314</v>
      </c>
    </row>
    <row r="164" spans="1:25">
      <c r="A164" s="4" t="s">
        <v>67</v>
      </c>
      <c r="B164">
        <f t="shared" ref="B164:K164" si="42">SIGN(B163)</f>
        <v>-1</v>
      </c>
      <c r="C164">
        <f t="shared" si="42"/>
        <v>-1</v>
      </c>
      <c r="D164">
        <f t="shared" si="42"/>
        <v>-1</v>
      </c>
      <c r="E164">
        <f t="shared" si="42"/>
        <v>-1</v>
      </c>
      <c r="F164">
        <f t="shared" si="42"/>
        <v>-1</v>
      </c>
      <c r="G164">
        <f t="shared" si="42"/>
        <v>-1</v>
      </c>
      <c r="H164">
        <f t="shared" si="42"/>
        <v>-1</v>
      </c>
      <c r="I164">
        <f t="shared" si="42"/>
        <v>1</v>
      </c>
      <c r="J164">
        <f t="shared" si="42"/>
        <v>1</v>
      </c>
      <c r="K164">
        <f t="shared" si="42"/>
        <v>1</v>
      </c>
      <c r="L164">
        <f t="shared" ref="L164:R164" si="43">SIGN(L163)</f>
        <v>1</v>
      </c>
      <c r="M164">
        <f t="shared" si="43"/>
        <v>1</v>
      </c>
      <c r="N164">
        <f t="shared" si="43"/>
        <v>1</v>
      </c>
      <c r="O164">
        <f t="shared" si="43"/>
        <v>1</v>
      </c>
      <c r="P164">
        <f t="shared" si="43"/>
        <v>1</v>
      </c>
      <c r="Q164">
        <f t="shared" si="43"/>
        <v>1</v>
      </c>
      <c r="R164">
        <f t="shared" si="43"/>
        <v>1</v>
      </c>
      <c r="S164">
        <f>SIGN(S163)</f>
        <v>1</v>
      </c>
      <c r="T164">
        <f t="shared" ref="T164:Y164" si="44">SIGN(T163)</f>
        <v>-1</v>
      </c>
      <c r="U164">
        <f t="shared" si="44"/>
        <v>-1</v>
      </c>
      <c r="V164">
        <f t="shared" si="44"/>
        <v>-1</v>
      </c>
      <c r="W164">
        <f t="shared" si="44"/>
        <v>-1</v>
      </c>
      <c r="X164">
        <f t="shared" si="44"/>
        <v>-1</v>
      </c>
      <c r="Y164" s="5">
        <f t="shared" si="44"/>
        <v>-1</v>
      </c>
    </row>
    <row r="165" spans="1:25">
      <c r="A165" s="6" t="s">
        <v>68</v>
      </c>
      <c r="B165" s="7">
        <f>IF(B164=-1,0,B163)</f>
        <v>0</v>
      </c>
      <c r="C165" s="7">
        <f t="shared" ref="C165:Y165" si="45">IF(C164=-1,0,C163)</f>
        <v>0</v>
      </c>
      <c r="D165" s="7">
        <f t="shared" si="45"/>
        <v>0</v>
      </c>
      <c r="E165" s="7">
        <f t="shared" si="45"/>
        <v>0</v>
      </c>
      <c r="F165" s="7">
        <f t="shared" si="45"/>
        <v>0</v>
      </c>
      <c r="G165" s="7">
        <f t="shared" si="45"/>
        <v>0</v>
      </c>
      <c r="H165" s="7">
        <f t="shared" si="45"/>
        <v>0</v>
      </c>
      <c r="I165" s="27">
        <f t="shared" si="45"/>
        <v>5523.1860770632602</v>
      </c>
      <c r="J165" s="27">
        <f t="shared" si="45"/>
        <v>11245.471107577891</v>
      </c>
      <c r="K165" s="27">
        <f t="shared" si="45"/>
        <v>15647.754045655565</v>
      </c>
      <c r="L165" s="27">
        <f t="shared" si="45"/>
        <v>18698.321158391926</v>
      </c>
      <c r="M165" s="27">
        <f t="shared" si="45"/>
        <v>20185.677375984749</v>
      </c>
      <c r="N165" s="27">
        <f t="shared" si="45"/>
        <v>20520.11191169735</v>
      </c>
      <c r="O165" s="27">
        <f t="shared" si="45"/>
        <v>19438.786592525546</v>
      </c>
      <c r="P165" s="27">
        <f t="shared" si="45"/>
        <v>16850.949802362145</v>
      </c>
      <c r="Q165" s="7">
        <f t="shared" si="45"/>
        <v>12934.910603305187</v>
      </c>
      <c r="R165" s="7">
        <f t="shared" si="45"/>
        <v>7784.1567274010004</v>
      </c>
      <c r="S165" s="7">
        <f t="shared" si="45"/>
        <v>1778.4510361372741</v>
      </c>
      <c r="T165" s="7">
        <f t="shared" si="45"/>
        <v>0</v>
      </c>
      <c r="U165" s="7">
        <f t="shared" si="45"/>
        <v>0</v>
      </c>
      <c r="V165" s="7">
        <f t="shared" si="45"/>
        <v>0</v>
      </c>
      <c r="W165" s="7">
        <f t="shared" si="45"/>
        <v>0</v>
      </c>
      <c r="X165" s="7">
        <f t="shared" si="45"/>
        <v>0</v>
      </c>
      <c r="Y165" s="8">
        <f t="shared" si="45"/>
        <v>0</v>
      </c>
    </row>
    <row r="167" spans="1:25">
      <c r="A167" s="25" t="s">
        <v>65</v>
      </c>
      <c r="B167" s="26">
        <v>0.2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</row>
    <row r="168" spans="1:25">
      <c r="A168" s="4" t="s">
        <v>66</v>
      </c>
      <c r="B168" s="29">
        <f>B40-B140</f>
        <v>-4003.7670395633418</v>
      </c>
      <c r="C168" s="29">
        <f t="shared" ref="C168:Y168" si="46">C40-C140</f>
        <v>-3918.0529893532985</v>
      </c>
      <c r="D168" s="29">
        <f t="shared" si="46"/>
        <v>-4090.8978509338817</v>
      </c>
      <c r="E168" s="29">
        <f t="shared" si="46"/>
        <v>-4365.0411354899707</v>
      </c>
      <c r="F168" s="29">
        <f t="shared" si="46"/>
        <v>-4435.1708129345507</v>
      </c>
      <c r="G168" s="29">
        <f t="shared" si="46"/>
        <v>-4033.38752087475</v>
      </c>
      <c r="H168" s="38">
        <f t="shared" si="46"/>
        <v>-1540.352463295776</v>
      </c>
      <c r="I168" s="38">
        <f t="shared" si="46"/>
        <v>2292.0452260682787</v>
      </c>
      <c r="J168">
        <f t="shared" si="46"/>
        <v>6089.9007791520744</v>
      </c>
      <c r="K168">
        <f t="shared" si="46"/>
        <v>8986.2673930103665</v>
      </c>
      <c r="L168">
        <f t="shared" si="46"/>
        <v>11035.327047406652</v>
      </c>
      <c r="M168">
        <f t="shared" si="46"/>
        <v>12014.619262410897</v>
      </c>
      <c r="N168">
        <f t="shared" si="46"/>
        <v>12279.606200647364</v>
      </c>
      <c r="O168">
        <f t="shared" si="46"/>
        <v>11560.139415693326</v>
      </c>
      <c r="P168">
        <f t="shared" si="46"/>
        <v>9834.914888917725</v>
      </c>
      <c r="Q168" s="38">
        <f t="shared" si="46"/>
        <v>7231.0697684888173</v>
      </c>
      <c r="R168" s="38">
        <f t="shared" si="46"/>
        <v>3792.7474408777889</v>
      </c>
      <c r="S168" s="29">
        <f t="shared" si="46"/>
        <v>-261.11524763557691</v>
      </c>
      <c r="T168" s="29">
        <f t="shared" si="46"/>
        <v>-3444.0915734142181</v>
      </c>
      <c r="U168" s="29">
        <f t="shared" si="46"/>
        <v>-4354.1889591701884</v>
      </c>
      <c r="V168" s="29">
        <f t="shared" si="46"/>
        <v>-4182.2789457859108</v>
      </c>
      <c r="W168" s="29">
        <f t="shared" si="46"/>
        <v>-4047.686635538736</v>
      </c>
      <c r="X168" s="29">
        <f t="shared" si="46"/>
        <v>-3844.3814090074761</v>
      </c>
      <c r="Y168" s="29">
        <f t="shared" si="46"/>
        <v>-3697.0382483158314</v>
      </c>
    </row>
    <row r="169" spans="1:25">
      <c r="A169" s="4" t="s">
        <v>67</v>
      </c>
      <c r="B169">
        <f t="shared" ref="B169:K169" si="47">SIGN(B168)</f>
        <v>-1</v>
      </c>
      <c r="C169">
        <f t="shared" si="47"/>
        <v>-1</v>
      </c>
      <c r="D169">
        <f t="shared" si="47"/>
        <v>-1</v>
      </c>
      <c r="E169">
        <f t="shared" si="47"/>
        <v>-1</v>
      </c>
      <c r="F169">
        <f t="shared" si="47"/>
        <v>-1</v>
      </c>
      <c r="G169">
        <f t="shared" si="47"/>
        <v>-1</v>
      </c>
      <c r="H169">
        <f t="shared" si="47"/>
        <v>-1</v>
      </c>
      <c r="I169">
        <f t="shared" si="47"/>
        <v>1</v>
      </c>
      <c r="J169">
        <f t="shared" si="47"/>
        <v>1</v>
      </c>
      <c r="K169">
        <f t="shared" si="47"/>
        <v>1</v>
      </c>
      <c r="L169">
        <f t="shared" ref="L169:R169" si="48">SIGN(L168)</f>
        <v>1</v>
      </c>
      <c r="M169">
        <f t="shared" si="48"/>
        <v>1</v>
      </c>
      <c r="N169">
        <f t="shared" si="48"/>
        <v>1</v>
      </c>
      <c r="O169">
        <f t="shared" si="48"/>
        <v>1</v>
      </c>
      <c r="P169">
        <f t="shared" si="48"/>
        <v>1</v>
      </c>
      <c r="Q169">
        <f t="shared" si="48"/>
        <v>1</v>
      </c>
      <c r="R169">
        <f t="shared" si="48"/>
        <v>1</v>
      </c>
      <c r="S169">
        <f>SIGN(S168)</f>
        <v>-1</v>
      </c>
      <c r="T169">
        <f t="shared" ref="T169:Y169" si="49">SIGN(T168)</f>
        <v>-1</v>
      </c>
      <c r="U169">
        <f t="shared" si="49"/>
        <v>-1</v>
      </c>
      <c r="V169">
        <f t="shared" si="49"/>
        <v>-1</v>
      </c>
      <c r="W169">
        <f t="shared" si="49"/>
        <v>-1</v>
      </c>
      <c r="X169">
        <f t="shared" si="49"/>
        <v>-1</v>
      </c>
      <c r="Y169" s="5">
        <f t="shared" si="49"/>
        <v>-1</v>
      </c>
    </row>
    <row r="170" spans="1:25">
      <c r="A170" s="6" t="s">
        <v>68</v>
      </c>
      <c r="B170" s="7">
        <f>IF(B169=-1,0,B168)</f>
        <v>0</v>
      </c>
      <c r="C170" s="7">
        <f t="shared" ref="C170:Y170" si="50">IF(C169=-1,0,C168)</f>
        <v>0</v>
      </c>
      <c r="D170" s="7">
        <f t="shared" si="50"/>
        <v>0</v>
      </c>
      <c r="E170" s="7">
        <f t="shared" si="50"/>
        <v>0</v>
      </c>
      <c r="F170" s="7">
        <f t="shared" si="50"/>
        <v>0</v>
      </c>
      <c r="G170" s="7">
        <f t="shared" si="50"/>
        <v>0</v>
      </c>
      <c r="H170" s="7">
        <f t="shared" si="50"/>
        <v>0</v>
      </c>
      <c r="I170" s="7">
        <f t="shared" si="50"/>
        <v>2292.0452260682787</v>
      </c>
      <c r="J170" s="27">
        <f t="shared" si="50"/>
        <v>6089.9007791520744</v>
      </c>
      <c r="K170" s="27">
        <f t="shared" si="50"/>
        <v>8986.2673930103665</v>
      </c>
      <c r="L170" s="27">
        <f t="shared" si="50"/>
        <v>11035.327047406652</v>
      </c>
      <c r="M170" s="27">
        <f t="shared" si="50"/>
        <v>12014.619262410897</v>
      </c>
      <c r="N170" s="27">
        <f t="shared" si="50"/>
        <v>12279.606200647364</v>
      </c>
      <c r="O170" s="27">
        <f t="shared" si="50"/>
        <v>11560.139415693326</v>
      </c>
      <c r="P170" s="27">
        <f t="shared" si="50"/>
        <v>9834.914888917725</v>
      </c>
      <c r="Q170" s="7">
        <f t="shared" si="50"/>
        <v>7231.0697684888173</v>
      </c>
      <c r="R170" s="32">
        <f t="shared" si="50"/>
        <v>3792.7474408777889</v>
      </c>
      <c r="S170" s="7">
        <f t="shared" si="50"/>
        <v>0</v>
      </c>
      <c r="T170" s="7">
        <f t="shared" si="50"/>
        <v>0</v>
      </c>
      <c r="U170" s="7">
        <f t="shared" si="50"/>
        <v>0</v>
      </c>
      <c r="V170" s="7">
        <f t="shared" si="50"/>
        <v>0</v>
      </c>
      <c r="W170" s="7">
        <f t="shared" si="50"/>
        <v>0</v>
      </c>
      <c r="X170" s="7">
        <f t="shared" si="50"/>
        <v>0</v>
      </c>
      <c r="Y170" s="8">
        <f t="shared" si="50"/>
        <v>0</v>
      </c>
    </row>
    <row r="172" spans="1:25">
      <c r="A172" s="25" t="s">
        <v>65</v>
      </c>
      <c r="B172" s="26">
        <v>0.1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</row>
    <row r="173" spans="1:25">
      <c r="A173" s="4" t="s">
        <v>66</v>
      </c>
      <c r="B173" s="29">
        <f>B43-B140</f>
        <v>-4003.7670395633418</v>
      </c>
      <c r="C173" s="29">
        <f t="shared" ref="C173:Y173" si="51">C43-C140</f>
        <v>-3918.0529893532985</v>
      </c>
      <c r="D173" s="29">
        <f t="shared" si="51"/>
        <v>-4090.8978509338817</v>
      </c>
      <c r="E173" s="29">
        <f t="shared" si="51"/>
        <v>-4365.0411354899707</v>
      </c>
      <c r="F173" s="29">
        <f t="shared" si="51"/>
        <v>-4435.1708129345507</v>
      </c>
      <c r="G173" s="29">
        <f t="shared" si="51"/>
        <v>-4207.0065145650915</v>
      </c>
      <c r="H173" s="38">
        <f t="shared" si="51"/>
        <v>-2872.6497938248162</v>
      </c>
      <c r="I173" s="38">
        <f t="shared" si="51"/>
        <v>-939.09562492670557</v>
      </c>
      <c r="J173">
        <f t="shared" si="51"/>
        <v>934.33045072625373</v>
      </c>
      <c r="K173">
        <f t="shared" si="51"/>
        <v>2324.7807403651641</v>
      </c>
      <c r="L173">
        <f t="shared" si="51"/>
        <v>3372.332936421376</v>
      </c>
      <c r="M173">
        <f t="shared" si="51"/>
        <v>3843.5611488370432</v>
      </c>
      <c r="N173">
        <f t="shared" si="51"/>
        <v>4039.1004895973747</v>
      </c>
      <c r="O173">
        <f t="shared" si="51"/>
        <v>3681.4922388611003</v>
      </c>
      <c r="P173" s="38">
        <f t="shared" si="51"/>
        <v>2818.8799754733</v>
      </c>
      <c r="Q173" s="38">
        <f t="shared" si="51"/>
        <v>1527.2289336724461</v>
      </c>
      <c r="R173" s="38">
        <f t="shared" si="51"/>
        <v>-198.66184564542664</v>
      </c>
      <c r="S173" s="29">
        <f t="shared" si="51"/>
        <v>-2300.6815314084288</v>
      </c>
      <c r="T173" s="29">
        <f t="shared" si="51"/>
        <v>-3959.4658494213368</v>
      </c>
      <c r="U173" s="29">
        <f t="shared" si="51"/>
        <v>-4357.8440958794581</v>
      </c>
      <c r="V173" s="29">
        <f t="shared" si="51"/>
        <v>-4182.2789457859108</v>
      </c>
      <c r="W173" s="29">
        <f t="shared" si="51"/>
        <v>-4047.686635538736</v>
      </c>
      <c r="X173" s="29">
        <f t="shared" si="51"/>
        <v>-3844.3814090074761</v>
      </c>
      <c r="Y173" s="29">
        <f t="shared" si="51"/>
        <v>-3697.0382483158314</v>
      </c>
    </row>
    <row r="174" spans="1:25">
      <c r="A174" s="4" t="s">
        <v>67</v>
      </c>
      <c r="B174">
        <f t="shared" ref="B174:K174" si="52">SIGN(B173)</f>
        <v>-1</v>
      </c>
      <c r="C174">
        <f t="shared" si="52"/>
        <v>-1</v>
      </c>
      <c r="D174">
        <f t="shared" si="52"/>
        <v>-1</v>
      </c>
      <c r="E174">
        <f t="shared" si="52"/>
        <v>-1</v>
      </c>
      <c r="F174">
        <f t="shared" si="52"/>
        <v>-1</v>
      </c>
      <c r="G174">
        <f t="shared" si="52"/>
        <v>-1</v>
      </c>
      <c r="H174">
        <f t="shared" si="52"/>
        <v>-1</v>
      </c>
      <c r="I174">
        <f t="shared" si="52"/>
        <v>-1</v>
      </c>
      <c r="J174">
        <f t="shared" si="52"/>
        <v>1</v>
      </c>
      <c r="K174">
        <f t="shared" si="52"/>
        <v>1</v>
      </c>
      <c r="L174">
        <f t="shared" ref="L174:R174" si="53">SIGN(L173)</f>
        <v>1</v>
      </c>
      <c r="M174">
        <f t="shared" si="53"/>
        <v>1</v>
      </c>
      <c r="N174">
        <f t="shared" si="53"/>
        <v>1</v>
      </c>
      <c r="O174">
        <f t="shared" si="53"/>
        <v>1</v>
      </c>
      <c r="P174">
        <f t="shared" si="53"/>
        <v>1</v>
      </c>
      <c r="Q174">
        <f t="shared" si="53"/>
        <v>1</v>
      </c>
      <c r="R174">
        <f t="shared" si="53"/>
        <v>-1</v>
      </c>
      <c r="S174">
        <f>SIGN(S173)</f>
        <v>-1</v>
      </c>
      <c r="T174">
        <f t="shared" ref="T174:Y174" si="54">SIGN(T173)</f>
        <v>-1</v>
      </c>
      <c r="U174">
        <f t="shared" si="54"/>
        <v>-1</v>
      </c>
      <c r="V174">
        <f t="shared" si="54"/>
        <v>-1</v>
      </c>
      <c r="W174">
        <f t="shared" si="54"/>
        <v>-1</v>
      </c>
      <c r="X174">
        <f t="shared" si="54"/>
        <v>-1</v>
      </c>
      <c r="Y174" s="5">
        <f t="shared" si="54"/>
        <v>-1</v>
      </c>
    </row>
    <row r="175" spans="1:25">
      <c r="A175" s="6" t="s">
        <v>68</v>
      </c>
      <c r="B175" s="7">
        <f>IF(B174=-1,0,B173)</f>
        <v>0</v>
      </c>
      <c r="C175" s="7">
        <f t="shared" ref="C175:Y175" si="55">IF(C174=-1,0,C173)</f>
        <v>0</v>
      </c>
      <c r="D175" s="7">
        <f t="shared" si="55"/>
        <v>0</v>
      </c>
      <c r="E175" s="7">
        <f t="shared" si="55"/>
        <v>0</v>
      </c>
      <c r="F175" s="7">
        <f t="shared" si="55"/>
        <v>0</v>
      </c>
      <c r="G175" s="7">
        <f t="shared" si="55"/>
        <v>0</v>
      </c>
      <c r="H175" s="7">
        <f t="shared" si="55"/>
        <v>0</v>
      </c>
      <c r="I175" s="7">
        <f t="shared" si="55"/>
        <v>0</v>
      </c>
      <c r="J175" s="27">
        <f t="shared" si="55"/>
        <v>934.33045072625373</v>
      </c>
      <c r="K175" s="27">
        <f t="shared" si="55"/>
        <v>2324.7807403651641</v>
      </c>
      <c r="L175" s="27">
        <f t="shared" si="55"/>
        <v>3372.332936421376</v>
      </c>
      <c r="M175" s="27">
        <f t="shared" si="55"/>
        <v>3843.5611488370432</v>
      </c>
      <c r="N175" s="27">
        <f t="shared" si="55"/>
        <v>4039.1004895973747</v>
      </c>
      <c r="O175" s="27">
        <f t="shared" si="55"/>
        <v>3681.4922388611003</v>
      </c>
      <c r="P175" s="7">
        <f t="shared" si="55"/>
        <v>2818.8799754733</v>
      </c>
      <c r="Q175" s="7">
        <f t="shared" si="55"/>
        <v>1527.2289336724461</v>
      </c>
      <c r="R175" s="7">
        <f t="shared" si="55"/>
        <v>0</v>
      </c>
      <c r="S175" s="7">
        <f t="shared" si="55"/>
        <v>0</v>
      </c>
      <c r="T175" s="7">
        <f t="shared" si="55"/>
        <v>0</v>
      </c>
      <c r="U175" s="7">
        <f t="shared" si="55"/>
        <v>0</v>
      </c>
      <c r="V175" s="7">
        <f t="shared" si="55"/>
        <v>0</v>
      </c>
      <c r="W175" s="7">
        <f t="shared" si="55"/>
        <v>0</v>
      </c>
      <c r="X175" s="7">
        <f t="shared" si="55"/>
        <v>0</v>
      </c>
      <c r="Y175" s="8">
        <f t="shared" si="55"/>
        <v>0</v>
      </c>
    </row>
    <row r="177" spans="1:25">
      <c r="A177" s="24" t="s">
        <v>17</v>
      </c>
    </row>
    <row r="178" spans="1:25">
      <c r="A178" s="11" t="s">
        <v>62</v>
      </c>
      <c r="B178" t="s">
        <v>63</v>
      </c>
    </row>
    <row r="179" spans="1:25">
      <c r="A179" t="s">
        <v>64</v>
      </c>
      <c r="B179">
        <f>B115</f>
        <v>4780.9930165376163</v>
      </c>
      <c r="C179">
        <f t="shared" ref="C179:Y179" si="56">C115</f>
        <v>4678.6398397858384</v>
      </c>
      <c r="D179">
        <f t="shared" si="56"/>
        <v>4885.0379813348791</v>
      </c>
      <c r="E179">
        <f t="shared" si="56"/>
        <v>5212.3989681360217</v>
      </c>
      <c r="F179">
        <f t="shared" si="56"/>
        <v>5296.1424763874766</v>
      </c>
      <c r="G179">
        <f t="shared" si="56"/>
        <v>5231.0086366363448</v>
      </c>
      <c r="H179">
        <f t="shared" si="56"/>
        <v>5021.2269189963363</v>
      </c>
      <c r="I179">
        <f t="shared" si="56"/>
        <v>4979.7781118819794</v>
      </c>
      <c r="J179">
        <f t="shared" si="56"/>
        <v>5040.6824815194013</v>
      </c>
      <c r="K179">
        <f t="shared" si="56"/>
        <v>5178.5632072263434</v>
      </c>
      <c r="L179">
        <f t="shared" si="56"/>
        <v>5123.5800957481151</v>
      </c>
      <c r="M179">
        <f t="shared" si="56"/>
        <v>5167.566584930697</v>
      </c>
      <c r="N179">
        <f t="shared" si="56"/>
        <v>5016.9974488826265</v>
      </c>
      <c r="O179">
        <f t="shared" si="56"/>
        <v>5011.9220847461747</v>
      </c>
      <c r="P179">
        <f t="shared" si="56"/>
        <v>5011.9220847461747</v>
      </c>
      <c r="Q179">
        <f t="shared" si="56"/>
        <v>4987.3911580866579</v>
      </c>
      <c r="R179">
        <f t="shared" si="56"/>
        <v>5003.4631445187551</v>
      </c>
      <c r="S179">
        <f t="shared" si="56"/>
        <v>5182.7926773400523</v>
      </c>
      <c r="T179">
        <f t="shared" si="56"/>
        <v>5343.5125416610272</v>
      </c>
      <c r="U179">
        <f t="shared" si="56"/>
        <v>5208.1694980223119</v>
      </c>
      <c r="V179">
        <f t="shared" si="56"/>
        <v>4994.1583102685936</v>
      </c>
      <c r="W179">
        <f t="shared" si="56"/>
        <v>4833.4384459476196</v>
      </c>
      <c r="X179">
        <f t="shared" si="56"/>
        <v>4590.6668614206737</v>
      </c>
      <c r="Y179">
        <f t="shared" si="56"/>
        <v>4414.7209046903436</v>
      </c>
    </row>
    <row r="181" spans="1:25">
      <c r="A181" s="25" t="s">
        <v>65</v>
      </c>
      <c r="B181" s="26">
        <v>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/>
    </row>
    <row r="182" spans="1:25">
      <c r="A182" s="4" t="s">
        <v>66</v>
      </c>
      <c r="B182" s="31">
        <f>B25-B179</f>
        <v>-4780.9930165376163</v>
      </c>
      <c r="C182" s="31">
        <f t="shared" ref="C182:Y182" si="57">C25-C179</f>
        <v>-4678.6398397858384</v>
      </c>
      <c r="D182" s="31">
        <f t="shared" si="57"/>
        <v>-4885.0379813348791</v>
      </c>
      <c r="E182" s="31">
        <f t="shared" si="57"/>
        <v>-5212.3989681360217</v>
      </c>
      <c r="F182" s="31">
        <f t="shared" si="57"/>
        <v>-5296.1424763874766</v>
      </c>
      <c r="G182" s="31">
        <f t="shared" si="57"/>
        <v>-3494.8186997329317</v>
      </c>
      <c r="H182" s="42">
        <f t="shared" si="57"/>
        <v>8301.746386294064</v>
      </c>
      <c r="I182" s="30">
        <f t="shared" si="57"/>
        <v>27331.63039806786</v>
      </c>
      <c r="J182" s="30">
        <f t="shared" si="57"/>
        <v>46515.0208027388</v>
      </c>
      <c r="K182" s="30">
        <f t="shared" si="57"/>
        <v>61436.30331922567</v>
      </c>
      <c r="L182" s="30">
        <f t="shared" si="57"/>
        <v>71506.361014104637</v>
      </c>
      <c r="M182" s="30">
        <f t="shared" si="57"/>
        <v>76543.014550807828</v>
      </c>
      <c r="N182" s="30">
        <f t="shared" si="57"/>
        <v>77388.05966161727</v>
      </c>
      <c r="O182" s="30">
        <f t="shared" si="57"/>
        <v>73774.549683576086</v>
      </c>
      <c r="P182" s="30">
        <f t="shared" si="57"/>
        <v>65148.427049698068</v>
      </c>
      <c r="Q182" s="30">
        <f t="shared" si="57"/>
        <v>52051.017190077058</v>
      </c>
      <c r="R182" s="42">
        <f t="shared" si="57"/>
        <v>34910.62972071339</v>
      </c>
      <c r="S182" s="31">
        <f t="shared" si="57"/>
        <v>15212.87016038846</v>
      </c>
      <c r="T182" s="31">
        <f t="shared" si="57"/>
        <v>-189.76978158984275</v>
      </c>
      <c r="U182" s="31">
        <f t="shared" si="57"/>
        <v>-5171.6181309296089</v>
      </c>
      <c r="V182" s="31">
        <f t="shared" si="57"/>
        <v>-4994.1583102685936</v>
      </c>
      <c r="W182" s="31">
        <f t="shared" si="57"/>
        <v>-4833.4384459476196</v>
      </c>
      <c r="X182" s="31">
        <f t="shared" si="57"/>
        <v>-4590.6668614206737</v>
      </c>
      <c r="Y182" s="31">
        <f t="shared" si="57"/>
        <v>-4414.7209046903436</v>
      </c>
    </row>
    <row r="183" spans="1:25">
      <c r="A183" s="4" t="s">
        <v>67</v>
      </c>
      <c r="B183">
        <f t="shared" ref="B183:K183" si="58">SIGN(B182)</f>
        <v>-1</v>
      </c>
      <c r="C183">
        <f t="shared" si="58"/>
        <v>-1</v>
      </c>
      <c r="D183">
        <f t="shared" si="58"/>
        <v>-1</v>
      </c>
      <c r="E183">
        <f t="shared" si="58"/>
        <v>-1</v>
      </c>
      <c r="F183">
        <f t="shared" si="58"/>
        <v>-1</v>
      </c>
      <c r="G183">
        <f t="shared" si="58"/>
        <v>-1</v>
      </c>
      <c r="H183">
        <f t="shared" si="58"/>
        <v>1</v>
      </c>
      <c r="I183">
        <f t="shared" si="58"/>
        <v>1</v>
      </c>
      <c r="J183">
        <f t="shared" si="58"/>
        <v>1</v>
      </c>
      <c r="K183">
        <f t="shared" si="58"/>
        <v>1</v>
      </c>
      <c r="L183">
        <f t="shared" ref="L183:R183" si="59">SIGN(L182)</f>
        <v>1</v>
      </c>
      <c r="M183">
        <f t="shared" si="59"/>
        <v>1</v>
      </c>
      <c r="N183">
        <f t="shared" si="59"/>
        <v>1</v>
      </c>
      <c r="O183">
        <f t="shared" si="59"/>
        <v>1</v>
      </c>
      <c r="P183">
        <f t="shared" si="59"/>
        <v>1</v>
      </c>
      <c r="Q183">
        <f t="shared" si="59"/>
        <v>1</v>
      </c>
      <c r="R183">
        <f t="shared" si="59"/>
        <v>1</v>
      </c>
      <c r="S183">
        <f>SIGN(S182)</f>
        <v>1</v>
      </c>
      <c r="T183">
        <f t="shared" ref="T183:Y183" si="60">SIGN(T182)</f>
        <v>-1</v>
      </c>
      <c r="U183">
        <f t="shared" si="60"/>
        <v>-1</v>
      </c>
      <c r="V183">
        <f t="shared" si="60"/>
        <v>-1</v>
      </c>
      <c r="W183">
        <f t="shared" si="60"/>
        <v>-1</v>
      </c>
      <c r="X183">
        <f t="shared" si="60"/>
        <v>-1</v>
      </c>
      <c r="Y183" s="5">
        <f t="shared" si="60"/>
        <v>-1</v>
      </c>
    </row>
    <row r="184" spans="1:25">
      <c r="A184" s="6" t="s">
        <v>68</v>
      </c>
      <c r="B184" s="7">
        <f>IF(B183=-1,0,B182)</f>
        <v>0</v>
      </c>
      <c r="C184" s="7">
        <f t="shared" ref="C184:Y184" si="61">IF(C183=-1,0,C182)</f>
        <v>0</v>
      </c>
      <c r="D184" s="7">
        <f t="shared" si="61"/>
        <v>0</v>
      </c>
      <c r="E184" s="7">
        <f t="shared" si="61"/>
        <v>0</v>
      </c>
      <c r="F184" s="7">
        <f t="shared" si="61"/>
        <v>0</v>
      </c>
      <c r="G184" s="7">
        <f t="shared" si="61"/>
        <v>0</v>
      </c>
      <c r="H184" s="7">
        <f t="shared" si="61"/>
        <v>8301.746386294064</v>
      </c>
      <c r="I184" s="27">
        <f t="shared" si="61"/>
        <v>27331.63039806786</v>
      </c>
      <c r="J184" s="27">
        <f t="shared" si="61"/>
        <v>46515.0208027388</v>
      </c>
      <c r="K184" s="27">
        <f t="shared" si="61"/>
        <v>61436.30331922567</v>
      </c>
      <c r="L184" s="27">
        <f t="shared" si="61"/>
        <v>71506.361014104637</v>
      </c>
      <c r="M184" s="27">
        <f t="shared" si="61"/>
        <v>76543.014550807828</v>
      </c>
      <c r="N184" s="27">
        <f t="shared" si="61"/>
        <v>77388.05966161727</v>
      </c>
      <c r="O184" s="27">
        <f t="shared" si="61"/>
        <v>73774.549683576086</v>
      </c>
      <c r="P184" s="27">
        <f t="shared" si="61"/>
        <v>65148.427049698068</v>
      </c>
      <c r="Q184" s="27">
        <f t="shared" si="61"/>
        <v>52051.017190077058</v>
      </c>
      <c r="R184" s="7">
        <f t="shared" si="61"/>
        <v>34910.62972071339</v>
      </c>
      <c r="S184" s="7">
        <f t="shared" si="61"/>
        <v>15212.87016038846</v>
      </c>
      <c r="T184" s="7">
        <f t="shared" si="61"/>
        <v>0</v>
      </c>
      <c r="U184" s="7">
        <f t="shared" si="61"/>
        <v>0</v>
      </c>
      <c r="V184" s="7">
        <f t="shared" si="61"/>
        <v>0</v>
      </c>
      <c r="W184" s="7">
        <f t="shared" si="61"/>
        <v>0</v>
      </c>
      <c r="X184" s="7">
        <f t="shared" si="61"/>
        <v>0</v>
      </c>
      <c r="Y184" s="8">
        <f t="shared" si="61"/>
        <v>0</v>
      </c>
    </row>
    <row r="186" spans="1:25">
      <c r="A186" s="25" t="s">
        <v>65</v>
      </c>
      <c r="B186" s="26">
        <v>0.6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</row>
    <row r="187" spans="1:25">
      <c r="A187" s="4" t="s">
        <v>66</v>
      </c>
      <c r="B187" s="29">
        <f>B28-B179</f>
        <v>-4780.9930165376163</v>
      </c>
      <c r="C187" s="29">
        <f t="shared" ref="C187:Y187" si="62">C28-C179</f>
        <v>-4678.6398397858384</v>
      </c>
      <c r="D187" s="29">
        <f t="shared" si="62"/>
        <v>-4885.0379813348791</v>
      </c>
      <c r="E187" s="29">
        <f t="shared" si="62"/>
        <v>-5212.3989681360217</v>
      </c>
      <c r="F187" s="29">
        <f t="shared" si="62"/>
        <v>-5296.1424763874766</v>
      </c>
      <c r="G187" s="29">
        <f t="shared" si="62"/>
        <v>-4189.2946744942965</v>
      </c>
      <c r="H187" s="38">
        <f t="shared" si="62"/>
        <v>2972.5570641779041</v>
      </c>
      <c r="I187">
        <f t="shared" si="62"/>
        <v>14407.06699408792</v>
      </c>
      <c r="J187">
        <f t="shared" si="62"/>
        <v>25892.739489035514</v>
      </c>
      <c r="K187">
        <f t="shared" si="62"/>
        <v>34790.35670864486</v>
      </c>
      <c r="L187">
        <f t="shared" si="62"/>
        <v>40854.384570163529</v>
      </c>
      <c r="M187">
        <f t="shared" si="62"/>
        <v>43858.782096512419</v>
      </c>
      <c r="N187">
        <f t="shared" si="62"/>
        <v>44426.036817417305</v>
      </c>
      <c r="O187">
        <f t="shared" si="62"/>
        <v>42259.960976247166</v>
      </c>
      <c r="P187">
        <f t="shared" si="62"/>
        <v>37084.287395920364</v>
      </c>
      <c r="Q187">
        <f t="shared" si="62"/>
        <v>29235.653850811566</v>
      </c>
      <c r="R187" s="38">
        <f t="shared" si="62"/>
        <v>18944.99257462053</v>
      </c>
      <c r="S187" s="29">
        <f t="shared" si="62"/>
        <v>7054.6050252970563</v>
      </c>
      <c r="T187" s="29">
        <f t="shared" si="62"/>
        <v>-2251.2668856183172</v>
      </c>
      <c r="U187" s="29">
        <f t="shared" si="62"/>
        <v>-5186.2386777666898</v>
      </c>
      <c r="V187" s="29">
        <f t="shared" si="62"/>
        <v>-4994.1583102685936</v>
      </c>
      <c r="W187" s="29">
        <f t="shared" si="62"/>
        <v>-4833.4384459476196</v>
      </c>
      <c r="X187" s="29">
        <f t="shared" si="62"/>
        <v>-4590.6668614206737</v>
      </c>
      <c r="Y187" s="29">
        <f t="shared" si="62"/>
        <v>-4414.7209046903436</v>
      </c>
    </row>
    <row r="188" spans="1:25">
      <c r="A188" s="4" t="s">
        <v>67</v>
      </c>
      <c r="B188">
        <f t="shared" ref="B188:K188" si="63">SIGN(B187)</f>
        <v>-1</v>
      </c>
      <c r="C188">
        <f t="shared" si="63"/>
        <v>-1</v>
      </c>
      <c r="D188">
        <f t="shared" si="63"/>
        <v>-1</v>
      </c>
      <c r="E188">
        <f t="shared" si="63"/>
        <v>-1</v>
      </c>
      <c r="F188">
        <f t="shared" si="63"/>
        <v>-1</v>
      </c>
      <c r="G188">
        <f t="shared" si="63"/>
        <v>-1</v>
      </c>
      <c r="H188">
        <f t="shared" si="63"/>
        <v>1</v>
      </c>
      <c r="I188">
        <f t="shared" si="63"/>
        <v>1</v>
      </c>
      <c r="J188">
        <f t="shared" si="63"/>
        <v>1</v>
      </c>
      <c r="K188">
        <f t="shared" si="63"/>
        <v>1</v>
      </c>
      <c r="L188">
        <f t="shared" ref="L188:R188" si="64">SIGN(L187)</f>
        <v>1</v>
      </c>
      <c r="M188">
        <f t="shared" si="64"/>
        <v>1</v>
      </c>
      <c r="N188">
        <f t="shared" si="64"/>
        <v>1</v>
      </c>
      <c r="O188">
        <f t="shared" si="64"/>
        <v>1</v>
      </c>
      <c r="P188">
        <f t="shared" si="64"/>
        <v>1</v>
      </c>
      <c r="Q188">
        <f t="shared" si="64"/>
        <v>1</v>
      </c>
      <c r="R188">
        <f t="shared" si="64"/>
        <v>1</v>
      </c>
      <c r="S188">
        <f>SIGN(S187)</f>
        <v>1</v>
      </c>
      <c r="T188">
        <f t="shared" ref="T188:Y188" si="65">SIGN(T187)</f>
        <v>-1</v>
      </c>
      <c r="U188">
        <f t="shared" si="65"/>
        <v>-1</v>
      </c>
      <c r="V188">
        <f t="shared" si="65"/>
        <v>-1</v>
      </c>
      <c r="W188">
        <f t="shared" si="65"/>
        <v>-1</v>
      </c>
      <c r="X188">
        <f t="shared" si="65"/>
        <v>-1</v>
      </c>
      <c r="Y188" s="5">
        <f t="shared" si="65"/>
        <v>-1</v>
      </c>
    </row>
    <row r="189" spans="1:25">
      <c r="A189" s="6" t="s">
        <v>68</v>
      </c>
      <c r="B189" s="7">
        <f>IF(B188=-1,0,B187)</f>
        <v>0</v>
      </c>
      <c r="C189" s="7">
        <f t="shared" ref="C189:Y189" si="66">IF(C188=-1,0,C187)</f>
        <v>0</v>
      </c>
      <c r="D189" s="7">
        <f t="shared" si="66"/>
        <v>0</v>
      </c>
      <c r="E189" s="7">
        <f t="shared" si="66"/>
        <v>0</v>
      </c>
      <c r="F189" s="7">
        <f t="shared" si="66"/>
        <v>0</v>
      </c>
      <c r="G189" s="7">
        <f t="shared" si="66"/>
        <v>0</v>
      </c>
      <c r="H189" s="7">
        <f t="shared" si="66"/>
        <v>2972.5570641779041</v>
      </c>
      <c r="I189" s="27">
        <f t="shared" si="66"/>
        <v>14407.06699408792</v>
      </c>
      <c r="J189" s="27">
        <f t="shared" si="66"/>
        <v>25892.739489035514</v>
      </c>
      <c r="K189" s="27">
        <f t="shared" si="66"/>
        <v>34790.35670864486</v>
      </c>
      <c r="L189" s="27">
        <f t="shared" si="66"/>
        <v>40854.384570163529</v>
      </c>
      <c r="M189" s="27">
        <f t="shared" si="66"/>
        <v>43858.782096512419</v>
      </c>
      <c r="N189" s="27">
        <f t="shared" si="66"/>
        <v>44426.036817417305</v>
      </c>
      <c r="O189" s="27">
        <f t="shared" si="66"/>
        <v>42259.960976247166</v>
      </c>
      <c r="P189" s="27">
        <f t="shared" si="66"/>
        <v>37084.287395920364</v>
      </c>
      <c r="Q189" s="27">
        <f t="shared" si="66"/>
        <v>29235.653850811566</v>
      </c>
      <c r="R189" s="7">
        <f t="shared" si="66"/>
        <v>18944.99257462053</v>
      </c>
      <c r="S189" s="7">
        <f t="shared" si="66"/>
        <v>7054.6050252970563</v>
      </c>
      <c r="T189" s="7">
        <f t="shared" si="66"/>
        <v>0</v>
      </c>
      <c r="U189" s="7">
        <f t="shared" si="66"/>
        <v>0</v>
      </c>
      <c r="V189" s="7">
        <f t="shared" si="66"/>
        <v>0</v>
      </c>
      <c r="W189" s="7">
        <f t="shared" si="66"/>
        <v>0</v>
      </c>
      <c r="X189" s="7">
        <f t="shared" si="66"/>
        <v>0</v>
      </c>
      <c r="Y189" s="8">
        <f t="shared" si="66"/>
        <v>0</v>
      </c>
    </row>
    <row r="191" spans="1:25">
      <c r="A191" s="25" t="s">
        <v>65</v>
      </c>
      <c r="B191" s="26">
        <v>0.5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</row>
    <row r="192" spans="1:25">
      <c r="A192" s="4" t="s">
        <v>66</v>
      </c>
      <c r="B192" s="29">
        <f>B31-B179</f>
        <v>-4780.9930165376163</v>
      </c>
      <c r="C192" s="29">
        <f t="shared" ref="C192:Y192" si="67">C31-C179</f>
        <v>-4678.6398397858384</v>
      </c>
      <c r="D192" s="29">
        <f t="shared" si="67"/>
        <v>-4885.0379813348791</v>
      </c>
      <c r="E192" s="29">
        <f t="shared" si="67"/>
        <v>-5212.3989681360217</v>
      </c>
      <c r="F192" s="29">
        <f t="shared" si="67"/>
        <v>-5296.1424763874766</v>
      </c>
      <c r="G192" s="29">
        <f t="shared" si="67"/>
        <v>-4362.9136681846385</v>
      </c>
      <c r="H192" s="38">
        <f t="shared" si="67"/>
        <v>1640.2597336488643</v>
      </c>
      <c r="I192">
        <f t="shared" si="67"/>
        <v>11175.92614309294</v>
      </c>
      <c r="J192">
        <f t="shared" si="67"/>
        <v>20737.169160609697</v>
      </c>
      <c r="K192">
        <f t="shared" si="67"/>
        <v>28128.870055999661</v>
      </c>
      <c r="L192">
        <f t="shared" si="67"/>
        <v>33191.390459178263</v>
      </c>
      <c r="M192">
        <f t="shared" si="67"/>
        <v>35687.723982938565</v>
      </c>
      <c r="N192">
        <f t="shared" si="67"/>
        <v>36185.531106367322</v>
      </c>
      <c r="O192">
        <f t="shared" si="67"/>
        <v>34381.313799414951</v>
      </c>
      <c r="P192">
        <f t="shared" si="67"/>
        <v>30068.252482475946</v>
      </c>
      <c r="Q192">
        <f t="shared" si="67"/>
        <v>23531.813015995198</v>
      </c>
      <c r="R192" s="38">
        <f t="shared" si="67"/>
        <v>14953.583288097318</v>
      </c>
      <c r="S192" s="29">
        <f t="shared" si="67"/>
        <v>5015.0387415242039</v>
      </c>
      <c r="T192" s="29">
        <f t="shared" si="67"/>
        <v>-2766.641161625435</v>
      </c>
      <c r="U192" s="29">
        <f t="shared" si="67"/>
        <v>-5189.8938144759604</v>
      </c>
      <c r="V192" s="29">
        <f t="shared" si="67"/>
        <v>-4994.1583102685936</v>
      </c>
      <c r="W192" s="29">
        <f t="shared" si="67"/>
        <v>-4833.4384459476196</v>
      </c>
      <c r="X192" s="29">
        <f t="shared" si="67"/>
        <v>-4590.6668614206737</v>
      </c>
      <c r="Y192" s="29">
        <f t="shared" si="67"/>
        <v>-4414.7209046903436</v>
      </c>
    </row>
    <row r="193" spans="1:39">
      <c r="A193" s="4" t="s">
        <v>67</v>
      </c>
      <c r="B193">
        <f t="shared" ref="B193:K193" si="68">SIGN(B192)</f>
        <v>-1</v>
      </c>
      <c r="C193">
        <f t="shared" si="68"/>
        <v>-1</v>
      </c>
      <c r="D193">
        <f t="shared" si="68"/>
        <v>-1</v>
      </c>
      <c r="E193">
        <f t="shared" si="68"/>
        <v>-1</v>
      </c>
      <c r="F193">
        <f t="shared" si="68"/>
        <v>-1</v>
      </c>
      <c r="G193">
        <f t="shared" si="68"/>
        <v>-1</v>
      </c>
      <c r="H193">
        <f t="shared" si="68"/>
        <v>1</v>
      </c>
      <c r="I193">
        <f t="shared" si="68"/>
        <v>1</v>
      </c>
      <c r="J193">
        <f t="shared" si="68"/>
        <v>1</v>
      </c>
      <c r="K193">
        <f t="shared" si="68"/>
        <v>1</v>
      </c>
      <c r="L193">
        <f t="shared" ref="L193:R193" si="69">SIGN(L192)</f>
        <v>1</v>
      </c>
      <c r="M193">
        <f t="shared" si="69"/>
        <v>1</v>
      </c>
      <c r="N193">
        <f t="shared" si="69"/>
        <v>1</v>
      </c>
      <c r="O193">
        <f t="shared" si="69"/>
        <v>1</v>
      </c>
      <c r="P193">
        <f t="shared" si="69"/>
        <v>1</v>
      </c>
      <c r="Q193">
        <f t="shared" si="69"/>
        <v>1</v>
      </c>
      <c r="R193">
        <f t="shared" si="69"/>
        <v>1</v>
      </c>
      <c r="S193">
        <f>SIGN(S192)</f>
        <v>1</v>
      </c>
      <c r="T193">
        <f t="shared" ref="T193:Y193" si="70">SIGN(T192)</f>
        <v>-1</v>
      </c>
      <c r="U193">
        <f t="shared" si="70"/>
        <v>-1</v>
      </c>
      <c r="V193">
        <f t="shared" si="70"/>
        <v>-1</v>
      </c>
      <c r="W193">
        <f t="shared" si="70"/>
        <v>-1</v>
      </c>
      <c r="X193">
        <f t="shared" si="70"/>
        <v>-1</v>
      </c>
      <c r="Y193" s="5">
        <f t="shared" si="70"/>
        <v>-1</v>
      </c>
    </row>
    <row r="194" spans="1:39">
      <c r="A194" s="6" t="s">
        <v>68</v>
      </c>
      <c r="B194" s="7">
        <f>IF(B193=-1,0,B192)</f>
        <v>0</v>
      </c>
      <c r="C194" s="7">
        <f t="shared" ref="C194:Y194" si="71">IF(C193=-1,0,C192)</f>
        <v>0</v>
      </c>
      <c r="D194" s="7">
        <f t="shared" si="71"/>
        <v>0</v>
      </c>
      <c r="E194" s="7">
        <f t="shared" si="71"/>
        <v>0</v>
      </c>
      <c r="F194" s="7">
        <f t="shared" si="71"/>
        <v>0</v>
      </c>
      <c r="G194" s="7">
        <f t="shared" si="71"/>
        <v>0</v>
      </c>
      <c r="H194" s="7">
        <f t="shared" si="71"/>
        <v>1640.2597336488643</v>
      </c>
      <c r="I194" s="27">
        <f t="shared" si="71"/>
        <v>11175.92614309294</v>
      </c>
      <c r="J194" s="27">
        <f t="shared" si="71"/>
        <v>20737.169160609697</v>
      </c>
      <c r="K194" s="27">
        <f t="shared" si="71"/>
        <v>28128.870055999661</v>
      </c>
      <c r="L194" s="27">
        <f t="shared" si="71"/>
        <v>33191.390459178263</v>
      </c>
      <c r="M194" s="27">
        <f t="shared" si="71"/>
        <v>35687.723982938565</v>
      </c>
      <c r="N194" s="27">
        <f t="shared" si="71"/>
        <v>36185.531106367322</v>
      </c>
      <c r="O194" s="27">
        <f t="shared" si="71"/>
        <v>34381.313799414951</v>
      </c>
      <c r="P194" s="27">
        <f t="shared" si="71"/>
        <v>30068.252482475946</v>
      </c>
      <c r="Q194" s="27">
        <f t="shared" si="71"/>
        <v>23531.813015995198</v>
      </c>
      <c r="R194" s="7">
        <f t="shared" si="71"/>
        <v>14953.583288097318</v>
      </c>
      <c r="S194" s="7">
        <f t="shared" si="71"/>
        <v>5015.0387415242039</v>
      </c>
      <c r="T194" s="7">
        <f t="shared" si="71"/>
        <v>0</v>
      </c>
      <c r="U194" s="7">
        <f t="shared" si="71"/>
        <v>0</v>
      </c>
      <c r="V194" s="7">
        <f t="shared" si="71"/>
        <v>0</v>
      </c>
      <c r="W194" s="7">
        <f t="shared" si="71"/>
        <v>0</v>
      </c>
      <c r="X194" s="7">
        <f t="shared" si="71"/>
        <v>0</v>
      </c>
      <c r="Y194" s="8">
        <f t="shared" si="71"/>
        <v>0</v>
      </c>
    </row>
    <row r="196" spans="1:39">
      <c r="A196" s="25" t="s">
        <v>65</v>
      </c>
      <c r="B196" s="26">
        <v>0.4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</row>
    <row r="197" spans="1:39">
      <c r="A197" s="4" t="s">
        <v>66</v>
      </c>
      <c r="B197" s="29">
        <f>B34-B179</f>
        <v>-4780.9930165376163</v>
      </c>
      <c r="C197" s="29">
        <f t="shared" ref="C197:Y197" si="72">C34-C179</f>
        <v>-4678.6398397858384</v>
      </c>
      <c r="D197" s="29">
        <f t="shared" si="72"/>
        <v>-4885.0379813348791</v>
      </c>
      <c r="E197" s="29">
        <f t="shared" si="72"/>
        <v>-5212.3989681360217</v>
      </c>
      <c r="F197" s="29">
        <f t="shared" si="72"/>
        <v>-5296.1424763874766</v>
      </c>
      <c r="G197" s="29">
        <f t="shared" si="72"/>
        <v>-4536.5326618749796</v>
      </c>
      <c r="H197" s="38">
        <f t="shared" si="72"/>
        <v>307.96240311982456</v>
      </c>
      <c r="I197">
        <f t="shared" si="72"/>
        <v>7944.7852920979576</v>
      </c>
      <c r="J197">
        <f t="shared" si="72"/>
        <v>15581.598832183881</v>
      </c>
      <c r="K197">
        <f t="shared" si="72"/>
        <v>21467.383403354466</v>
      </c>
      <c r="L197">
        <f t="shared" si="72"/>
        <v>25528.39634819299</v>
      </c>
      <c r="M197">
        <f t="shared" si="72"/>
        <v>27516.665869364719</v>
      </c>
      <c r="N197">
        <f t="shared" si="72"/>
        <v>27945.025395317331</v>
      </c>
      <c r="O197">
        <f t="shared" si="72"/>
        <v>26502.666622582728</v>
      </c>
      <c r="P197">
        <f t="shared" si="72"/>
        <v>23052.217569031527</v>
      </c>
      <c r="Q197">
        <f t="shared" si="72"/>
        <v>17827.972181178826</v>
      </c>
      <c r="R197" s="38">
        <f t="shared" si="72"/>
        <v>10962.174001574107</v>
      </c>
      <c r="S197" s="29">
        <f t="shared" si="72"/>
        <v>2975.4724577513543</v>
      </c>
      <c r="T197" s="29">
        <f t="shared" si="72"/>
        <v>-3282.0154376325531</v>
      </c>
      <c r="U197" s="29">
        <f t="shared" si="72"/>
        <v>-5193.5489511852302</v>
      </c>
      <c r="V197" s="29">
        <f t="shared" si="72"/>
        <v>-4994.1583102685936</v>
      </c>
      <c r="W197" s="29">
        <f t="shared" si="72"/>
        <v>-4833.4384459476196</v>
      </c>
      <c r="X197" s="29">
        <f t="shared" si="72"/>
        <v>-4590.6668614206737</v>
      </c>
      <c r="Y197" s="29">
        <f t="shared" si="72"/>
        <v>-4414.7209046903436</v>
      </c>
    </row>
    <row r="198" spans="1:39">
      <c r="A198" s="4" t="s">
        <v>67</v>
      </c>
      <c r="B198">
        <f t="shared" ref="B198:K198" si="73">SIGN(B197)</f>
        <v>-1</v>
      </c>
      <c r="C198">
        <f t="shared" si="73"/>
        <v>-1</v>
      </c>
      <c r="D198">
        <f t="shared" si="73"/>
        <v>-1</v>
      </c>
      <c r="E198">
        <f t="shared" si="73"/>
        <v>-1</v>
      </c>
      <c r="F198">
        <f t="shared" si="73"/>
        <v>-1</v>
      </c>
      <c r="G198">
        <f t="shared" si="73"/>
        <v>-1</v>
      </c>
      <c r="H198">
        <f t="shared" si="73"/>
        <v>1</v>
      </c>
      <c r="I198">
        <f t="shared" si="73"/>
        <v>1</v>
      </c>
      <c r="J198">
        <f t="shared" si="73"/>
        <v>1</v>
      </c>
      <c r="K198">
        <f t="shared" si="73"/>
        <v>1</v>
      </c>
      <c r="L198">
        <f t="shared" ref="L198:R198" si="74">SIGN(L197)</f>
        <v>1</v>
      </c>
      <c r="M198">
        <f t="shared" si="74"/>
        <v>1</v>
      </c>
      <c r="N198">
        <f t="shared" si="74"/>
        <v>1</v>
      </c>
      <c r="O198">
        <f t="shared" si="74"/>
        <v>1</v>
      </c>
      <c r="P198">
        <f t="shared" si="74"/>
        <v>1</v>
      </c>
      <c r="Q198">
        <f t="shared" si="74"/>
        <v>1</v>
      </c>
      <c r="R198">
        <f t="shared" si="74"/>
        <v>1</v>
      </c>
      <c r="S198">
        <f>SIGN(S197)</f>
        <v>1</v>
      </c>
      <c r="T198">
        <f t="shared" ref="T198:Y198" si="75">SIGN(T197)</f>
        <v>-1</v>
      </c>
      <c r="U198">
        <f t="shared" si="75"/>
        <v>-1</v>
      </c>
      <c r="V198">
        <f t="shared" si="75"/>
        <v>-1</v>
      </c>
      <c r="W198">
        <f t="shared" si="75"/>
        <v>-1</v>
      </c>
      <c r="X198">
        <f t="shared" si="75"/>
        <v>-1</v>
      </c>
      <c r="Y198" s="5">
        <f t="shared" si="75"/>
        <v>-1</v>
      </c>
    </row>
    <row r="199" spans="1:39">
      <c r="A199" s="6" t="s">
        <v>68</v>
      </c>
      <c r="B199" s="7">
        <f>IF(B198=-1,0,B197)</f>
        <v>0</v>
      </c>
      <c r="C199" s="7">
        <f t="shared" ref="C199:Y199" si="76">IF(C198=-1,0,C197)</f>
        <v>0</v>
      </c>
      <c r="D199" s="7">
        <f t="shared" si="76"/>
        <v>0</v>
      </c>
      <c r="E199" s="7">
        <f t="shared" si="76"/>
        <v>0</v>
      </c>
      <c r="F199" s="7">
        <f t="shared" si="76"/>
        <v>0</v>
      </c>
      <c r="G199" s="7">
        <f t="shared" si="76"/>
        <v>0</v>
      </c>
      <c r="H199" s="7">
        <f t="shared" si="76"/>
        <v>307.96240311982456</v>
      </c>
      <c r="I199" s="27">
        <f t="shared" si="76"/>
        <v>7944.7852920979576</v>
      </c>
      <c r="J199" s="27">
        <f t="shared" si="76"/>
        <v>15581.598832183881</v>
      </c>
      <c r="K199" s="27">
        <f t="shared" si="76"/>
        <v>21467.383403354466</v>
      </c>
      <c r="L199" s="27">
        <f t="shared" si="76"/>
        <v>25528.39634819299</v>
      </c>
      <c r="M199" s="27">
        <f t="shared" si="76"/>
        <v>27516.665869364719</v>
      </c>
      <c r="N199" s="27">
        <f t="shared" si="76"/>
        <v>27945.025395317331</v>
      </c>
      <c r="O199" s="27">
        <f t="shared" si="76"/>
        <v>26502.666622582728</v>
      </c>
      <c r="P199" s="27">
        <f t="shared" si="76"/>
        <v>23052.217569031527</v>
      </c>
      <c r="Q199" s="27">
        <f t="shared" si="76"/>
        <v>17827.972181178826</v>
      </c>
      <c r="R199" s="7">
        <f t="shared" si="76"/>
        <v>10962.174001574107</v>
      </c>
      <c r="S199" s="7">
        <f t="shared" si="76"/>
        <v>2975.4724577513543</v>
      </c>
      <c r="T199" s="7">
        <f t="shared" si="76"/>
        <v>0</v>
      </c>
      <c r="U199" s="7">
        <f t="shared" si="76"/>
        <v>0</v>
      </c>
      <c r="V199" s="7">
        <f t="shared" si="76"/>
        <v>0</v>
      </c>
      <c r="W199" s="7">
        <f t="shared" si="76"/>
        <v>0</v>
      </c>
      <c r="X199" s="7">
        <f t="shared" si="76"/>
        <v>0</v>
      </c>
      <c r="Y199" s="8">
        <f t="shared" si="76"/>
        <v>0</v>
      </c>
    </row>
    <row r="201" spans="1:39">
      <c r="A201" s="25" t="s">
        <v>65</v>
      </c>
      <c r="B201" s="26">
        <v>0.3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</row>
    <row r="202" spans="1:39">
      <c r="A202" s="4" t="s">
        <v>66</v>
      </c>
      <c r="B202" s="29">
        <f>B37-B179</f>
        <v>-4780.9930165376163</v>
      </c>
      <c r="C202" s="29">
        <f t="shared" ref="C202:Y202" si="77">C37-C179</f>
        <v>-4678.6398397858384</v>
      </c>
      <c r="D202" s="29">
        <f t="shared" si="77"/>
        <v>-4885.0379813348791</v>
      </c>
      <c r="E202" s="29">
        <f t="shared" si="77"/>
        <v>-5212.3989681360217</v>
      </c>
      <c r="F202" s="29">
        <f t="shared" si="77"/>
        <v>-5296.1424763874766</v>
      </c>
      <c r="G202" s="29">
        <f t="shared" si="77"/>
        <v>-4710.1516555653207</v>
      </c>
      <c r="H202" s="38">
        <f t="shared" si="77"/>
        <v>-1024.3349274092161</v>
      </c>
      <c r="I202" s="38">
        <f t="shared" si="77"/>
        <v>4713.6444411029706</v>
      </c>
      <c r="J202">
        <f t="shared" si="77"/>
        <v>10426.028503758056</v>
      </c>
      <c r="K202">
        <f t="shared" si="77"/>
        <v>14805.89675070926</v>
      </c>
      <c r="L202">
        <f t="shared" si="77"/>
        <v>17865.402237207709</v>
      </c>
      <c r="M202">
        <f t="shared" si="77"/>
        <v>19345.607755790861</v>
      </c>
      <c r="N202">
        <f t="shared" si="77"/>
        <v>19704.519684267339</v>
      </c>
      <c r="O202">
        <f t="shared" si="77"/>
        <v>18624.019445750499</v>
      </c>
      <c r="P202">
        <f t="shared" si="77"/>
        <v>16036.182655587096</v>
      </c>
      <c r="Q202" s="38">
        <f t="shared" si="77"/>
        <v>12124.131346362454</v>
      </c>
      <c r="R202" s="38">
        <f t="shared" si="77"/>
        <v>6970.7647150508874</v>
      </c>
      <c r="S202" s="29">
        <f t="shared" si="77"/>
        <v>935.90617397850201</v>
      </c>
      <c r="T202" s="29">
        <f t="shared" si="77"/>
        <v>-3797.3897136396722</v>
      </c>
      <c r="U202" s="29">
        <f t="shared" si="77"/>
        <v>-5197.2040878945008</v>
      </c>
      <c r="V202" s="29">
        <f t="shared" si="77"/>
        <v>-4994.1583102685936</v>
      </c>
      <c r="W202" s="29">
        <f t="shared" si="77"/>
        <v>-4833.4384459476196</v>
      </c>
      <c r="X202" s="29">
        <f t="shared" si="77"/>
        <v>-4590.6668614206737</v>
      </c>
      <c r="Y202" s="29">
        <f t="shared" si="77"/>
        <v>-4414.7209046903436</v>
      </c>
    </row>
    <row r="203" spans="1:39">
      <c r="A203" s="4" t="s">
        <v>67</v>
      </c>
      <c r="B203">
        <f t="shared" ref="B203:K203" si="78">SIGN(B202)</f>
        <v>-1</v>
      </c>
      <c r="C203">
        <f t="shared" si="78"/>
        <v>-1</v>
      </c>
      <c r="D203">
        <f t="shared" si="78"/>
        <v>-1</v>
      </c>
      <c r="E203">
        <f t="shared" si="78"/>
        <v>-1</v>
      </c>
      <c r="F203">
        <f t="shared" si="78"/>
        <v>-1</v>
      </c>
      <c r="G203">
        <f t="shared" si="78"/>
        <v>-1</v>
      </c>
      <c r="H203">
        <f t="shared" si="78"/>
        <v>-1</v>
      </c>
      <c r="I203">
        <f t="shared" si="78"/>
        <v>1</v>
      </c>
      <c r="J203">
        <f t="shared" si="78"/>
        <v>1</v>
      </c>
      <c r="K203">
        <f t="shared" si="78"/>
        <v>1</v>
      </c>
      <c r="L203">
        <f t="shared" ref="L203:R203" si="79">SIGN(L202)</f>
        <v>1</v>
      </c>
      <c r="M203">
        <f t="shared" si="79"/>
        <v>1</v>
      </c>
      <c r="N203">
        <f t="shared" si="79"/>
        <v>1</v>
      </c>
      <c r="O203">
        <f t="shared" si="79"/>
        <v>1</v>
      </c>
      <c r="P203">
        <f t="shared" si="79"/>
        <v>1</v>
      </c>
      <c r="Q203">
        <f t="shared" si="79"/>
        <v>1</v>
      </c>
      <c r="R203">
        <f t="shared" si="79"/>
        <v>1</v>
      </c>
      <c r="S203">
        <f>SIGN(S202)</f>
        <v>1</v>
      </c>
      <c r="T203">
        <f t="shared" ref="T203:Y203" si="80">SIGN(T202)</f>
        <v>-1</v>
      </c>
      <c r="U203">
        <f t="shared" si="80"/>
        <v>-1</v>
      </c>
      <c r="V203">
        <f t="shared" si="80"/>
        <v>-1</v>
      </c>
      <c r="W203">
        <f t="shared" si="80"/>
        <v>-1</v>
      </c>
      <c r="X203">
        <f t="shared" si="80"/>
        <v>-1</v>
      </c>
      <c r="Y203" s="5">
        <f t="shared" si="80"/>
        <v>-1</v>
      </c>
    </row>
    <row r="204" spans="1:39">
      <c r="A204" s="6" t="s">
        <v>68</v>
      </c>
      <c r="B204" s="7">
        <f>IF(B203=-1,0,B202)</f>
        <v>0</v>
      </c>
      <c r="C204" s="7">
        <f t="shared" ref="C204:Y204" si="81">IF(C203=-1,0,C202)</f>
        <v>0</v>
      </c>
      <c r="D204" s="7">
        <f t="shared" si="81"/>
        <v>0</v>
      </c>
      <c r="E204" s="7">
        <f t="shared" si="81"/>
        <v>0</v>
      </c>
      <c r="F204" s="7">
        <f t="shared" si="81"/>
        <v>0</v>
      </c>
      <c r="G204" s="7">
        <f t="shared" si="81"/>
        <v>0</v>
      </c>
      <c r="H204" s="7">
        <f t="shared" si="81"/>
        <v>0</v>
      </c>
      <c r="I204" s="7">
        <f t="shared" si="81"/>
        <v>4713.6444411029706</v>
      </c>
      <c r="J204" s="27">
        <f t="shared" si="81"/>
        <v>10426.028503758056</v>
      </c>
      <c r="K204" s="27">
        <f t="shared" si="81"/>
        <v>14805.89675070926</v>
      </c>
      <c r="L204" s="27">
        <f t="shared" si="81"/>
        <v>17865.402237207709</v>
      </c>
      <c r="M204" s="27">
        <f t="shared" si="81"/>
        <v>19345.607755790861</v>
      </c>
      <c r="N204" s="27">
        <f t="shared" si="81"/>
        <v>19704.519684267339</v>
      </c>
      <c r="O204" s="27">
        <f t="shared" si="81"/>
        <v>18624.019445750499</v>
      </c>
      <c r="P204" s="27">
        <f t="shared" si="81"/>
        <v>16036.182655587096</v>
      </c>
      <c r="Q204" s="7">
        <f t="shared" si="81"/>
        <v>12124.131346362454</v>
      </c>
      <c r="R204" s="7">
        <f t="shared" si="81"/>
        <v>6970.7647150508874</v>
      </c>
      <c r="S204" s="7">
        <f t="shared" si="81"/>
        <v>935.90617397850201</v>
      </c>
      <c r="T204" s="7">
        <f t="shared" si="81"/>
        <v>0</v>
      </c>
      <c r="U204" s="7">
        <f t="shared" si="81"/>
        <v>0</v>
      </c>
      <c r="V204" s="7">
        <f t="shared" si="81"/>
        <v>0</v>
      </c>
      <c r="W204" s="7">
        <f t="shared" si="81"/>
        <v>0</v>
      </c>
      <c r="X204" s="7">
        <f t="shared" si="81"/>
        <v>0</v>
      </c>
      <c r="Y204" s="8">
        <f t="shared" si="81"/>
        <v>0</v>
      </c>
    </row>
    <row r="206" spans="1:39">
      <c r="A206" s="25" t="s">
        <v>65</v>
      </c>
      <c r="B206" s="26">
        <v>0.2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</row>
    <row r="207" spans="1:39">
      <c r="A207" s="4" t="s">
        <v>66</v>
      </c>
      <c r="B207" s="29">
        <f>B40-B179</f>
        <v>-4780.9930165376163</v>
      </c>
      <c r="C207" s="29">
        <f t="shared" ref="C207:Y207" si="82">C40-C179</f>
        <v>-4678.6398397858384</v>
      </c>
      <c r="D207" s="29">
        <f t="shared" si="82"/>
        <v>-4885.0379813348791</v>
      </c>
      <c r="E207" s="29">
        <f t="shared" si="82"/>
        <v>-5212.3989681360217</v>
      </c>
      <c r="F207" s="29">
        <f t="shared" si="82"/>
        <v>-5296.1424763874766</v>
      </c>
      <c r="G207" s="29">
        <f t="shared" si="82"/>
        <v>-4883.7706492556617</v>
      </c>
      <c r="H207" s="38">
        <f t="shared" si="82"/>
        <v>-2356.6322579382559</v>
      </c>
      <c r="I207" s="38">
        <f t="shared" si="82"/>
        <v>1482.5035901079891</v>
      </c>
      <c r="J207">
        <f t="shared" si="82"/>
        <v>5270.45817533224</v>
      </c>
      <c r="K207">
        <f t="shared" si="82"/>
        <v>8144.4100980640615</v>
      </c>
      <c r="L207">
        <f t="shared" si="82"/>
        <v>10202.408126222437</v>
      </c>
      <c r="M207">
        <f t="shared" si="82"/>
        <v>11174.549642217011</v>
      </c>
      <c r="N207">
        <f t="shared" si="82"/>
        <v>11464.013973217352</v>
      </c>
      <c r="O207">
        <f t="shared" si="82"/>
        <v>10745.372268918276</v>
      </c>
      <c r="P207">
        <f t="shared" si="82"/>
        <v>9020.1477421426753</v>
      </c>
      <c r="Q207" s="38">
        <f t="shared" si="82"/>
        <v>6420.2905115460844</v>
      </c>
      <c r="R207" s="38">
        <f t="shared" si="82"/>
        <v>2979.3554285276759</v>
      </c>
      <c r="S207" s="29">
        <f t="shared" si="82"/>
        <v>-1103.660109794349</v>
      </c>
      <c r="T207" s="29">
        <f t="shared" si="82"/>
        <v>-4312.7639896467899</v>
      </c>
      <c r="U207" s="29">
        <f t="shared" si="82"/>
        <v>-5200.8592246037715</v>
      </c>
      <c r="V207" s="29">
        <f t="shared" si="82"/>
        <v>-4994.1583102685936</v>
      </c>
      <c r="W207" s="29">
        <f t="shared" si="82"/>
        <v>-4833.4384459476196</v>
      </c>
      <c r="X207" s="29">
        <f t="shared" si="82"/>
        <v>-4590.6668614206737</v>
      </c>
      <c r="Y207" s="29">
        <f t="shared" si="82"/>
        <v>-4414.7209046903436</v>
      </c>
      <c r="AA207" s="114" t="s">
        <v>16</v>
      </c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</row>
    <row r="208" spans="1:39">
      <c r="A208" s="4" t="s">
        <v>67</v>
      </c>
      <c r="B208">
        <f t="shared" ref="B208:K208" si="83">SIGN(B207)</f>
        <v>-1</v>
      </c>
      <c r="C208">
        <f t="shared" si="83"/>
        <v>-1</v>
      </c>
      <c r="D208">
        <f t="shared" si="83"/>
        <v>-1</v>
      </c>
      <c r="E208">
        <f t="shared" si="83"/>
        <v>-1</v>
      </c>
      <c r="F208">
        <f t="shared" si="83"/>
        <v>-1</v>
      </c>
      <c r="G208">
        <f t="shared" si="83"/>
        <v>-1</v>
      </c>
      <c r="H208">
        <f t="shared" si="83"/>
        <v>-1</v>
      </c>
      <c r="I208">
        <f t="shared" si="83"/>
        <v>1</v>
      </c>
      <c r="J208">
        <f t="shared" si="83"/>
        <v>1</v>
      </c>
      <c r="K208">
        <f t="shared" si="83"/>
        <v>1</v>
      </c>
      <c r="L208">
        <f t="shared" ref="L208:R208" si="84">SIGN(L207)</f>
        <v>1</v>
      </c>
      <c r="M208">
        <f t="shared" si="84"/>
        <v>1</v>
      </c>
      <c r="N208">
        <f t="shared" si="84"/>
        <v>1</v>
      </c>
      <c r="O208">
        <f t="shared" si="84"/>
        <v>1</v>
      </c>
      <c r="P208">
        <f t="shared" si="84"/>
        <v>1</v>
      </c>
      <c r="Q208">
        <f t="shared" si="84"/>
        <v>1</v>
      </c>
      <c r="R208">
        <f t="shared" si="84"/>
        <v>1</v>
      </c>
      <c r="S208">
        <f>SIGN(S207)</f>
        <v>-1</v>
      </c>
      <c r="T208">
        <f t="shared" ref="T208:Y208" si="85">SIGN(T207)</f>
        <v>-1</v>
      </c>
      <c r="U208">
        <f t="shared" si="85"/>
        <v>-1</v>
      </c>
      <c r="V208">
        <f t="shared" si="85"/>
        <v>-1</v>
      </c>
      <c r="W208">
        <f t="shared" si="85"/>
        <v>-1</v>
      </c>
      <c r="X208">
        <f t="shared" si="85"/>
        <v>-1</v>
      </c>
      <c r="Y208" s="5">
        <f t="shared" si="85"/>
        <v>-1</v>
      </c>
      <c r="AA208" s="15" t="s">
        <v>42</v>
      </c>
      <c r="AB208" s="15" t="s">
        <v>149</v>
      </c>
      <c r="AC208" s="74">
        <v>7</v>
      </c>
      <c r="AD208" s="74">
        <v>8</v>
      </c>
      <c r="AE208" s="74">
        <v>9</v>
      </c>
      <c r="AF208" s="74">
        <v>10</v>
      </c>
      <c r="AG208" s="74">
        <v>11</v>
      </c>
      <c r="AH208" s="74">
        <v>12</v>
      </c>
      <c r="AI208" s="74">
        <v>13</v>
      </c>
      <c r="AJ208" s="74">
        <v>14</v>
      </c>
      <c r="AK208" s="74">
        <v>15</v>
      </c>
      <c r="AL208" s="74">
        <v>16</v>
      </c>
      <c r="AM208" s="74">
        <v>17</v>
      </c>
    </row>
    <row r="209" spans="1:39">
      <c r="A209" s="6" t="s">
        <v>68</v>
      </c>
      <c r="B209" s="7">
        <f>IF(B208=-1,0,B207)</f>
        <v>0</v>
      </c>
      <c r="C209" s="7">
        <f t="shared" ref="C209:Y209" si="86">IF(C208=-1,0,C207)</f>
        <v>0</v>
      </c>
      <c r="D209" s="7">
        <f t="shared" si="86"/>
        <v>0</v>
      </c>
      <c r="E209" s="7">
        <f t="shared" si="86"/>
        <v>0</v>
      </c>
      <c r="F209" s="7">
        <f t="shared" si="86"/>
        <v>0</v>
      </c>
      <c r="G209" s="7">
        <f t="shared" si="86"/>
        <v>0</v>
      </c>
      <c r="H209" s="7">
        <f t="shared" si="86"/>
        <v>0</v>
      </c>
      <c r="I209" s="7">
        <f t="shared" si="86"/>
        <v>1482.5035901079891</v>
      </c>
      <c r="J209" s="27">
        <f t="shared" si="86"/>
        <v>5270.45817533224</v>
      </c>
      <c r="K209" s="27">
        <f t="shared" si="86"/>
        <v>8144.4100980640615</v>
      </c>
      <c r="L209" s="27">
        <f t="shared" si="86"/>
        <v>10202.408126222437</v>
      </c>
      <c r="M209" s="27">
        <f t="shared" si="86"/>
        <v>11174.549642217011</v>
      </c>
      <c r="N209" s="27">
        <f t="shared" si="86"/>
        <v>11464.013973217352</v>
      </c>
      <c r="O209" s="27">
        <f t="shared" si="86"/>
        <v>10745.372268918276</v>
      </c>
      <c r="P209" s="27">
        <f t="shared" si="86"/>
        <v>9020.1477421426753</v>
      </c>
      <c r="Q209" s="7">
        <f t="shared" si="86"/>
        <v>6420.2905115460844</v>
      </c>
      <c r="R209" s="7">
        <f t="shared" si="86"/>
        <v>2979.3554285276759</v>
      </c>
      <c r="S209" s="7">
        <f t="shared" si="86"/>
        <v>0</v>
      </c>
      <c r="T209" s="7">
        <f t="shared" si="86"/>
        <v>0</v>
      </c>
      <c r="U209" s="7">
        <f t="shared" si="86"/>
        <v>0</v>
      </c>
      <c r="V209" s="7">
        <f t="shared" si="86"/>
        <v>0</v>
      </c>
      <c r="W209" s="7">
        <f t="shared" si="86"/>
        <v>0</v>
      </c>
      <c r="X209" s="7">
        <f t="shared" si="86"/>
        <v>0</v>
      </c>
      <c r="Y209" s="8">
        <f t="shared" si="86"/>
        <v>0</v>
      </c>
      <c r="AA209" s="83">
        <v>0.6</v>
      </c>
      <c r="AB209" s="15" t="s">
        <v>161</v>
      </c>
      <c r="AC209" s="74">
        <v>0</v>
      </c>
      <c r="AD209" s="74">
        <v>0</v>
      </c>
      <c r="AE209" s="74">
        <v>0</v>
      </c>
      <c r="AF209" s="74">
        <v>0</v>
      </c>
      <c r="AG209" s="74">
        <v>0</v>
      </c>
      <c r="AH209" s="74">
        <v>0</v>
      </c>
      <c r="AI209" s="74">
        <v>0</v>
      </c>
      <c r="AJ209" s="74">
        <v>0</v>
      </c>
      <c r="AK209" s="74">
        <v>0</v>
      </c>
      <c r="AL209" s="74">
        <v>0</v>
      </c>
      <c r="AM209" s="74">
        <v>2576.2577550000001</v>
      </c>
    </row>
    <row r="210" spans="1:39">
      <c r="AA210" s="15"/>
      <c r="AB210" s="15" t="s">
        <v>192</v>
      </c>
      <c r="AC210" s="74">
        <v>2991.9738520000001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</row>
    <row r="211" spans="1:39">
      <c r="A211" s="25" t="s">
        <v>65</v>
      </c>
      <c r="B211" s="26">
        <v>0.1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  <c r="AA211" s="83">
        <v>0.4</v>
      </c>
      <c r="AB211" s="15" t="s">
        <v>161</v>
      </c>
      <c r="AC211" s="74" t="s">
        <v>146</v>
      </c>
      <c r="AD211" s="74">
        <v>0</v>
      </c>
      <c r="AE211" s="74">
        <v>0</v>
      </c>
      <c r="AF211" s="74">
        <v>0</v>
      </c>
      <c r="AG211" s="74">
        <v>0</v>
      </c>
      <c r="AH211" s="74">
        <v>0</v>
      </c>
      <c r="AI211" s="74">
        <v>0</v>
      </c>
      <c r="AJ211" s="74">
        <v>0</v>
      </c>
      <c r="AK211" s="74">
        <v>0</v>
      </c>
      <c r="AL211" s="74">
        <v>0</v>
      </c>
      <c r="AM211" s="74" t="s">
        <v>146</v>
      </c>
    </row>
    <row r="212" spans="1:39">
      <c r="A212" s="4" t="s">
        <v>66</v>
      </c>
      <c r="B212" s="29">
        <f>B43-B179</f>
        <v>-4780.9930165376163</v>
      </c>
      <c r="C212" s="29">
        <f t="shared" ref="C212:Y212" si="87">C43-C179</f>
        <v>-4678.6398397858384</v>
      </c>
      <c r="D212" s="29">
        <f t="shared" si="87"/>
        <v>-4885.0379813348791</v>
      </c>
      <c r="E212" s="29">
        <f t="shared" si="87"/>
        <v>-5212.3989681360217</v>
      </c>
      <c r="F212" s="29">
        <f t="shared" si="87"/>
        <v>-5296.1424763874766</v>
      </c>
      <c r="G212" s="29">
        <f t="shared" si="87"/>
        <v>-5057.3896429460037</v>
      </c>
      <c r="H212" s="38">
        <f t="shared" si="87"/>
        <v>-3688.9295884672961</v>
      </c>
      <c r="I212" s="38">
        <f t="shared" si="87"/>
        <v>-1748.6372608869951</v>
      </c>
      <c r="J212">
        <f t="shared" si="87"/>
        <v>114.88784690641933</v>
      </c>
      <c r="K212">
        <f t="shared" si="87"/>
        <v>1482.923445418859</v>
      </c>
      <c r="L212">
        <f t="shared" si="87"/>
        <v>2539.414015237161</v>
      </c>
      <c r="M212">
        <f t="shared" si="87"/>
        <v>3003.4915286431569</v>
      </c>
      <c r="N212">
        <f t="shared" si="87"/>
        <v>3223.5082621673628</v>
      </c>
      <c r="O212">
        <f t="shared" si="87"/>
        <v>2866.7250920860506</v>
      </c>
      <c r="P212" s="38">
        <f t="shared" si="87"/>
        <v>2004.1128286982503</v>
      </c>
      <c r="Q212" s="38">
        <f t="shared" si="87"/>
        <v>716.44967672971325</v>
      </c>
      <c r="R212" s="38">
        <f t="shared" si="87"/>
        <v>-1012.0538579955396</v>
      </c>
      <c r="S212" s="29">
        <f t="shared" si="87"/>
        <v>-3143.2263935672008</v>
      </c>
      <c r="T212" s="29">
        <f t="shared" si="87"/>
        <v>-4828.138265653909</v>
      </c>
      <c r="U212" s="29">
        <f t="shared" si="87"/>
        <v>-5204.5143613130413</v>
      </c>
      <c r="V212" s="29">
        <f t="shared" si="87"/>
        <v>-4994.1583102685936</v>
      </c>
      <c r="W212" s="29">
        <f t="shared" si="87"/>
        <v>-4833.4384459476196</v>
      </c>
      <c r="X212" s="29">
        <f t="shared" si="87"/>
        <v>-4590.6668614206737</v>
      </c>
      <c r="Y212" s="29">
        <f t="shared" si="87"/>
        <v>-4414.7209046903436</v>
      </c>
      <c r="AA212" s="15"/>
      <c r="AB212" s="15" t="s">
        <v>192</v>
      </c>
      <c r="AC212" s="74" t="s">
        <v>146</v>
      </c>
      <c r="AD212" s="74">
        <v>0</v>
      </c>
      <c r="AE212" s="74">
        <v>0</v>
      </c>
      <c r="AF212" s="74">
        <v>0</v>
      </c>
      <c r="AG212" s="74">
        <v>0</v>
      </c>
      <c r="AH212" s="74">
        <v>0</v>
      </c>
      <c r="AI212" s="74">
        <v>0</v>
      </c>
      <c r="AJ212" s="74">
        <v>0</v>
      </c>
      <c r="AK212" s="74">
        <v>0</v>
      </c>
      <c r="AL212" s="74">
        <v>0</v>
      </c>
      <c r="AM212" s="74" t="s">
        <v>146</v>
      </c>
    </row>
    <row r="213" spans="1:39">
      <c r="A213" s="4" t="s">
        <v>67</v>
      </c>
      <c r="B213">
        <f t="shared" ref="B213:K213" si="88">SIGN(B212)</f>
        <v>-1</v>
      </c>
      <c r="C213">
        <f t="shared" si="88"/>
        <v>-1</v>
      </c>
      <c r="D213">
        <f t="shared" si="88"/>
        <v>-1</v>
      </c>
      <c r="E213">
        <f t="shared" si="88"/>
        <v>-1</v>
      </c>
      <c r="F213">
        <f t="shared" si="88"/>
        <v>-1</v>
      </c>
      <c r="G213">
        <f t="shared" si="88"/>
        <v>-1</v>
      </c>
      <c r="H213">
        <f t="shared" si="88"/>
        <v>-1</v>
      </c>
      <c r="I213">
        <f t="shared" si="88"/>
        <v>-1</v>
      </c>
      <c r="J213">
        <f t="shared" si="88"/>
        <v>1</v>
      </c>
      <c r="K213">
        <f t="shared" si="88"/>
        <v>1</v>
      </c>
      <c r="L213">
        <f t="shared" ref="L213:R213" si="89">SIGN(L212)</f>
        <v>1</v>
      </c>
      <c r="M213">
        <f t="shared" si="89"/>
        <v>1</v>
      </c>
      <c r="N213">
        <f t="shared" si="89"/>
        <v>1</v>
      </c>
      <c r="O213">
        <f t="shared" si="89"/>
        <v>1</v>
      </c>
      <c r="P213">
        <f t="shared" si="89"/>
        <v>1</v>
      </c>
      <c r="Q213">
        <f t="shared" si="89"/>
        <v>1</v>
      </c>
      <c r="R213">
        <f t="shared" si="89"/>
        <v>-1</v>
      </c>
      <c r="S213">
        <f>SIGN(S212)</f>
        <v>-1</v>
      </c>
      <c r="T213">
        <f t="shared" ref="T213:Y213" si="90">SIGN(T212)</f>
        <v>-1</v>
      </c>
      <c r="U213">
        <f t="shared" si="90"/>
        <v>-1</v>
      </c>
      <c r="V213">
        <f t="shared" si="90"/>
        <v>-1</v>
      </c>
      <c r="W213">
        <f t="shared" si="90"/>
        <v>-1</v>
      </c>
      <c r="X213">
        <f t="shared" si="90"/>
        <v>-1</v>
      </c>
      <c r="Y213" s="5">
        <f t="shared" si="90"/>
        <v>-1</v>
      </c>
      <c r="AA213" s="83">
        <v>0.2</v>
      </c>
      <c r="AB213" s="15" t="s">
        <v>161</v>
      </c>
      <c r="AC213" s="74" t="s">
        <v>146</v>
      </c>
      <c r="AD213" s="74" t="s">
        <v>146</v>
      </c>
      <c r="AE213" s="74">
        <v>0</v>
      </c>
      <c r="AF213" s="74">
        <v>0</v>
      </c>
      <c r="AG213" s="74">
        <v>0</v>
      </c>
      <c r="AH213" s="74">
        <v>0</v>
      </c>
      <c r="AI213" s="74">
        <v>0</v>
      </c>
      <c r="AJ213" s="74">
        <v>0</v>
      </c>
      <c r="AK213" s="74" t="s">
        <v>146</v>
      </c>
      <c r="AL213" s="74" t="s">
        <v>146</v>
      </c>
      <c r="AM213" s="74" t="s">
        <v>146</v>
      </c>
    </row>
    <row r="214" spans="1:39">
      <c r="A214" s="6" t="s">
        <v>68</v>
      </c>
      <c r="B214" s="7">
        <f>IF(B213=-1,0,B212)</f>
        <v>0</v>
      </c>
      <c r="C214" s="7">
        <f t="shared" ref="C214:Y214" si="91">IF(C213=-1,0,C212)</f>
        <v>0</v>
      </c>
      <c r="D214" s="7">
        <f t="shared" si="91"/>
        <v>0</v>
      </c>
      <c r="E214" s="7">
        <f t="shared" si="91"/>
        <v>0</v>
      </c>
      <c r="F214" s="7">
        <f t="shared" si="91"/>
        <v>0</v>
      </c>
      <c r="G214" s="7">
        <f t="shared" si="91"/>
        <v>0</v>
      </c>
      <c r="H214" s="7">
        <f t="shared" si="91"/>
        <v>0</v>
      </c>
      <c r="I214" s="7">
        <f t="shared" si="91"/>
        <v>0</v>
      </c>
      <c r="J214" s="27">
        <f t="shared" si="91"/>
        <v>114.88784690641933</v>
      </c>
      <c r="K214" s="27">
        <f t="shared" si="91"/>
        <v>1482.923445418859</v>
      </c>
      <c r="L214" s="27">
        <f t="shared" si="91"/>
        <v>2539.414015237161</v>
      </c>
      <c r="M214" s="27">
        <f t="shared" si="91"/>
        <v>3003.4915286431569</v>
      </c>
      <c r="N214" s="27">
        <f t="shared" si="91"/>
        <v>3223.5082621673628</v>
      </c>
      <c r="O214" s="27">
        <f t="shared" si="91"/>
        <v>2866.7250920860506</v>
      </c>
      <c r="P214" s="7">
        <f t="shared" si="91"/>
        <v>2004.1128286982503</v>
      </c>
      <c r="Q214" s="7">
        <f t="shared" si="91"/>
        <v>716.44967672971325</v>
      </c>
      <c r="R214" s="7">
        <f t="shared" si="91"/>
        <v>0</v>
      </c>
      <c r="S214" s="7">
        <f t="shared" si="91"/>
        <v>0</v>
      </c>
      <c r="T214" s="7">
        <f t="shared" si="91"/>
        <v>0</v>
      </c>
      <c r="U214" s="7">
        <f t="shared" si="91"/>
        <v>0</v>
      </c>
      <c r="V214" s="7">
        <f t="shared" si="91"/>
        <v>0</v>
      </c>
      <c r="W214" s="7">
        <f t="shared" si="91"/>
        <v>0</v>
      </c>
      <c r="X214" s="7">
        <f t="shared" si="91"/>
        <v>0</v>
      </c>
      <c r="Y214" s="8">
        <f t="shared" si="91"/>
        <v>0</v>
      </c>
      <c r="AA214" s="15"/>
      <c r="AB214" s="15" t="s">
        <v>192</v>
      </c>
      <c r="AC214" s="74" t="s">
        <v>146</v>
      </c>
      <c r="AD214" s="74" t="s">
        <v>146</v>
      </c>
      <c r="AE214" s="74">
        <v>0</v>
      </c>
      <c r="AF214" s="74">
        <v>0</v>
      </c>
      <c r="AG214" s="74">
        <v>0</v>
      </c>
      <c r="AH214" s="74">
        <v>0</v>
      </c>
      <c r="AI214" s="74">
        <v>0</v>
      </c>
      <c r="AJ214" s="74">
        <v>0</v>
      </c>
      <c r="AK214" s="74" t="s">
        <v>146</v>
      </c>
      <c r="AL214" s="74" t="s">
        <v>146</v>
      </c>
      <c r="AM214" s="74" t="s">
        <v>146</v>
      </c>
    </row>
    <row r="215" spans="1:39">
      <c r="AA215" s="114" t="s">
        <v>169</v>
      </c>
      <c r="AB215" s="114"/>
      <c r="AC215" s="114"/>
      <c r="AD215" s="114"/>
      <c r="AE215" s="114"/>
      <c r="AF215" s="114"/>
      <c r="AG215" s="114"/>
      <c r="AH215" s="114"/>
      <c r="AI215" s="114"/>
      <c r="AJ215" s="114"/>
      <c r="AK215" s="114"/>
      <c r="AL215" s="114"/>
      <c r="AM215" s="114"/>
    </row>
    <row r="216" spans="1:39">
      <c r="AA216" s="15" t="s">
        <v>42</v>
      </c>
      <c r="AB216" s="15" t="s">
        <v>149</v>
      </c>
      <c r="AC216">
        <v>7</v>
      </c>
      <c r="AD216">
        <v>8</v>
      </c>
      <c r="AE216">
        <v>9</v>
      </c>
      <c r="AF216">
        <v>10</v>
      </c>
      <c r="AG216">
        <v>11</v>
      </c>
      <c r="AH216">
        <v>12</v>
      </c>
      <c r="AI216">
        <v>13</v>
      </c>
      <c r="AJ216">
        <v>14</v>
      </c>
      <c r="AK216">
        <v>15</v>
      </c>
      <c r="AL216">
        <v>16</v>
      </c>
      <c r="AM216">
        <v>17</v>
      </c>
    </row>
    <row r="217" spans="1:39">
      <c r="AA217" s="83">
        <v>0.6</v>
      </c>
      <c r="AB217" s="15" t="s">
        <v>161</v>
      </c>
      <c r="AC217" t="s">
        <v>146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3248.1221265966301</v>
      </c>
    </row>
    <row r="218" spans="1:39">
      <c r="AA218" s="15"/>
      <c r="AB218" s="15" t="s">
        <v>192</v>
      </c>
      <c r="AC218" t="s">
        <v>146</v>
      </c>
      <c r="AD218">
        <v>37.435053629999999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4009.90677840337</v>
      </c>
    </row>
    <row r="219" spans="1:39">
      <c r="A219" s="43" t="s">
        <v>69</v>
      </c>
      <c r="AA219" s="83">
        <v>0.4</v>
      </c>
      <c r="AB219" s="15" t="s">
        <v>161</v>
      </c>
      <c r="AC219" t="s">
        <v>146</v>
      </c>
      <c r="AD219">
        <v>970.28432867407901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672.00164462015402</v>
      </c>
      <c r="AM219" t="s">
        <v>146</v>
      </c>
    </row>
    <row r="220" spans="1:39" ht="14.25" thickBot="1">
      <c r="AA220" s="15"/>
      <c r="AB220" s="15" t="s">
        <v>192</v>
      </c>
      <c r="AC220" t="s">
        <v>146</v>
      </c>
      <c r="AD220">
        <v>4855.25942432592</v>
      </c>
      <c r="AE220">
        <v>3614.3605379999999</v>
      </c>
      <c r="AF220">
        <v>1642.136375</v>
      </c>
      <c r="AG220">
        <v>0</v>
      </c>
      <c r="AH220">
        <v>0</v>
      </c>
      <c r="AI220">
        <v>0</v>
      </c>
      <c r="AJ220">
        <v>783.97707639999999</v>
      </c>
      <c r="AK220">
        <v>3714.2808580000001</v>
      </c>
      <c r="AL220">
        <v>7026.9504703798502</v>
      </c>
      <c r="AM220" t="s">
        <v>146</v>
      </c>
    </row>
    <row r="221" spans="1:39">
      <c r="A221" s="44" t="s">
        <v>16</v>
      </c>
      <c r="B221" s="45"/>
      <c r="C221" s="45" t="s">
        <v>70</v>
      </c>
      <c r="D221" s="45" t="s">
        <v>71</v>
      </c>
      <c r="E221" s="46" t="s">
        <v>72</v>
      </c>
      <c r="F221" s="46" t="s">
        <v>73</v>
      </c>
      <c r="G221" s="47" t="s">
        <v>74</v>
      </c>
      <c r="H221" s="47" t="s">
        <v>75</v>
      </c>
      <c r="I221" s="48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9"/>
      <c r="AA221" s="83">
        <v>0.2</v>
      </c>
      <c r="AB221" s="15" t="s">
        <v>161</v>
      </c>
      <c r="AC221" t="s">
        <v>146</v>
      </c>
      <c r="AD221" t="s">
        <v>146</v>
      </c>
      <c r="AE221" t="s">
        <v>146</v>
      </c>
      <c r="AF221">
        <v>0</v>
      </c>
      <c r="AG221">
        <v>0</v>
      </c>
      <c r="AH221">
        <v>0</v>
      </c>
      <c r="AI221">
        <v>0</v>
      </c>
      <c r="AJ221">
        <v>583.14004081682197</v>
      </c>
      <c r="AK221" t="s">
        <v>146</v>
      </c>
      <c r="AL221" t="s">
        <v>146</v>
      </c>
      <c r="AM221" t="s">
        <v>146</v>
      </c>
    </row>
    <row r="222" spans="1:39">
      <c r="A222" s="50" t="s">
        <v>76</v>
      </c>
      <c r="B222" t="s">
        <v>77</v>
      </c>
      <c r="C222">
        <v>21918574.105846327</v>
      </c>
      <c r="D222">
        <v>0</v>
      </c>
      <c r="E222">
        <v>4376847</v>
      </c>
      <c r="F222">
        <v>464650</v>
      </c>
      <c r="G222">
        <v>790492</v>
      </c>
      <c r="H222">
        <v>0</v>
      </c>
      <c r="I222" s="5" t="s">
        <v>58</v>
      </c>
      <c r="Y222" s="51"/>
      <c r="AA222" s="15"/>
      <c r="AB222" s="15" t="s">
        <v>192</v>
      </c>
      <c r="AC222" t="s">
        <v>146</v>
      </c>
      <c r="AD222" t="s">
        <v>146</v>
      </c>
      <c r="AE222" t="s">
        <v>146</v>
      </c>
      <c r="AF222">
        <v>8787.8708137295798</v>
      </c>
      <c r="AG222">
        <v>7553.9198312517201</v>
      </c>
      <c r="AH222">
        <v>7428.3803807833101</v>
      </c>
      <c r="AI222">
        <v>6013.80216372219</v>
      </c>
      <c r="AJ222">
        <v>8942.4296015586897</v>
      </c>
      <c r="AK222" t="s">
        <v>146</v>
      </c>
      <c r="AL222" t="s">
        <v>146</v>
      </c>
      <c r="AM222" t="s">
        <v>146</v>
      </c>
    </row>
    <row r="223" spans="1:39">
      <c r="A223" s="50" t="s">
        <v>78</v>
      </c>
      <c r="B223" t="s">
        <v>79</v>
      </c>
      <c r="C223">
        <v>0.6</v>
      </c>
      <c r="D223">
        <v>0.8</v>
      </c>
      <c r="E223">
        <v>0.6</v>
      </c>
      <c r="F223">
        <v>0.25</v>
      </c>
      <c r="G223">
        <v>0.12</v>
      </c>
      <c r="H223">
        <v>0.8</v>
      </c>
      <c r="I223" s="5"/>
      <c r="Y223" s="51"/>
    </row>
    <row r="224" spans="1:39">
      <c r="A224" s="52"/>
      <c r="B224" s="7" t="s">
        <v>81</v>
      </c>
      <c r="C224" s="7">
        <f t="shared" ref="C224:H224" si="92">C222/(365*24*C223)</f>
        <v>4170.2005528626951</v>
      </c>
      <c r="D224" s="7">
        <f t="shared" si="92"/>
        <v>0</v>
      </c>
      <c r="E224" s="7">
        <f t="shared" si="92"/>
        <v>832.73344748858449</v>
      </c>
      <c r="F224" s="7">
        <f t="shared" si="92"/>
        <v>212.16894977168951</v>
      </c>
      <c r="G224" s="7">
        <f t="shared" si="92"/>
        <v>751.99010654490098</v>
      </c>
      <c r="H224" s="7">
        <f t="shared" si="92"/>
        <v>0</v>
      </c>
      <c r="I224" s="8" t="s">
        <v>82</v>
      </c>
      <c r="J224" t="s">
        <v>83</v>
      </c>
      <c r="Y224" s="51"/>
    </row>
    <row r="225" spans="1:43">
      <c r="A225" s="50"/>
      <c r="Y225" s="51"/>
    </row>
    <row r="226" spans="1:43">
      <c r="A226" s="53" t="s">
        <v>70</v>
      </c>
      <c r="B226" s="2">
        <f>$C$224</f>
        <v>4170.2005528626951</v>
      </c>
      <c r="C226" s="2">
        <f t="shared" ref="C226:Y226" si="93">$C$224</f>
        <v>4170.2005528626951</v>
      </c>
      <c r="D226" s="2">
        <f t="shared" si="93"/>
        <v>4170.2005528626951</v>
      </c>
      <c r="E226" s="2">
        <f t="shared" si="93"/>
        <v>4170.2005528626951</v>
      </c>
      <c r="F226" s="2">
        <f t="shared" si="93"/>
        <v>4170.2005528626951</v>
      </c>
      <c r="G226" s="2">
        <f t="shared" si="93"/>
        <v>4170.2005528626951</v>
      </c>
      <c r="H226" s="2">
        <f t="shared" si="93"/>
        <v>4170.2005528626951</v>
      </c>
      <c r="I226" s="2">
        <f t="shared" si="93"/>
        <v>4170.2005528626951</v>
      </c>
      <c r="J226" s="2">
        <f t="shared" si="93"/>
        <v>4170.2005528626951</v>
      </c>
      <c r="K226" s="2">
        <f t="shared" si="93"/>
        <v>4170.2005528626951</v>
      </c>
      <c r="L226" s="2">
        <f t="shared" si="93"/>
        <v>4170.2005528626951</v>
      </c>
      <c r="M226" s="2">
        <f t="shared" si="93"/>
        <v>4170.2005528626951</v>
      </c>
      <c r="N226" s="2">
        <f t="shared" si="93"/>
        <v>4170.2005528626951</v>
      </c>
      <c r="O226" s="2">
        <f t="shared" si="93"/>
        <v>4170.2005528626951</v>
      </c>
      <c r="P226" s="2">
        <f t="shared" si="93"/>
        <v>4170.2005528626951</v>
      </c>
      <c r="Q226" s="2">
        <f t="shared" si="93"/>
        <v>4170.2005528626951</v>
      </c>
      <c r="R226" s="2">
        <f t="shared" si="93"/>
        <v>4170.2005528626951</v>
      </c>
      <c r="S226" s="2">
        <f t="shared" si="93"/>
        <v>4170.2005528626951</v>
      </c>
      <c r="T226" s="2">
        <f t="shared" si="93"/>
        <v>4170.2005528626951</v>
      </c>
      <c r="U226" s="2">
        <f t="shared" si="93"/>
        <v>4170.2005528626951</v>
      </c>
      <c r="V226" s="2">
        <f t="shared" si="93"/>
        <v>4170.2005528626951</v>
      </c>
      <c r="W226" s="2">
        <f t="shared" si="93"/>
        <v>4170.2005528626951</v>
      </c>
      <c r="X226" s="2">
        <f t="shared" si="93"/>
        <v>4170.2005528626951</v>
      </c>
      <c r="Y226" s="54">
        <f t="shared" si="93"/>
        <v>4170.2005528626951</v>
      </c>
    </row>
    <row r="227" spans="1:43">
      <c r="A227" s="55" t="s">
        <v>71</v>
      </c>
      <c r="B227">
        <f>$D$224</f>
        <v>0</v>
      </c>
      <c r="C227">
        <f t="shared" ref="C227:Y227" si="94">$D$224</f>
        <v>0</v>
      </c>
      <c r="D227">
        <f t="shared" si="94"/>
        <v>0</v>
      </c>
      <c r="E227">
        <f t="shared" si="94"/>
        <v>0</v>
      </c>
      <c r="F227">
        <f t="shared" si="94"/>
        <v>0</v>
      </c>
      <c r="G227">
        <f t="shared" si="94"/>
        <v>0</v>
      </c>
      <c r="H227">
        <f t="shared" si="94"/>
        <v>0</v>
      </c>
      <c r="I227">
        <f t="shared" si="94"/>
        <v>0</v>
      </c>
      <c r="J227">
        <f t="shared" si="94"/>
        <v>0</v>
      </c>
      <c r="K227">
        <f t="shared" si="94"/>
        <v>0</v>
      </c>
      <c r="L227">
        <f t="shared" si="94"/>
        <v>0</v>
      </c>
      <c r="M227">
        <f t="shared" si="94"/>
        <v>0</v>
      </c>
      <c r="N227">
        <f t="shared" si="94"/>
        <v>0</v>
      </c>
      <c r="O227">
        <f t="shared" si="94"/>
        <v>0</v>
      </c>
      <c r="P227">
        <f t="shared" si="94"/>
        <v>0</v>
      </c>
      <c r="Q227">
        <f t="shared" si="94"/>
        <v>0</v>
      </c>
      <c r="R227">
        <f t="shared" si="94"/>
        <v>0</v>
      </c>
      <c r="S227">
        <f t="shared" si="94"/>
        <v>0</v>
      </c>
      <c r="T227">
        <f t="shared" si="94"/>
        <v>0</v>
      </c>
      <c r="U227">
        <f t="shared" si="94"/>
        <v>0</v>
      </c>
      <c r="V227">
        <f t="shared" si="94"/>
        <v>0</v>
      </c>
      <c r="W227">
        <f t="shared" si="94"/>
        <v>0</v>
      </c>
      <c r="X227">
        <f t="shared" si="94"/>
        <v>0</v>
      </c>
      <c r="Y227" s="51">
        <f t="shared" si="94"/>
        <v>0</v>
      </c>
    </row>
    <row r="228" spans="1:43">
      <c r="A228" s="56" t="s">
        <v>64</v>
      </c>
      <c r="B228" s="7">
        <f>B95</f>
        <v>5652</v>
      </c>
      <c r="C228" s="7">
        <f t="shared" ref="C228:Y228" si="95">C95</f>
        <v>5531</v>
      </c>
      <c r="D228" s="7">
        <f t="shared" si="95"/>
        <v>5775</v>
      </c>
      <c r="E228" s="7">
        <f t="shared" si="95"/>
        <v>6162</v>
      </c>
      <c r="F228" s="7">
        <f t="shared" si="95"/>
        <v>6261</v>
      </c>
      <c r="G228" s="7">
        <f t="shared" si="95"/>
        <v>6184</v>
      </c>
      <c r="H228" s="7">
        <f t="shared" si="95"/>
        <v>5936</v>
      </c>
      <c r="I228" s="7">
        <f t="shared" si="95"/>
        <v>5887</v>
      </c>
      <c r="J228" s="7">
        <f t="shared" si="95"/>
        <v>5959</v>
      </c>
      <c r="K228" s="7">
        <f t="shared" si="95"/>
        <v>6122</v>
      </c>
      <c r="L228" s="7">
        <f t="shared" si="95"/>
        <v>6057</v>
      </c>
      <c r="M228" s="7">
        <f t="shared" si="95"/>
        <v>6109</v>
      </c>
      <c r="N228" s="7">
        <f t="shared" si="95"/>
        <v>5931</v>
      </c>
      <c r="O228" s="7">
        <f t="shared" si="95"/>
        <v>5925</v>
      </c>
      <c r="P228" s="7">
        <f t="shared" si="95"/>
        <v>5925</v>
      </c>
      <c r="Q228" s="7">
        <f t="shared" si="95"/>
        <v>5896</v>
      </c>
      <c r="R228" s="7">
        <f t="shared" si="95"/>
        <v>5915</v>
      </c>
      <c r="S228" s="7">
        <f t="shared" si="95"/>
        <v>6127</v>
      </c>
      <c r="T228" s="7">
        <f t="shared" si="95"/>
        <v>6317</v>
      </c>
      <c r="U228" s="7">
        <f t="shared" si="95"/>
        <v>6157</v>
      </c>
      <c r="V228" s="7">
        <f t="shared" si="95"/>
        <v>5904</v>
      </c>
      <c r="W228" s="7">
        <f t="shared" si="95"/>
        <v>5714</v>
      </c>
      <c r="X228" s="7">
        <f t="shared" si="95"/>
        <v>5427</v>
      </c>
      <c r="Y228" s="57">
        <f t="shared" si="95"/>
        <v>5219</v>
      </c>
    </row>
    <row r="229" spans="1:43">
      <c r="A229" s="50"/>
      <c r="Y229" s="51"/>
    </row>
    <row r="230" spans="1:43">
      <c r="A230" s="50"/>
      <c r="Y230" s="51"/>
    </row>
    <row r="231" spans="1:43">
      <c r="A231" s="58" t="s">
        <v>109</v>
      </c>
      <c r="B231" s="2">
        <f>B25</f>
        <v>0</v>
      </c>
      <c r="C231" s="2">
        <f t="shared" ref="C231:Y231" si="96">C25</f>
        <v>0</v>
      </c>
      <c r="D231" s="2">
        <f t="shared" si="96"/>
        <v>0</v>
      </c>
      <c r="E231" s="2">
        <f t="shared" si="96"/>
        <v>0</v>
      </c>
      <c r="F231" s="2">
        <f t="shared" si="96"/>
        <v>0</v>
      </c>
      <c r="G231" s="2">
        <f t="shared" si="96"/>
        <v>1736.1899369034131</v>
      </c>
      <c r="H231" s="1">
        <f t="shared" si="96"/>
        <v>13322.973305290401</v>
      </c>
      <c r="I231" s="2">
        <f t="shared" si="96"/>
        <v>32311.408509949841</v>
      </c>
      <c r="J231" s="2">
        <f t="shared" si="96"/>
        <v>51555.703284258198</v>
      </c>
      <c r="K231" s="2">
        <f t="shared" si="96"/>
        <v>66614.86652645201</v>
      </c>
      <c r="L231" s="2">
        <f t="shared" si="96"/>
        <v>76629.941109852749</v>
      </c>
      <c r="M231" s="2">
        <f t="shared" si="96"/>
        <v>81710.581135738525</v>
      </c>
      <c r="N231" s="2">
        <f t="shared" si="96"/>
        <v>82405.057110499896</v>
      </c>
      <c r="O231" s="2">
        <f t="shared" si="96"/>
        <v>78786.471768322255</v>
      </c>
      <c r="P231" s="2">
        <f t="shared" si="96"/>
        <v>70160.349134444245</v>
      </c>
      <c r="Q231" s="2">
        <f t="shared" si="96"/>
        <v>57038.408348163714</v>
      </c>
      <c r="R231" s="3">
        <f t="shared" si="96"/>
        <v>39914.092865232145</v>
      </c>
      <c r="S231" s="2">
        <f t="shared" si="96"/>
        <v>20395.662837728512</v>
      </c>
      <c r="T231" s="2">
        <f t="shared" si="96"/>
        <v>5153.7427600711844</v>
      </c>
      <c r="U231" s="2">
        <f t="shared" si="96"/>
        <v>36.55136709270343</v>
      </c>
      <c r="V231" s="2">
        <f t="shared" si="96"/>
        <v>0</v>
      </c>
      <c r="W231" s="2">
        <f t="shared" si="96"/>
        <v>0</v>
      </c>
      <c r="X231" s="2">
        <f t="shared" si="96"/>
        <v>0</v>
      </c>
      <c r="Y231" s="54">
        <f t="shared" si="96"/>
        <v>0</v>
      </c>
      <c r="AA231" t="s">
        <v>154</v>
      </c>
      <c r="AB231" t="s">
        <v>152</v>
      </c>
    </row>
    <row r="232" spans="1:43">
      <c r="A232" s="50" t="s">
        <v>110</v>
      </c>
      <c r="B232">
        <f>B227+B231</f>
        <v>0</v>
      </c>
      <c r="C232">
        <f t="shared" ref="C232:Y232" si="97">C227+C231</f>
        <v>0</v>
      </c>
      <c r="D232">
        <f t="shared" si="97"/>
        <v>0</v>
      </c>
      <c r="E232">
        <f t="shared" si="97"/>
        <v>0</v>
      </c>
      <c r="F232">
        <f t="shared" si="97"/>
        <v>0</v>
      </c>
      <c r="G232">
        <f t="shared" si="97"/>
        <v>1736.1899369034131</v>
      </c>
      <c r="H232" s="4">
        <f t="shared" si="97"/>
        <v>13322.973305290401</v>
      </c>
      <c r="I232">
        <f t="shared" si="97"/>
        <v>32311.408509949841</v>
      </c>
      <c r="J232">
        <f t="shared" si="97"/>
        <v>51555.703284258198</v>
      </c>
      <c r="K232">
        <f t="shared" si="97"/>
        <v>66614.86652645201</v>
      </c>
      <c r="L232">
        <f t="shared" si="97"/>
        <v>76629.941109852749</v>
      </c>
      <c r="M232">
        <f t="shared" si="97"/>
        <v>81710.581135738525</v>
      </c>
      <c r="N232">
        <f t="shared" si="97"/>
        <v>82405.057110499896</v>
      </c>
      <c r="O232">
        <f t="shared" si="97"/>
        <v>78786.471768322255</v>
      </c>
      <c r="P232">
        <f t="shared" si="97"/>
        <v>70160.349134444245</v>
      </c>
      <c r="Q232">
        <f t="shared" si="97"/>
        <v>57038.408348163714</v>
      </c>
      <c r="R232" s="5">
        <f t="shared" si="97"/>
        <v>39914.092865232145</v>
      </c>
      <c r="S232">
        <f t="shared" si="97"/>
        <v>20395.662837728512</v>
      </c>
      <c r="T232">
        <f t="shared" si="97"/>
        <v>5153.7427600711844</v>
      </c>
      <c r="U232">
        <f t="shared" si="97"/>
        <v>36.55136709270343</v>
      </c>
      <c r="V232">
        <f t="shared" si="97"/>
        <v>0</v>
      </c>
      <c r="W232">
        <f t="shared" si="97"/>
        <v>0</v>
      </c>
      <c r="X232">
        <f t="shared" si="97"/>
        <v>0</v>
      </c>
      <c r="Y232" s="51">
        <f t="shared" si="97"/>
        <v>0</v>
      </c>
      <c r="AB232">
        <v>7</v>
      </c>
      <c r="AC232">
        <v>8</v>
      </c>
      <c r="AD232">
        <v>9</v>
      </c>
      <c r="AE232">
        <v>10</v>
      </c>
      <c r="AF232">
        <v>11</v>
      </c>
      <c r="AG232">
        <v>12</v>
      </c>
      <c r="AH232">
        <v>13</v>
      </c>
      <c r="AI232">
        <v>14</v>
      </c>
      <c r="AJ232">
        <v>15</v>
      </c>
      <c r="AK232">
        <v>16</v>
      </c>
      <c r="AL232">
        <v>17</v>
      </c>
      <c r="AN232" s="115" t="s">
        <v>154</v>
      </c>
      <c r="AO232" s="115"/>
      <c r="AP232" s="115"/>
      <c r="AQ232" s="115"/>
    </row>
    <row r="233" spans="1:43">
      <c r="A233" s="52" t="s">
        <v>131</v>
      </c>
      <c r="B233" s="7">
        <f>B232+B226-B228</f>
        <v>-1481.7994471373049</v>
      </c>
      <c r="C233" s="7">
        <f t="shared" ref="C233:Y233" si="98">C232+C226-C228</f>
        <v>-1360.7994471373049</v>
      </c>
      <c r="D233" s="7">
        <f t="shared" si="98"/>
        <v>-1604.7994471373049</v>
      </c>
      <c r="E233" s="7">
        <f t="shared" si="98"/>
        <v>-1991.7994471373049</v>
      </c>
      <c r="F233" s="7">
        <f t="shared" si="98"/>
        <v>-2090.7994471373049</v>
      </c>
      <c r="G233" s="7">
        <f t="shared" si="98"/>
        <v>-277.60951023389134</v>
      </c>
      <c r="H233" s="6">
        <f t="shared" si="98"/>
        <v>11557.173858153095</v>
      </c>
      <c r="I233" s="27">
        <f t="shared" si="98"/>
        <v>30594.609062812538</v>
      </c>
      <c r="J233" s="27">
        <f t="shared" si="98"/>
        <v>49766.903837120895</v>
      </c>
      <c r="K233" s="27">
        <f t="shared" si="98"/>
        <v>64663.0670793147</v>
      </c>
      <c r="L233" s="27">
        <f t="shared" si="98"/>
        <v>74743.141662715439</v>
      </c>
      <c r="M233" s="27">
        <f t="shared" si="98"/>
        <v>79771.781688601215</v>
      </c>
      <c r="N233" s="27">
        <f t="shared" si="98"/>
        <v>80644.257663362587</v>
      </c>
      <c r="O233" s="27">
        <f t="shared" si="98"/>
        <v>77031.672321184946</v>
      </c>
      <c r="P233" s="27">
        <f t="shared" si="98"/>
        <v>68405.549687306935</v>
      </c>
      <c r="Q233" s="27">
        <f t="shared" si="98"/>
        <v>55312.608901026411</v>
      </c>
      <c r="R233" s="8">
        <f t="shared" si="98"/>
        <v>38169.293418094843</v>
      </c>
      <c r="S233" s="7">
        <f t="shared" si="98"/>
        <v>18438.863390591207</v>
      </c>
      <c r="T233" s="7">
        <f t="shared" si="98"/>
        <v>3006.9433129338795</v>
      </c>
      <c r="U233" s="7">
        <f t="shared" si="98"/>
        <v>-1950.2480800446019</v>
      </c>
      <c r="V233" s="7">
        <f t="shared" si="98"/>
        <v>-1733.7994471373049</v>
      </c>
      <c r="W233" s="7">
        <f t="shared" si="98"/>
        <v>-1543.7994471373049</v>
      </c>
      <c r="X233" s="7">
        <f t="shared" si="98"/>
        <v>-1256.7994471373049</v>
      </c>
      <c r="Y233" s="57">
        <f t="shared" si="98"/>
        <v>-1048.7994471373049</v>
      </c>
      <c r="Z233" s="14">
        <v>0.6</v>
      </c>
      <c r="AA233" t="s">
        <v>193</v>
      </c>
      <c r="AB233" s="74">
        <v>0</v>
      </c>
      <c r="AC233" s="74">
        <v>0</v>
      </c>
      <c r="AD233" s="74">
        <v>0</v>
      </c>
      <c r="AE233" s="74">
        <v>0</v>
      </c>
      <c r="AF233" s="74">
        <v>0</v>
      </c>
      <c r="AG233" s="74">
        <v>0</v>
      </c>
      <c r="AH233" s="74">
        <v>0</v>
      </c>
      <c r="AI233" s="74">
        <v>0</v>
      </c>
      <c r="AJ233" s="74">
        <v>0</v>
      </c>
      <c r="AK233" s="74">
        <v>0</v>
      </c>
      <c r="AL233" s="74">
        <v>2576.2577550000001</v>
      </c>
      <c r="AN233" s="115" t="s">
        <v>142</v>
      </c>
      <c r="AO233" s="84">
        <v>0.6</v>
      </c>
      <c r="AP233" s="84">
        <v>0.4</v>
      </c>
      <c r="AQ233" s="84">
        <v>0.2</v>
      </c>
    </row>
    <row r="234" spans="1:43">
      <c r="A234" s="50"/>
      <c r="H234" s="4"/>
      <c r="R234" s="5"/>
      <c r="Y234" s="51"/>
      <c r="AA234" t="s">
        <v>194</v>
      </c>
      <c r="AB234" s="74">
        <v>2991.9738520000001</v>
      </c>
      <c r="AC234" s="74">
        <v>0</v>
      </c>
      <c r="AD234" s="74">
        <v>0</v>
      </c>
      <c r="AE234" s="74">
        <v>0</v>
      </c>
      <c r="AF234" s="74">
        <v>0</v>
      </c>
      <c r="AG234" s="74">
        <v>0</v>
      </c>
      <c r="AH234" s="74">
        <v>0</v>
      </c>
      <c r="AI234" s="74">
        <v>0</v>
      </c>
      <c r="AJ234" s="74">
        <v>0</v>
      </c>
      <c r="AK234" s="74">
        <v>0</v>
      </c>
      <c r="AL234" s="74">
        <v>0</v>
      </c>
      <c r="AN234" s="115"/>
      <c r="AO234" s="87" t="s">
        <v>195</v>
      </c>
      <c r="AP234" s="87" t="s">
        <v>195</v>
      </c>
      <c r="AQ234" s="87" t="s">
        <v>195</v>
      </c>
    </row>
    <row r="235" spans="1:43">
      <c r="A235" s="58" t="s">
        <v>111</v>
      </c>
      <c r="B235" s="2">
        <f>B28</f>
        <v>0</v>
      </c>
      <c r="C235" s="2">
        <f t="shared" ref="C235:Y235" si="99">C28</f>
        <v>0</v>
      </c>
      <c r="D235" s="2">
        <f t="shared" si="99"/>
        <v>0</v>
      </c>
      <c r="E235" s="2">
        <f t="shared" si="99"/>
        <v>0</v>
      </c>
      <c r="F235" s="2">
        <f t="shared" si="99"/>
        <v>0</v>
      </c>
      <c r="G235" s="2">
        <f t="shared" si="99"/>
        <v>1041.7139621420479</v>
      </c>
      <c r="H235" s="1">
        <f t="shared" si="99"/>
        <v>7993.7839831742403</v>
      </c>
      <c r="I235" s="2">
        <f t="shared" si="99"/>
        <v>19386.8451059699</v>
      </c>
      <c r="J235" s="2">
        <f t="shared" si="99"/>
        <v>30933.421970554915</v>
      </c>
      <c r="K235" s="2">
        <f t="shared" si="99"/>
        <v>39968.919915871207</v>
      </c>
      <c r="L235" s="2">
        <f t="shared" si="99"/>
        <v>45977.964665911648</v>
      </c>
      <c r="M235" s="2">
        <f t="shared" si="99"/>
        <v>49026.348681443116</v>
      </c>
      <c r="N235" s="2">
        <f t="shared" si="99"/>
        <v>49443.034266299932</v>
      </c>
      <c r="O235" s="2">
        <f t="shared" si="99"/>
        <v>47271.883060993343</v>
      </c>
      <c r="P235" s="2">
        <f t="shared" si="99"/>
        <v>42096.209480666541</v>
      </c>
      <c r="Q235" s="2">
        <f t="shared" si="99"/>
        <v>34223.045008898225</v>
      </c>
      <c r="R235" s="3">
        <f t="shared" si="99"/>
        <v>23948.455719139285</v>
      </c>
      <c r="S235" s="2">
        <f t="shared" si="99"/>
        <v>12237.397702637109</v>
      </c>
      <c r="T235" s="2">
        <f t="shared" si="99"/>
        <v>3092.2456560427099</v>
      </c>
      <c r="U235" s="2">
        <f t="shared" si="99"/>
        <v>21.930820255622056</v>
      </c>
      <c r="V235" s="2">
        <f t="shared" si="99"/>
        <v>0</v>
      </c>
      <c r="W235" s="2">
        <f t="shared" si="99"/>
        <v>0</v>
      </c>
      <c r="X235" s="2">
        <f t="shared" si="99"/>
        <v>0</v>
      </c>
      <c r="Y235" s="54">
        <f t="shared" si="99"/>
        <v>0</v>
      </c>
      <c r="Z235" s="14">
        <v>0.4</v>
      </c>
      <c r="AA235" t="s">
        <v>193</v>
      </c>
      <c r="AB235" s="74" t="s">
        <v>146</v>
      </c>
      <c r="AC235" s="74">
        <v>0</v>
      </c>
      <c r="AD235" s="74">
        <v>0</v>
      </c>
      <c r="AE235" s="74">
        <v>0</v>
      </c>
      <c r="AF235" s="74">
        <v>0</v>
      </c>
      <c r="AG235" s="74">
        <v>0</v>
      </c>
      <c r="AH235" s="74">
        <v>0</v>
      </c>
      <c r="AI235" s="74">
        <v>0</v>
      </c>
      <c r="AJ235" s="74">
        <v>0</v>
      </c>
      <c r="AK235" s="74">
        <v>0</v>
      </c>
      <c r="AL235" s="74" t="s">
        <v>146</v>
      </c>
      <c r="AN235" s="69" t="s">
        <v>91</v>
      </c>
      <c r="AO235" s="87" t="s">
        <v>196</v>
      </c>
      <c r="AP235" s="87" t="s">
        <v>146</v>
      </c>
      <c r="AQ235" s="87" t="s">
        <v>146</v>
      </c>
    </row>
    <row r="236" spans="1:43">
      <c r="A236" s="50" t="s">
        <v>110</v>
      </c>
      <c r="B236">
        <f>B227+B235</f>
        <v>0</v>
      </c>
      <c r="C236">
        <f t="shared" ref="C236:Y236" si="100">C227+C235</f>
        <v>0</v>
      </c>
      <c r="D236">
        <f t="shared" si="100"/>
        <v>0</v>
      </c>
      <c r="E236">
        <f t="shared" si="100"/>
        <v>0</v>
      </c>
      <c r="F236">
        <f t="shared" si="100"/>
        <v>0</v>
      </c>
      <c r="G236">
        <f t="shared" si="100"/>
        <v>1041.7139621420479</v>
      </c>
      <c r="H236" s="4">
        <f t="shared" si="100"/>
        <v>7993.7839831742403</v>
      </c>
      <c r="I236">
        <f t="shared" si="100"/>
        <v>19386.8451059699</v>
      </c>
      <c r="J236">
        <f t="shared" si="100"/>
        <v>30933.421970554915</v>
      </c>
      <c r="K236">
        <f t="shared" si="100"/>
        <v>39968.919915871207</v>
      </c>
      <c r="L236">
        <f t="shared" si="100"/>
        <v>45977.964665911648</v>
      </c>
      <c r="M236">
        <f t="shared" si="100"/>
        <v>49026.348681443116</v>
      </c>
      <c r="N236">
        <f t="shared" si="100"/>
        <v>49443.034266299932</v>
      </c>
      <c r="O236">
        <f t="shared" si="100"/>
        <v>47271.883060993343</v>
      </c>
      <c r="P236">
        <f t="shared" si="100"/>
        <v>42096.209480666541</v>
      </c>
      <c r="Q236">
        <f t="shared" si="100"/>
        <v>34223.045008898225</v>
      </c>
      <c r="R236" s="5">
        <f t="shared" si="100"/>
        <v>23948.455719139285</v>
      </c>
      <c r="S236">
        <f t="shared" si="100"/>
        <v>12237.397702637109</v>
      </c>
      <c r="T236">
        <f t="shared" si="100"/>
        <v>3092.2456560427099</v>
      </c>
      <c r="U236">
        <f t="shared" si="100"/>
        <v>21.930820255622056</v>
      </c>
      <c r="V236">
        <f t="shared" si="100"/>
        <v>0</v>
      </c>
      <c r="W236">
        <f t="shared" si="100"/>
        <v>0</v>
      </c>
      <c r="X236">
        <f t="shared" si="100"/>
        <v>0</v>
      </c>
      <c r="Y236" s="51">
        <f t="shared" si="100"/>
        <v>0</v>
      </c>
      <c r="AA236" t="s">
        <v>194</v>
      </c>
      <c r="AB236" s="74" t="s">
        <v>146</v>
      </c>
      <c r="AC236" s="74">
        <v>0</v>
      </c>
      <c r="AD236" s="74">
        <v>0</v>
      </c>
      <c r="AE236" s="74">
        <v>0</v>
      </c>
      <c r="AF236" s="74">
        <v>0</v>
      </c>
      <c r="AG236" s="74">
        <v>0</v>
      </c>
      <c r="AH236" s="74">
        <v>0</v>
      </c>
      <c r="AI236" s="74">
        <v>0</v>
      </c>
      <c r="AJ236" s="74">
        <v>0</v>
      </c>
      <c r="AK236" s="74">
        <v>0</v>
      </c>
      <c r="AL236" s="74" t="s">
        <v>146</v>
      </c>
      <c r="AN236" s="69" t="s">
        <v>92</v>
      </c>
      <c r="AO236" s="87">
        <v>0</v>
      </c>
      <c r="AP236" s="87">
        <v>0</v>
      </c>
      <c r="AQ236" s="87" t="s">
        <v>146</v>
      </c>
    </row>
    <row r="237" spans="1:43">
      <c r="A237" s="52" t="s">
        <v>131</v>
      </c>
      <c r="B237" s="41">
        <f>B236+B226-B228</f>
        <v>-1481.7994471373049</v>
      </c>
      <c r="C237" s="41">
        <f>C236+C226-C228</f>
        <v>-1360.7994471373049</v>
      </c>
      <c r="D237" s="41">
        <f t="shared" ref="D237:Y237" si="101">D236+D226-D228</f>
        <v>-1604.7994471373049</v>
      </c>
      <c r="E237" s="41">
        <f t="shared" si="101"/>
        <v>-1991.7994471373049</v>
      </c>
      <c r="F237" s="41">
        <f t="shared" si="101"/>
        <v>-2090.7994471373049</v>
      </c>
      <c r="G237" s="41">
        <f t="shared" si="101"/>
        <v>-972.0854849952575</v>
      </c>
      <c r="H237" s="76">
        <f t="shared" si="101"/>
        <v>6227.9845360369363</v>
      </c>
      <c r="I237" s="64">
        <f t="shared" si="101"/>
        <v>17670.045658832594</v>
      </c>
      <c r="J237" s="64">
        <f t="shared" si="101"/>
        <v>29144.622523417609</v>
      </c>
      <c r="K237" s="64">
        <f t="shared" si="101"/>
        <v>38017.120468733905</v>
      </c>
      <c r="L237" s="64">
        <f t="shared" si="101"/>
        <v>44091.165218774346</v>
      </c>
      <c r="M237" s="64">
        <f t="shared" si="101"/>
        <v>47087.549234305814</v>
      </c>
      <c r="N237" s="64">
        <f t="shared" si="101"/>
        <v>47682.23481916263</v>
      </c>
      <c r="O237" s="64">
        <f t="shared" si="101"/>
        <v>45517.083613856041</v>
      </c>
      <c r="P237" s="64">
        <f t="shared" si="101"/>
        <v>40341.410033529239</v>
      </c>
      <c r="Q237" s="64">
        <f t="shared" si="101"/>
        <v>32497.245561760923</v>
      </c>
      <c r="R237" s="77">
        <f t="shared" si="101"/>
        <v>22203.656272001979</v>
      </c>
      <c r="S237" s="41">
        <f t="shared" si="101"/>
        <v>10280.598255499805</v>
      </c>
      <c r="T237" s="41">
        <f t="shared" si="101"/>
        <v>945.446208905405</v>
      </c>
      <c r="U237" s="41">
        <f t="shared" si="101"/>
        <v>-1964.8686268816828</v>
      </c>
      <c r="V237" s="41">
        <f t="shared" si="101"/>
        <v>-1733.7994471373049</v>
      </c>
      <c r="W237" s="41">
        <f t="shared" si="101"/>
        <v>-1543.7994471373049</v>
      </c>
      <c r="X237" s="41">
        <f t="shared" si="101"/>
        <v>-1256.7994471373049</v>
      </c>
      <c r="Y237" s="68">
        <f t="shared" si="101"/>
        <v>-1048.7994471373049</v>
      </c>
      <c r="Z237" s="14">
        <v>0.2</v>
      </c>
      <c r="AA237" t="s">
        <v>193</v>
      </c>
      <c r="AB237" s="74" t="s">
        <v>146</v>
      </c>
      <c r="AC237" s="74" t="s">
        <v>146</v>
      </c>
      <c r="AD237" s="74" t="s">
        <v>146</v>
      </c>
      <c r="AE237" s="74">
        <v>0</v>
      </c>
      <c r="AF237" s="74">
        <v>0</v>
      </c>
      <c r="AG237" s="74">
        <v>0</v>
      </c>
      <c r="AH237" s="74">
        <v>0</v>
      </c>
      <c r="AI237" s="74">
        <v>0</v>
      </c>
      <c r="AJ237" s="74" t="s">
        <v>146</v>
      </c>
      <c r="AK237" s="74" t="s">
        <v>146</v>
      </c>
      <c r="AL237" s="74" t="s">
        <v>146</v>
      </c>
      <c r="AN237" s="69" t="s">
        <v>93</v>
      </c>
      <c r="AO237" s="87">
        <v>0</v>
      </c>
      <c r="AP237" s="87">
        <v>0</v>
      </c>
      <c r="AQ237" s="87">
        <v>0</v>
      </c>
    </row>
    <row r="238" spans="1:43">
      <c r="A238" s="50"/>
      <c r="B238" s="30">
        <f>B236+B226</f>
        <v>4170.2005528626951</v>
      </c>
      <c r="C238" s="30">
        <f t="shared" ref="C238:G238" si="102">C236+C226</f>
        <v>4170.2005528626951</v>
      </c>
      <c r="D238" s="30">
        <f t="shared" si="102"/>
        <v>4170.2005528626951</v>
      </c>
      <c r="E238" s="30">
        <f t="shared" si="102"/>
        <v>4170.2005528626951</v>
      </c>
      <c r="F238" s="30">
        <f t="shared" si="102"/>
        <v>4170.2005528626951</v>
      </c>
      <c r="G238" s="30">
        <f t="shared" si="102"/>
        <v>5211.9145150047425</v>
      </c>
      <c r="H238" s="78">
        <f>H236+H226+AB234</f>
        <v>15155.958388036936</v>
      </c>
      <c r="I238" s="75">
        <f>I228</f>
        <v>5887</v>
      </c>
      <c r="J238" s="75">
        <f t="shared" ref="J238:Q238" si="103">J228</f>
        <v>5959</v>
      </c>
      <c r="K238" s="75">
        <f t="shared" si="103"/>
        <v>6122</v>
      </c>
      <c r="L238" s="75">
        <f t="shared" si="103"/>
        <v>6057</v>
      </c>
      <c r="M238" s="75">
        <f t="shared" si="103"/>
        <v>6109</v>
      </c>
      <c r="N238" s="75">
        <f t="shared" si="103"/>
        <v>5931</v>
      </c>
      <c r="O238" s="75">
        <f t="shared" si="103"/>
        <v>5925</v>
      </c>
      <c r="P238" s="75">
        <f t="shared" si="103"/>
        <v>5925</v>
      </c>
      <c r="Q238" s="75">
        <f t="shared" si="103"/>
        <v>5896</v>
      </c>
      <c r="R238" s="79">
        <f>R236+R226+AL233</f>
        <v>30694.914027001978</v>
      </c>
      <c r="S238" s="30">
        <f>S226</f>
        <v>4170.2005528626951</v>
      </c>
      <c r="T238" s="30">
        <f t="shared" ref="T238:Y238" si="104">T226</f>
        <v>4170.2005528626951</v>
      </c>
      <c r="U238" s="30">
        <f t="shared" si="104"/>
        <v>4170.2005528626951</v>
      </c>
      <c r="V238" s="30">
        <f t="shared" si="104"/>
        <v>4170.2005528626951</v>
      </c>
      <c r="W238" s="30">
        <f t="shared" si="104"/>
        <v>4170.2005528626951</v>
      </c>
      <c r="X238" s="30">
        <f t="shared" si="104"/>
        <v>4170.2005528626951</v>
      </c>
      <c r="Y238" s="30">
        <f t="shared" si="104"/>
        <v>4170.2005528626951</v>
      </c>
      <c r="AA238" t="s">
        <v>194</v>
      </c>
      <c r="AB238" s="74" t="s">
        <v>146</v>
      </c>
      <c r="AC238" s="74" t="s">
        <v>146</v>
      </c>
      <c r="AD238" s="74" t="s">
        <v>146</v>
      </c>
      <c r="AE238" s="74">
        <v>0</v>
      </c>
      <c r="AF238" s="74">
        <v>0</v>
      </c>
      <c r="AG238" s="74">
        <v>0</v>
      </c>
      <c r="AH238" s="74">
        <v>0</v>
      </c>
      <c r="AI238" s="74">
        <v>0</v>
      </c>
      <c r="AJ238" s="74" t="s">
        <v>146</v>
      </c>
      <c r="AK238" s="74" t="s">
        <v>146</v>
      </c>
      <c r="AL238" s="74" t="s">
        <v>146</v>
      </c>
      <c r="AN238" s="69" t="s">
        <v>94</v>
      </c>
      <c r="AO238" s="87">
        <v>0</v>
      </c>
      <c r="AP238" s="87">
        <v>0</v>
      </c>
      <c r="AQ238" s="87">
        <v>0</v>
      </c>
    </row>
    <row r="239" spans="1:43">
      <c r="A239" s="50"/>
      <c r="H239" s="4"/>
      <c r="R239" s="5"/>
      <c r="Y239" s="51"/>
      <c r="AN239" s="69" t="s">
        <v>95</v>
      </c>
      <c r="AO239" s="87">
        <v>0</v>
      </c>
      <c r="AP239" s="87">
        <v>0</v>
      </c>
      <c r="AQ239" s="87">
        <v>0</v>
      </c>
    </row>
    <row r="240" spans="1:43">
      <c r="A240" s="58" t="s">
        <v>122</v>
      </c>
      <c r="B240" s="2">
        <f>B31</f>
        <v>0</v>
      </c>
      <c r="C240" s="2">
        <f t="shared" ref="C240:Y240" si="105">C31</f>
        <v>0</v>
      </c>
      <c r="D240" s="2">
        <f t="shared" si="105"/>
        <v>0</v>
      </c>
      <c r="E240" s="2">
        <f t="shared" si="105"/>
        <v>0</v>
      </c>
      <c r="F240" s="2">
        <f t="shared" si="105"/>
        <v>0</v>
      </c>
      <c r="G240" s="2">
        <f t="shared" si="105"/>
        <v>868.09496845170656</v>
      </c>
      <c r="H240" s="1">
        <f t="shared" si="105"/>
        <v>6661.4866526452006</v>
      </c>
      <c r="I240" s="2">
        <f t="shared" si="105"/>
        <v>16155.70425497492</v>
      </c>
      <c r="J240" s="2">
        <f t="shared" si="105"/>
        <v>25777.851642129099</v>
      </c>
      <c r="K240" s="2">
        <f t="shared" si="105"/>
        <v>33307.433263226005</v>
      </c>
      <c r="L240" s="2">
        <f t="shared" si="105"/>
        <v>38314.970554926374</v>
      </c>
      <c r="M240" s="2">
        <f t="shared" si="105"/>
        <v>40855.290567869262</v>
      </c>
      <c r="N240" s="2">
        <f t="shared" si="105"/>
        <v>41202.528555249948</v>
      </c>
      <c r="O240" s="2">
        <f t="shared" si="105"/>
        <v>39393.235884161128</v>
      </c>
      <c r="P240" s="2">
        <f t="shared" si="105"/>
        <v>35080.174567222122</v>
      </c>
      <c r="Q240" s="2">
        <f t="shared" si="105"/>
        <v>28519.204174081857</v>
      </c>
      <c r="R240" s="3">
        <f t="shared" si="105"/>
        <v>19957.046432616073</v>
      </c>
      <c r="S240" s="2">
        <f t="shared" si="105"/>
        <v>10197.831418864256</v>
      </c>
      <c r="T240" s="2">
        <f t="shared" si="105"/>
        <v>2576.8713800355922</v>
      </c>
      <c r="U240" s="2">
        <f t="shared" si="105"/>
        <v>18.275683546351715</v>
      </c>
      <c r="V240" s="2">
        <f t="shared" si="105"/>
        <v>0</v>
      </c>
      <c r="W240" s="2">
        <f t="shared" si="105"/>
        <v>0</v>
      </c>
      <c r="X240" s="2">
        <f t="shared" si="105"/>
        <v>0</v>
      </c>
      <c r="Y240" s="54">
        <f t="shared" si="105"/>
        <v>0</v>
      </c>
      <c r="AN240" s="69" t="s">
        <v>96</v>
      </c>
      <c r="AO240" s="87">
        <v>0</v>
      </c>
      <c r="AP240" s="87">
        <v>0</v>
      </c>
      <c r="AQ240" s="87">
        <v>0</v>
      </c>
    </row>
    <row r="241" spans="1:43">
      <c r="A241" s="50" t="s">
        <v>110</v>
      </c>
      <c r="B241">
        <f>B227+B240</f>
        <v>0</v>
      </c>
      <c r="C241">
        <f t="shared" ref="C241:Y241" si="106">C227+C240</f>
        <v>0</v>
      </c>
      <c r="D241">
        <f t="shared" si="106"/>
        <v>0</v>
      </c>
      <c r="E241">
        <f t="shared" si="106"/>
        <v>0</v>
      </c>
      <c r="F241">
        <f t="shared" si="106"/>
        <v>0</v>
      </c>
      <c r="G241">
        <f t="shared" si="106"/>
        <v>868.09496845170656</v>
      </c>
      <c r="H241" s="4">
        <f t="shared" si="106"/>
        <v>6661.4866526452006</v>
      </c>
      <c r="I241">
        <f t="shared" si="106"/>
        <v>16155.70425497492</v>
      </c>
      <c r="J241">
        <f t="shared" si="106"/>
        <v>25777.851642129099</v>
      </c>
      <c r="K241">
        <f t="shared" si="106"/>
        <v>33307.433263226005</v>
      </c>
      <c r="L241">
        <f>L227+L240</f>
        <v>38314.970554926374</v>
      </c>
      <c r="M241">
        <f t="shared" si="106"/>
        <v>40855.290567869262</v>
      </c>
      <c r="N241">
        <f t="shared" si="106"/>
        <v>41202.528555249948</v>
      </c>
      <c r="O241">
        <f t="shared" si="106"/>
        <v>39393.235884161128</v>
      </c>
      <c r="P241">
        <f t="shared" si="106"/>
        <v>35080.174567222122</v>
      </c>
      <c r="Q241">
        <f t="shared" si="106"/>
        <v>28519.204174081857</v>
      </c>
      <c r="R241" s="5">
        <f t="shared" si="106"/>
        <v>19957.046432616073</v>
      </c>
      <c r="S241">
        <f t="shared" si="106"/>
        <v>10197.831418864256</v>
      </c>
      <c r="T241">
        <f t="shared" si="106"/>
        <v>2576.8713800355922</v>
      </c>
      <c r="U241">
        <f t="shared" si="106"/>
        <v>18.275683546351715</v>
      </c>
      <c r="V241">
        <f t="shared" si="106"/>
        <v>0</v>
      </c>
      <c r="W241">
        <f t="shared" si="106"/>
        <v>0</v>
      </c>
      <c r="X241">
        <f t="shared" si="106"/>
        <v>0</v>
      </c>
      <c r="Y241" s="51">
        <f t="shared" si="106"/>
        <v>0</v>
      </c>
      <c r="AN241" s="69" t="s">
        <v>97</v>
      </c>
      <c r="AO241" s="87">
        <v>0</v>
      </c>
      <c r="AP241" s="87">
        <v>0</v>
      </c>
      <c r="AQ241" s="87">
        <v>0</v>
      </c>
    </row>
    <row r="242" spans="1:43">
      <c r="A242" s="52" t="s">
        <v>131</v>
      </c>
      <c r="B242" s="7">
        <f>B241+B226-B228</f>
        <v>-1481.7994471373049</v>
      </c>
      <c r="C242" s="7">
        <f t="shared" ref="C242:Y242" si="107">C241+C226-C228</f>
        <v>-1360.7994471373049</v>
      </c>
      <c r="D242" s="7">
        <f t="shared" si="107"/>
        <v>-1604.7994471373049</v>
      </c>
      <c r="E242" s="7">
        <f t="shared" si="107"/>
        <v>-1991.7994471373049</v>
      </c>
      <c r="F242" s="7">
        <f>F241+F226-F228</f>
        <v>-2090.7994471373049</v>
      </c>
      <c r="G242" s="7">
        <f t="shared" si="107"/>
        <v>-1145.7044786855986</v>
      </c>
      <c r="H242" s="6">
        <f t="shared" si="107"/>
        <v>4895.6872055078966</v>
      </c>
      <c r="I242" s="27">
        <f t="shared" si="107"/>
        <v>14438.904807837614</v>
      </c>
      <c r="J242" s="27">
        <f t="shared" si="107"/>
        <v>23989.052194991793</v>
      </c>
      <c r="K242" s="27">
        <f t="shared" si="107"/>
        <v>31355.633816088703</v>
      </c>
      <c r="L242" s="27">
        <f t="shared" si="107"/>
        <v>36428.171107789072</v>
      </c>
      <c r="M242" s="27">
        <f t="shared" si="107"/>
        <v>38916.49112073196</v>
      </c>
      <c r="N242" s="27">
        <f t="shared" si="107"/>
        <v>39441.729108112646</v>
      </c>
      <c r="O242" s="27">
        <f t="shared" si="107"/>
        <v>37638.436437023825</v>
      </c>
      <c r="P242" s="27">
        <f t="shared" si="107"/>
        <v>33325.37512008482</v>
      </c>
      <c r="Q242" s="27">
        <f t="shared" si="107"/>
        <v>26793.404726944551</v>
      </c>
      <c r="R242" s="8">
        <f t="shared" si="107"/>
        <v>18212.246985478767</v>
      </c>
      <c r="S242" s="7">
        <f t="shared" si="107"/>
        <v>8241.0319717269522</v>
      </c>
      <c r="T242" s="7">
        <f t="shared" si="107"/>
        <v>430.07193289828683</v>
      </c>
      <c r="U242" s="7">
        <f t="shared" si="107"/>
        <v>-1968.5237635909534</v>
      </c>
      <c r="V242" s="7">
        <f t="shared" si="107"/>
        <v>-1733.7994471373049</v>
      </c>
      <c r="W242" s="7">
        <f t="shared" si="107"/>
        <v>-1543.7994471373049</v>
      </c>
      <c r="X242" s="7">
        <f t="shared" si="107"/>
        <v>-1256.7994471373049</v>
      </c>
      <c r="Y242" s="57">
        <f t="shared" si="107"/>
        <v>-1048.7994471373049</v>
      </c>
      <c r="AN242" s="69" t="s">
        <v>98</v>
      </c>
      <c r="AO242" s="87">
        <v>0</v>
      </c>
      <c r="AP242" s="87">
        <v>0</v>
      </c>
      <c r="AQ242" s="87">
        <v>0</v>
      </c>
    </row>
    <row r="243" spans="1:43">
      <c r="A243" s="50"/>
      <c r="H243" s="4"/>
      <c r="R243" s="5"/>
      <c r="Y243" s="51"/>
      <c r="AN243" s="69" t="s">
        <v>99</v>
      </c>
      <c r="AO243" s="87">
        <v>0</v>
      </c>
      <c r="AP243" s="87">
        <v>0</v>
      </c>
      <c r="AQ243" s="87" t="s">
        <v>146</v>
      </c>
    </row>
    <row r="244" spans="1:43">
      <c r="A244" s="58" t="s">
        <v>123</v>
      </c>
      <c r="B244" s="2">
        <f>B34</f>
        <v>0</v>
      </c>
      <c r="C244" s="2">
        <f t="shared" ref="C244:Y244" si="108">C34</f>
        <v>0</v>
      </c>
      <c r="D244" s="2">
        <f t="shared" si="108"/>
        <v>0</v>
      </c>
      <c r="E244" s="2">
        <f t="shared" si="108"/>
        <v>0</v>
      </c>
      <c r="F244" s="2">
        <f t="shared" si="108"/>
        <v>0</v>
      </c>
      <c r="G244" s="2">
        <f t="shared" si="108"/>
        <v>694.47597476136536</v>
      </c>
      <c r="H244" s="1">
        <f t="shared" si="108"/>
        <v>5329.1893221161608</v>
      </c>
      <c r="I244" s="2">
        <f t="shared" si="108"/>
        <v>12924.563403979937</v>
      </c>
      <c r="J244" s="2">
        <f t="shared" si="108"/>
        <v>20622.281313703283</v>
      </c>
      <c r="K244" s="2">
        <f t="shared" si="108"/>
        <v>26645.94661058081</v>
      </c>
      <c r="L244" s="2">
        <f t="shared" si="108"/>
        <v>30651.976443941105</v>
      </c>
      <c r="M244" s="2">
        <f t="shared" si="108"/>
        <v>32684.232454295416</v>
      </c>
      <c r="N244" s="2">
        <f t="shared" si="108"/>
        <v>32962.022844199957</v>
      </c>
      <c r="O244" s="2">
        <f t="shared" si="108"/>
        <v>31514.588707328901</v>
      </c>
      <c r="P244" s="2">
        <f t="shared" si="108"/>
        <v>28064.1396537777</v>
      </c>
      <c r="Q244" s="2">
        <f t="shared" si="108"/>
        <v>22815.363339265485</v>
      </c>
      <c r="R244" s="3">
        <f t="shared" si="108"/>
        <v>15965.637146092862</v>
      </c>
      <c r="S244" s="2">
        <f t="shared" si="108"/>
        <v>8158.2651350914066</v>
      </c>
      <c r="T244" s="2">
        <f t="shared" si="108"/>
        <v>2061.497104028474</v>
      </c>
      <c r="U244" s="2">
        <f t="shared" si="108"/>
        <v>14.620546837081374</v>
      </c>
      <c r="V244" s="2">
        <f t="shared" si="108"/>
        <v>0</v>
      </c>
      <c r="W244" s="2">
        <f t="shared" si="108"/>
        <v>0</v>
      </c>
      <c r="X244" s="2">
        <f t="shared" si="108"/>
        <v>0</v>
      </c>
      <c r="Y244" s="54">
        <f t="shared" si="108"/>
        <v>0</v>
      </c>
      <c r="AN244" s="69" t="s">
        <v>100</v>
      </c>
      <c r="AO244" s="87">
        <v>0</v>
      </c>
      <c r="AP244" s="87">
        <v>0</v>
      </c>
      <c r="AQ244" s="87" t="s">
        <v>146</v>
      </c>
    </row>
    <row r="245" spans="1:43">
      <c r="A245" s="50" t="s">
        <v>110</v>
      </c>
      <c r="B245">
        <f>B227+B244</f>
        <v>0</v>
      </c>
      <c r="C245">
        <f t="shared" ref="C245:Y245" si="109">C227+C244</f>
        <v>0</v>
      </c>
      <c r="D245">
        <f t="shared" si="109"/>
        <v>0</v>
      </c>
      <c r="E245">
        <f t="shared" si="109"/>
        <v>0</v>
      </c>
      <c r="F245">
        <f t="shared" si="109"/>
        <v>0</v>
      </c>
      <c r="G245">
        <f t="shared" si="109"/>
        <v>694.47597476136536</v>
      </c>
      <c r="H245" s="4">
        <f t="shared" si="109"/>
        <v>5329.1893221161608</v>
      </c>
      <c r="I245">
        <f>I227+I244</f>
        <v>12924.563403979937</v>
      </c>
      <c r="J245">
        <f t="shared" si="109"/>
        <v>20622.281313703283</v>
      </c>
      <c r="K245">
        <f t="shared" si="109"/>
        <v>26645.94661058081</v>
      </c>
      <c r="L245">
        <f t="shared" si="109"/>
        <v>30651.976443941105</v>
      </c>
      <c r="M245">
        <f t="shared" si="109"/>
        <v>32684.232454295416</v>
      </c>
      <c r="N245">
        <f t="shared" si="109"/>
        <v>32962.022844199957</v>
      </c>
      <c r="O245">
        <f t="shared" si="109"/>
        <v>31514.588707328901</v>
      </c>
      <c r="P245">
        <f t="shared" si="109"/>
        <v>28064.1396537777</v>
      </c>
      <c r="Q245">
        <f t="shared" si="109"/>
        <v>22815.363339265485</v>
      </c>
      <c r="R245" s="5">
        <f t="shared" si="109"/>
        <v>15965.637146092862</v>
      </c>
      <c r="S245">
        <f t="shared" si="109"/>
        <v>8158.2651350914066</v>
      </c>
      <c r="T245">
        <f t="shared" si="109"/>
        <v>2061.497104028474</v>
      </c>
      <c r="U245">
        <f t="shared" si="109"/>
        <v>14.620546837081374</v>
      </c>
      <c r="V245">
        <f t="shared" si="109"/>
        <v>0</v>
      </c>
      <c r="W245">
        <f t="shared" si="109"/>
        <v>0</v>
      </c>
      <c r="X245">
        <f t="shared" si="109"/>
        <v>0</v>
      </c>
      <c r="Y245" s="51">
        <f t="shared" si="109"/>
        <v>0</v>
      </c>
      <c r="AN245" s="69" t="s">
        <v>101</v>
      </c>
      <c r="AO245" s="86" t="s">
        <v>197</v>
      </c>
      <c r="AP245" s="87" t="s">
        <v>146</v>
      </c>
      <c r="AQ245" s="87" t="s">
        <v>146</v>
      </c>
    </row>
    <row r="246" spans="1:43">
      <c r="A246" s="52" t="s">
        <v>131</v>
      </c>
      <c r="B246" s="7">
        <f>B245+B226-B228</f>
        <v>-1481.7994471373049</v>
      </c>
      <c r="C246" s="7">
        <f t="shared" ref="C246:Y246" si="110">C245+C226-C228</f>
        <v>-1360.7994471373049</v>
      </c>
      <c r="D246" s="7">
        <f t="shared" si="110"/>
        <v>-1604.7994471373049</v>
      </c>
      <c r="E246" s="7">
        <f t="shared" si="110"/>
        <v>-1991.7994471373049</v>
      </c>
      <c r="F246" s="7">
        <f t="shared" si="110"/>
        <v>-2090.7994471373049</v>
      </c>
      <c r="G246" s="7">
        <f t="shared" si="110"/>
        <v>-1319.3234723759397</v>
      </c>
      <c r="H246" s="6">
        <f>H245+H226-H228</f>
        <v>3563.3898749788568</v>
      </c>
      <c r="I246" s="27">
        <f t="shared" si="110"/>
        <v>11207.763956842631</v>
      </c>
      <c r="J246" s="27">
        <f t="shared" si="110"/>
        <v>18833.481866565977</v>
      </c>
      <c r="K246" s="27">
        <f t="shared" si="110"/>
        <v>24694.147163443504</v>
      </c>
      <c r="L246" s="27">
        <f t="shared" si="110"/>
        <v>28765.176996803799</v>
      </c>
      <c r="M246" s="27">
        <f t="shared" si="110"/>
        <v>30745.433007158113</v>
      </c>
      <c r="N246" s="27">
        <f t="shared" si="110"/>
        <v>31201.223397062655</v>
      </c>
      <c r="O246" s="27">
        <f t="shared" si="110"/>
        <v>29759.789260191596</v>
      </c>
      <c r="P246" s="27">
        <f t="shared" si="110"/>
        <v>26309.340206640394</v>
      </c>
      <c r="Q246" s="27">
        <f t="shared" si="110"/>
        <v>21089.563892128179</v>
      </c>
      <c r="R246" s="8">
        <f t="shared" si="110"/>
        <v>14220.837698955558</v>
      </c>
      <c r="S246" s="7">
        <f t="shared" si="110"/>
        <v>6201.4656879541017</v>
      </c>
      <c r="T246" s="7">
        <f t="shared" si="110"/>
        <v>-85.302343108831337</v>
      </c>
      <c r="U246" s="7">
        <f t="shared" si="110"/>
        <v>-1972.1789003002232</v>
      </c>
      <c r="V246" s="7">
        <f t="shared" si="110"/>
        <v>-1733.7994471373049</v>
      </c>
      <c r="W246" s="7">
        <f t="shared" si="110"/>
        <v>-1543.7994471373049</v>
      </c>
      <c r="X246" s="7">
        <f t="shared" si="110"/>
        <v>-1256.7994471373049</v>
      </c>
      <c r="Y246" s="57">
        <f t="shared" si="110"/>
        <v>-1048.7994471373049</v>
      </c>
    </row>
    <row r="247" spans="1:43">
      <c r="A247" s="50"/>
      <c r="B247">
        <f>B245+B226</f>
        <v>4170.2005528626951</v>
      </c>
      <c r="C247">
        <f t="shared" ref="C247:G247" si="111">C245+C226</f>
        <v>4170.2005528626951</v>
      </c>
      <c r="D247">
        <f t="shared" si="111"/>
        <v>4170.2005528626951</v>
      </c>
      <c r="E247">
        <f t="shared" si="111"/>
        <v>4170.2005528626951</v>
      </c>
      <c r="F247">
        <f t="shared" si="111"/>
        <v>4170.2005528626951</v>
      </c>
      <c r="G247">
        <f t="shared" si="111"/>
        <v>4864.6765276240603</v>
      </c>
      <c r="H247" s="4">
        <f>H245+H226</f>
        <v>9499.3898749788568</v>
      </c>
      <c r="I247" s="28">
        <f>I228</f>
        <v>5887</v>
      </c>
      <c r="J247" s="28">
        <f t="shared" ref="J247:Q247" si="112">J228</f>
        <v>5959</v>
      </c>
      <c r="K247" s="28">
        <f t="shared" si="112"/>
        <v>6122</v>
      </c>
      <c r="L247" s="28">
        <f t="shared" si="112"/>
        <v>6057</v>
      </c>
      <c r="M247" s="28">
        <f t="shared" si="112"/>
        <v>6109</v>
      </c>
      <c r="N247" s="28">
        <f t="shared" si="112"/>
        <v>5931</v>
      </c>
      <c r="O247" s="28">
        <f t="shared" si="112"/>
        <v>5925</v>
      </c>
      <c r="P247" s="28">
        <f t="shared" si="112"/>
        <v>5925</v>
      </c>
      <c r="Q247" s="28">
        <f t="shared" si="112"/>
        <v>5896</v>
      </c>
      <c r="R247">
        <f>R245+R226</f>
        <v>20135.837698955558</v>
      </c>
      <c r="S247">
        <f>S245+S226</f>
        <v>12328.465687954102</v>
      </c>
      <c r="T247">
        <f t="shared" ref="T247:Y247" si="113">T245+T226</f>
        <v>6231.6976568911687</v>
      </c>
      <c r="U247">
        <f t="shared" si="113"/>
        <v>4184.8210996997768</v>
      </c>
      <c r="V247">
        <f t="shared" si="113"/>
        <v>4170.2005528626951</v>
      </c>
      <c r="W247">
        <f t="shared" si="113"/>
        <v>4170.2005528626951</v>
      </c>
      <c r="X247">
        <f t="shared" si="113"/>
        <v>4170.2005528626951</v>
      </c>
      <c r="Y247">
        <f t="shared" si="113"/>
        <v>4170.2005528626951</v>
      </c>
      <c r="AN247" s="115" t="s">
        <v>17</v>
      </c>
      <c r="AO247" s="115"/>
      <c r="AP247" s="115"/>
      <c r="AQ247" s="115"/>
    </row>
    <row r="248" spans="1:43">
      <c r="A248" s="50"/>
      <c r="H248" s="4"/>
      <c r="R248" s="5"/>
      <c r="Y248" s="51"/>
      <c r="AN248" s="115" t="s">
        <v>142</v>
      </c>
      <c r="AO248" s="88">
        <v>0.6</v>
      </c>
      <c r="AP248" s="88">
        <v>0.4</v>
      </c>
      <c r="AQ248" s="88">
        <v>0.2</v>
      </c>
    </row>
    <row r="249" spans="1:43">
      <c r="A249" s="58" t="s">
        <v>127</v>
      </c>
      <c r="B249" s="2">
        <f>B37</f>
        <v>0</v>
      </c>
      <c r="C249" s="2">
        <f t="shared" ref="C249:Y249" si="114">C37</f>
        <v>0</v>
      </c>
      <c r="D249" s="2">
        <f t="shared" si="114"/>
        <v>0</v>
      </c>
      <c r="E249" s="2">
        <f t="shared" si="114"/>
        <v>0</v>
      </c>
      <c r="F249" s="2">
        <f t="shared" si="114"/>
        <v>0</v>
      </c>
      <c r="G249" s="2">
        <f t="shared" si="114"/>
        <v>520.85698107102394</v>
      </c>
      <c r="H249" s="1">
        <f t="shared" si="114"/>
        <v>3996.8919915871202</v>
      </c>
      <c r="I249" s="2">
        <f t="shared" si="114"/>
        <v>9693.42255298495</v>
      </c>
      <c r="J249" s="2">
        <f t="shared" si="114"/>
        <v>15466.710985277457</v>
      </c>
      <c r="K249" s="2">
        <f t="shared" si="114"/>
        <v>19984.459957935604</v>
      </c>
      <c r="L249" s="2">
        <f t="shared" si="114"/>
        <v>22988.982332955824</v>
      </c>
      <c r="M249" s="2">
        <f t="shared" si="114"/>
        <v>24513.174340721558</v>
      </c>
      <c r="N249" s="2">
        <f t="shared" si="114"/>
        <v>24721.517133149966</v>
      </c>
      <c r="O249" s="2">
        <f t="shared" si="114"/>
        <v>23635.941530496671</v>
      </c>
      <c r="P249" s="2">
        <f t="shared" si="114"/>
        <v>21048.10474033327</v>
      </c>
      <c r="Q249" s="2">
        <f t="shared" si="114"/>
        <v>17111.522504449113</v>
      </c>
      <c r="R249" s="3">
        <f t="shared" si="114"/>
        <v>11974.227859569643</v>
      </c>
      <c r="S249" s="2">
        <f t="shared" si="114"/>
        <v>6118.6988513185543</v>
      </c>
      <c r="T249" s="2">
        <f t="shared" si="114"/>
        <v>1546.122828021355</v>
      </c>
      <c r="U249" s="2">
        <f t="shared" si="114"/>
        <v>10.965410127811028</v>
      </c>
      <c r="V249" s="2">
        <f t="shared" si="114"/>
        <v>0</v>
      </c>
      <c r="W249" s="2">
        <f t="shared" si="114"/>
        <v>0</v>
      </c>
      <c r="X249" s="2">
        <f t="shared" si="114"/>
        <v>0</v>
      </c>
      <c r="Y249" s="54">
        <f t="shared" si="114"/>
        <v>0</v>
      </c>
      <c r="AN249" s="115"/>
      <c r="AO249" s="87" t="s">
        <v>195</v>
      </c>
      <c r="AP249" s="87" t="s">
        <v>195</v>
      </c>
      <c r="AQ249" s="87" t="s">
        <v>195</v>
      </c>
    </row>
    <row r="250" spans="1:43">
      <c r="A250" s="50" t="s">
        <v>110</v>
      </c>
      <c r="B250">
        <f>B227+B249</f>
        <v>0</v>
      </c>
      <c r="C250">
        <f t="shared" ref="C250:Y250" si="115">C227+C249</f>
        <v>0</v>
      </c>
      <c r="D250">
        <f t="shared" si="115"/>
        <v>0</v>
      </c>
      <c r="E250">
        <f t="shared" si="115"/>
        <v>0</v>
      </c>
      <c r="F250">
        <f t="shared" si="115"/>
        <v>0</v>
      </c>
      <c r="G250">
        <f>G227+G249</f>
        <v>520.85698107102394</v>
      </c>
      <c r="H250" s="4">
        <f t="shared" si="115"/>
        <v>3996.8919915871202</v>
      </c>
      <c r="I250">
        <f t="shared" si="115"/>
        <v>9693.42255298495</v>
      </c>
      <c r="J250">
        <f t="shared" si="115"/>
        <v>15466.710985277457</v>
      </c>
      <c r="K250">
        <f t="shared" si="115"/>
        <v>19984.459957935604</v>
      </c>
      <c r="L250">
        <f t="shared" si="115"/>
        <v>22988.982332955824</v>
      </c>
      <c r="M250">
        <f t="shared" si="115"/>
        <v>24513.174340721558</v>
      </c>
      <c r="N250">
        <f t="shared" si="115"/>
        <v>24721.517133149966</v>
      </c>
      <c r="O250">
        <f t="shared" si="115"/>
        <v>23635.941530496671</v>
      </c>
      <c r="P250">
        <f t="shared" si="115"/>
        <v>21048.10474033327</v>
      </c>
      <c r="Q250">
        <f t="shared" si="115"/>
        <v>17111.522504449113</v>
      </c>
      <c r="R250" s="5">
        <f t="shared" si="115"/>
        <v>11974.227859569643</v>
      </c>
      <c r="S250">
        <f t="shared" si="115"/>
        <v>6118.6988513185543</v>
      </c>
      <c r="T250">
        <f t="shared" si="115"/>
        <v>1546.122828021355</v>
      </c>
      <c r="U250">
        <f t="shared" si="115"/>
        <v>10.965410127811028</v>
      </c>
      <c r="V250">
        <f t="shared" si="115"/>
        <v>0</v>
      </c>
      <c r="W250">
        <f t="shared" si="115"/>
        <v>0</v>
      </c>
      <c r="X250">
        <f t="shared" si="115"/>
        <v>0</v>
      </c>
      <c r="Y250" s="51">
        <f t="shared" si="115"/>
        <v>0</v>
      </c>
      <c r="AN250" s="85" t="s">
        <v>91</v>
      </c>
      <c r="AO250" t="s">
        <v>146</v>
      </c>
      <c r="AP250" s="87" t="s">
        <v>39</v>
      </c>
      <c r="AQ250" s="87" t="s">
        <v>39</v>
      </c>
    </row>
    <row r="251" spans="1:43">
      <c r="A251" s="52" t="s">
        <v>131</v>
      </c>
      <c r="B251" s="7">
        <f>B250+B226-B228</f>
        <v>-1481.7994471373049</v>
      </c>
      <c r="C251" s="7">
        <f t="shared" ref="C251:Y251" si="116">C250+C226-C228</f>
        <v>-1360.7994471373049</v>
      </c>
      <c r="D251" s="7">
        <f t="shared" si="116"/>
        <v>-1604.7994471373049</v>
      </c>
      <c r="E251" s="7">
        <f t="shared" si="116"/>
        <v>-1991.7994471373049</v>
      </c>
      <c r="F251" s="7">
        <f t="shared" si="116"/>
        <v>-2090.7994471373049</v>
      </c>
      <c r="G251" s="7">
        <f t="shared" si="116"/>
        <v>-1492.9424660662808</v>
      </c>
      <c r="H251" s="6">
        <f t="shared" si="116"/>
        <v>2231.0925444498153</v>
      </c>
      <c r="I251" s="27">
        <f>I250+I226-I228</f>
        <v>7976.6231058476442</v>
      </c>
      <c r="J251" s="27">
        <f t="shared" si="116"/>
        <v>13677.911538140153</v>
      </c>
      <c r="K251" s="27">
        <f t="shared" si="116"/>
        <v>18032.660510798298</v>
      </c>
      <c r="L251" s="27">
        <f t="shared" si="116"/>
        <v>21102.182885818518</v>
      </c>
      <c r="M251" s="27">
        <f t="shared" si="116"/>
        <v>22574.374893584252</v>
      </c>
      <c r="N251" s="27">
        <f t="shared" si="116"/>
        <v>22960.71768601266</v>
      </c>
      <c r="O251" s="27">
        <f t="shared" si="116"/>
        <v>21881.142083359366</v>
      </c>
      <c r="P251" s="27">
        <f t="shared" si="116"/>
        <v>19293.305293195965</v>
      </c>
      <c r="Q251" s="27">
        <f t="shared" si="116"/>
        <v>15385.723057311807</v>
      </c>
      <c r="R251" s="8">
        <f t="shared" si="116"/>
        <v>10229.428412432339</v>
      </c>
      <c r="S251" s="7">
        <f t="shared" si="116"/>
        <v>4161.8994041812493</v>
      </c>
      <c r="T251" s="7">
        <f t="shared" si="116"/>
        <v>-600.67661911594951</v>
      </c>
      <c r="U251" s="7">
        <f t="shared" si="116"/>
        <v>-1975.8340370094938</v>
      </c>
      <c r="V251" s="7">
        <f t="shared" si="116"/>
        <v>-1733.7994471373049</v>
      </c>
      <c r="W251" s="7">
        <f t="shared" si="116"/>
        <v>-1543.7994471373049</v>
      </c>
      <c r="X251" s="7">
        <f t="shared" si="116"/>
        <v>-1256.7994471373049</v>
      </c>
      <c r="Y251" s="57">
        <f t="shared" si="116"/>
        <v>-1048.7994471373049</v>
      </c>
      <c r="AN251" s="85" t="s">
        <v>92</v>
      </c>
      <c r="AO251" s="85">
        <v>0</v>
      </c>
      <c r="AP251" s="87" t="s">
        <v>178</v>
      </c>
      <c r="AQ251" s="87" t="s">
        <v>39</v>
      </c>
    </row>
    <row r="252" spans="1:43">
      <c r="A252" s="50"/>
      <c r="H252" s="4"/>
      <c r="R252" s="5"/>
      <c r="Y252" s="51"/>
      <c r="AN252" s="85" t="s">
        <v>93</v>
      </c>
      <c r="AO252" s="85" t="s">
        <v>165</v>
      </c>
      <c r="AP252" s="87" t="s">
        <v>179</v>
      </c>
      <c r="AQ252" s="87" t="s">
        <v>39</v>
      </c>
    </row>
    <row r="253" spans="1:43">
      <c r="A253" s="58" t="s">
        <v>128</v>
      </c>
      <c r="B253" s="2">
        <f>B40</f>
        <v>0</v>
      </c>
      <c r="C253" s="2">
        <f t="shared" ref="C253:Y253" si="117">C40</f>
        <v>0</v>
      </c>
      <c r="D253" s="2">
        <f t="shared" si="117"/>
        <v>0</v>
      </c>
      <c r="E253" s="2">
        <f t="shared" si="117"/>
        <v>0</v>
      </c>
      <c r="F253" s="2">
        <f t="shared" si="117"/>
        <v>0</v>
      </c>
      <c r="G253" s="2">
        <f t="shared" si="117"/>
        <v>347.23798738068268</v>
      </c>
      <c r="H253" s="1">
        <f t="shared" si="117"/>
        <v>2664.5946610580804</v>
      </c>
      <c r="I253" s="2">
        <f t="shared" si="117"/>
        <v>6462.2817019899685</v>
      </c>
      <c r="J253" s="2">
        <f t="shared" si="117"/>
        <v>10311.140656851641</v>
      </c>
      <c r="K253" s="2">
        <f t="shared" si="117"/>
        <v>13322.973305290405</v>
      </c>
      <c r="L253" s="2">
        <f t="shared" si="117"/>
        <v>15325.988221970552</v>
      </c>
      <c r="M253" s="2">
        <f t="shared" si="117"/>
        <v>16342.116227147708</v>
      </c>
      <c r="N253" s="2">
        <f t="shared" si="117"/>
        <v>16481.011422099979</v>
      </c>
      <c r="O253" s="2">
        <f t="shared" si="117"/>
        <v>15757.294353664451</v>
      </c>
      <c r="P253" s="2">
        <f t="shared" si="117"/>
        <v>14032.06982688885</v>
      </c>
      <c r="Q253" s="2">
        <f t="shared" si="117"/>
        <v>11407.681669632742</v>
      </c>
      <c r="R253" s="3">
        <f t="shared" si="117"/>
        <v>7982.8185730464311</v>
      </c>
      <c r="S253" s="2">
        <f t="shared" si="117"/>
        <v>4079.1325675457033</v>
      </c>
      <c r="T253" s="2">
        <f t="shared" si="117"/>
        <v>1030.748552014237</v>
      </c>
      <c r="U253" s="2">
        <f t="shared" si="117"/>
        <v>7.310273418540687</v>
      </c>
      <c r="V253" s="2">
        <f t="shared" si="117"/>
        <v>0</v>
      </c>
      <c r="W253" s="2">
        <f t="shared" si="117"/>
        <v>0</v>
      </c>
      <c r="X253" s="2">
        <f t="shared" si="117"/>
        <v>0</v>
      </c>
      <c r="Y253" s="54">
        <f t="shared" si="117"/>
        <v>0</v>
      </c>
      <c r="AN253" s="85" t="s">
        <v>94</v>
      </c>
      <c r="AO253" s="85">
        <v>0</v>
      </c>
      <c r="AP253" s="87" t="s">
        <v>180</v>
      </c>
      <c r="AQ253" s="86" t="s">
        <v>198</v>
      </c>
    </row>
    <row r="254" spans="1:43">
      <c r="A254" s="50" t="s">
        <v>110</v>
      </c>
      <c r="B254">
        <f>B227+B253</f>
        <v>0</v>
      </c>
      <c r="C254">
        <f t="shared" ref="C254:Y254" si="118">C227+C253</f>
        <v>0</v>
      </c>
      <c r="D254">
        <f t="shared" si="118"/>
        <v>0</v>
      </c>
      <c r="E254">
        <f t="shared" si="118"/>
        <v>0</v>
      </c>
      <c r="F254">
        <f t="shared" si="118"/>
        <v>0</v>
      </c>
      <c r="G254">
        <f t="shared" si="118"/>
        <v>347.23798738068268</v>
      </c>
      <c r="H254" s="4">
        <f t="shared" si="118"/>
        <v>2664.5946610580804</v>
      </c>
      <c r="I254">
        <f t="shared" si="118"/>
        <v>6462.2817019899685</v>
      </c>
      <c r="J254">
        <f t="shared" si="118"/>
        <v>10311.140656851641</v>
      </c>
      <c r="K254">
        <f t="shared" si="118"/>
        <v>13322.973305290405</v>
      </c>
      <c r="L254">
        <f t="shared" si="118"/>
        <v>15325.988221970552</v>
      </c>
      <c r="M254">
        <f t="shared" si="118"/>
        <v>16342.116227147708</v>
      </c>
      <c r="N254">
        <f t="shared" si="118"/>
        <v>16481.011422099979</v>
      </c>
      <c r="O254">
        <f t="shared" si="118"/>
        <v>15757.294353664451</v>
      </c>
      <c r="P254">
        <f>P227+P253</f>
        <v>14032.06982688885</v>
      </c>
      <c r="Q254">
        <f t="shared" si="118"/>
        <v>11407.681669632742</v>
      </c>
      <c r="R254" s="5">
        <f t="shared" si="118"/>
        <v>7982.8185730464311</v>
      </c>
      <c r="S254">
        <f t="shared" si="118"/>
        <v>4079.1325675457033</v>
      </c>
      <c r="T254">
        <f t="shared" si="118"/>
        <v>1030.748552014237</v>
      </c>
      <c r="U254">
        <f t="shared" si="118"/>
        <v>7.310273418540687</v>
      </c>
      <c r="V254">
        <f t="shared" si="118"/>
        <v>0</v>
      </c>
      <c r="W254">
        <f t="shared" si="118"/>
        <v>0</v>
      </c>
      <c r="X254">
        <f t="shared" si="118"/>
        <v>0</v>
      </c>
      <c r="Y254" s="51">
        <f t="shared" si="118"/>
        <v>0</v>
      </c>
      <c r="AN254" s="85" t="s">
        <v>95</v>
      </c>
      <c r="AO254" s="85">
        <v>0</v>
      </c>
      <c r="AP254" s="87">
        <v>0</v>
      </c>
      <c r="AQ254" s="86" t="s">
        <v>199</v>
      </c>
    </row>
    <row r="255" spans="1:43">
      <c r="A255" s="52" t="s">
        <v>131</v>
      </c>
      <c r="B255" s="7">
        <f>B254+B226-B228</f>
        <v>-1481.7994471373049</v>
      </c>
      <c r="C255" s="7">
        <f t="shared" ref="C255:Y255" si="119">C254+C226-C228</f>
        <v>-1360.7994471373049</v>
      </c>
      <c r="D255" s="7">
        <f t="shared" si="119"/>
        <v>-1604.7994471373049</v>
      </c>
      <c r="E255" s="7">
        <f t="shared" si="119"/>
        <v>-1991.7994471373049</v>
      </c>
      <c r="F255" s="7">
        <f t="shared" si="119"/>
        <v>-2090.7994471373049</v>
      </c>
      <c r="G255" s="7">
        <f>G254+G226-G228</f>
        <v>-1666.5614597566218</v>
      </c>
      <c r="H255" s="6">
        <f t="shared" si="119"/>
        <v>898.7952139207755</v>
      </c>
      <c r="I255" s="27">
        <f t="shared" si="119"/>
        <v>4745.4822548526645</v>
      </c>
      <c r="J255" s="27">
        <f t="shared" si="119"/>
        <v>8522.3412097143373</v>
      </c>
      <c r="K255" s="27">
        <f t="shared" si="119"/>
        <v>11371.173858153099</v>
      </c>
      <c r="L255" s="27">
        <f t="shared" si="119"/>
        <v>13439.188774833248</v>
      </c>
      <c r="M255" s="27">
        <f t="shared" si="119"/>
        <v>14403.316780010402</v>
      </c>
      <c r="N255" s="27">
        <f t="shared" si="119"/>
        <v>14720.211974962673</v>
      </c>
      <c r="O255" s="27">
        <f t="shared" si="119"/>
        <v>14002.494906527147</v>
      </c>
      <c r="P255" s="27">
        <f t="shared" si="119"/>
        <v>12277.270379751546</v>
      </c>
      <c r="Q255" s="27">
        <f t="shared" si="119"/>
        <v>9681.8822224954383</v>
      </c>
      <c r="R255" s="8">
        <f t="shared" si="119"/>
        <v>6238.0191259091262</v>
      </c>
      <c r="S255" s="7">
        <f t="shared" si="119"/>
        <v>2122.3331204083988</v>
      </c>
      <c r="T255" s="7">
        <f t="shared" si="119"/>
        <v>-1116.0508951230677</v>
      </c>
      <c r="U255" s="7">
        <f t="shared" si="119"/>
        <v>-1979.4891737187645</v>
      </c>
      <c r="V255" s="7">
        <f t="shared" si="119"/>
        <v>-1733.7994471373049</v>
      </c>
      <c r="W255" s="7">
        <f t="shared" si="119"/>
        <v>-1543.7994471373049</v>
      </c>
      <c r="X255" s="7">
        <f t="shared" si="119"/>
        <v>-1256.7994471373049</v>
      </c>
      <c r="Y255" s="57">
        <f t="shared" si="119"/>
        <v>-1048.7994471373049</v>
      </c>
      <c r="AN255" s="85" t="s">
        <v>96</v>
      </c>
      <c r="AO255" s="85">
        <v>0</v>
      </c>
      <c r="AP255" s="87">
        <v>0</v>
      </c>
      <c r="AQ255" s="86" t="s">
        <v>200</v>
      </c>
    </row>
    <row r="256" spans="1:43">
      <c r="A256" s="50"/>
      <c r="B256">
        <f>B254+B226</f>
        <v>4170.2005528626951</v>
      </c>
      <c r="C256">
        <f t="shared" ref="C256:H256" si="120">C254+C226</f>
        <v>4170.2005528626951</v>
      </c>
      <c r="D256">
        <f t="shared" si="120"/>
        <v>4170.2005528626951</v>
      </c>
      <c r="E256">
        <f t="shared" si="120"/>
        <v>4170.2005528626951</v>
      </c>
      <c r="F256">
        <f t="shared" si="120"/>
        <v>4170.2005528626951</v>
      </c>
      <c r="G256">
        <f t="shared" si="120"/>
        <v>4517.4385402433782</v>
      </c>
      <c r="H256">
        <f t="shared" si="120"/>
        <v>6834.7952139207755</v>
      </c>
      <c r="I256">
        <f>I228</f>
        <v>5887</v>
      </c>
      <c r="J256">
        <f t="shared" ref="J256:Q256" si="121">J228</f>
        <v>5959</v>
      </c>
      <c r="K256">
        <f t="shared" si="121"/>
        <v>6122</v>
      </c>
      <c r="L256">
        <f t="shared" si="121"/>
        <v>6057</v>
      </c>
      <c r="M256">
        <f t="shared" si="121"/>
        <v>6109</v>
      </c>
      <c r="N256">
        <f t="shared" si="121"/>
        <v>5931</v>
      </c>
      <c r="O256">
        <f t="shared" si="121"/>
        <v>5925</v>
      </c>
      <c r="P256">
        <f t="shared" si="121"/>
        <v>5925</v>
      </c>
      <c r="Q256">
        <f t="shared" si="121"/>
        <v>5896</v>
      </c>
      <c r="R256">
        <f>R254+R226</f>
        <v>12153.019125909126</v>
      </c>
      <c r="S256">
        <f>S254+S226</f>
        <v>8249.3331204083988</v>
      </c>
      <c r="T256">
        <f t="shared" ref="T256:Y256" si="122">T254+T226</f>
        <v>5200.9491048769323</v>
      </c>
      <c r="U256">
        <f t="shared" si="122"/>
        <v>4177.5108262812355</v>
      </c>
      <c r="V256">
        <f t="shared" si="122"/>
        <v>4170.2005528626951</v>
      </c>
      <c r="W256">
        <f t="shared" si="122"/>
        <v>4170.2005528626951</v>
      </c>
      <c r="X256">
        <f t="shared" si="122"/>
        <v>4170.2005528626951</v>
      </c>
      <c r="Y256">
        <f t="shared" si="122"/>
        <v>4170.2005528626951</v>
      </c>
      <c r="AN256" s="85" t="s">
        <v>97</v>
      </c>
      <c r="AO256" s="85">
        <v>0</v>
      </c>
      <c r="AP256" s="87">
        <v>0</v>
      </c>
      <c r="AQ256" s="86" t="s">
        <v>201</v>
      </c>
    </row>
    <row r="257" spans="1:43">
      <c r="A257" s="50"/>
      <c r="H257" s="4"/>
      <c r="R257" s="5"/>
      <c r="Y257" s="51"/>
      <c r="AN257" s="85" t="s">
        <v>98</v>
      </c>
      <c r="AO257" s="85">
        <v>0</v>
      </c>
      <c r="AP257" s="87" t="s">
        <v>186</v>
      </c>
      <c r="AQ257" s="86">
        <v>6.5197942294788633E-2</v>
      </c>
    </row>
    <row r="258" spans="1:43">
      <c r="A258" s="58" t="s">
        <v>129</v>
      </c>
      <c r="B258" s="2">
        <f>B43</f>
        <v>0</v>
      </c>
      <c r="C258" s="2">
        <f t="shared" ref="C258:Y258" si="123">C43</f>
        <v>0</v>
      </c>
      <c r="D258" s="2">
        <f t="shared" si="123"/>
        <v>0</v>
      </c>
      <c r="E258" s="2">
        <f t="shared" si="123"/>
        <v>0</v>
      </c>
      <c r="F258" s="2">
        <f t="shared" si="123"/>
        <v>0</v>
      </c>
      <c r="G258" s="2">
        <f t="shared" si="123"/>
        <v>173.61899369034134</v>
      </c>
      <c r="H258" s="1">
        <f t="shared" si="123"/>
        <v>1332.2973305290402</v>
      </c>
      <c r="I258" s="2">
        <f t="shared" si="123"/>
        <v>3231.1408509949842</v>
      </c>
      <c r="J258" s="2">
        <f t="shared" si="123"/>
        <v>5155.5703284258207</v>
      </c>
      <c r="K258" s="2">
        <f t="shared" si="123"/>
        <v>6661.4866526452024</v>
      </c>
      <c r="L258" s="2">
        <f t="shared" si="123"/>
        <v>7662.9941109852762</v>
      </c>
      <c r="M258" s="2">
        <f t="shared" si="123"/>
        <v>8171.0581135738539</v>
      </c>
      <c r="N258" s="2">
        <f t="shared" si="123"/>
        <v>8240.5057110499893</v>
      </c>
      <c r="O258" s="2">
        <f t="shared" si="123"/>
        <v>7878.6471768322253</v>
      </c>
      <c r="P258" s="2">
        <f t="shared" si="123"/>
        <v>7016.034913444425</v>
      </c>
      <c r="Q258" s="2">
        <f t="shared" si="123"/>
        <v>5703.8408348163712</v>
      </c>
      <c r="R258" s="3">
        <f t="shared" si="123"/>
        <v>3991.4092865232155</v>
      </c>
      <c r="S258" s="2">
        <f t="shared" si="123"/>
        <v>2039.5662837728516</v>
      </c>
      <c r="T258" s="2">
        <f t="shared" si="123"/>
        <v>515.37427600711851</v>
      </c>
      <c r="U258" s="2">
        <f t="shared" si="123"/>
        <v>3.6551367092703435</v>
      </c>
      <c r="V258" s="2">
        <f t="shared" si="123"/>
        <v>0</v>
      </c>
      <c r="W258" s="2">
        <f t="shared" si="123"/>
        <v>0</v>
      </c>
      <c r="X258" s="2">
        <f t="shared" si="123"/>
        <v>0</v>
      </c>
      <c r="Y258" s="54">
        <f t="shared" si="123"/>
        <v>0</v>
      </c>
      <c r="AN258" s="85" t="s">
        <v>99</v>
      </c>
      <c r="AO258" s="85">
        <v>0</v>
      </c>
      <c r="AP258" s="87" t="s">
        <v>188</v>
      </c>
      <c r="AQ258" s="87" t="s">
        <v>39</v>
      </c>
    </row>
    <row r="259" spans="1:43">
      <c r="A259" s="50" t="s">
        <v>110</v>
      </c>
      <c r="B259">
        <f>B227+B258</f>
        <v>0</v>
      </c>
      <c r="C259">
        <f t="shared" ref="C259:Y259" si="124">C227+C258</f>
        <v>0</v>
      </c>
      <c r="D259">
        <f t="shared" si="124"/>
        <v>0</v>
      </c>
      <c r="E259">
        <f t="shared" si="124"/>
        <v>0</v>
      </c>
      <c r="F259">
        <f t="shared" si="124"/>
        <v>0</v>
      </c>
      <c r="G259">
        <f t="shared" si="124"/>
        <v>173.61899369034134</v>
      </c>
      <c r="H259" s="4">
        <f t="shared" si="124"/>
        <v>1332.2973305290402</v>
      </c>
      <c r="I259">
        <f t="shared" si="124"/>
        <v>3231.1408509949842</v>
      </c>
      <c r="J259">
        <f t="shared" si="124"/>
        <v>5155.5703284258207</v>
      </c>
      <c r="K259">
        <f t="shared" si="124"/>
        <v>6661.4866526452024</v>
      </c>
      <c r="L259">
        <f t="shared" si="124"/>
        <v>7662.9941109852762</v>
      </c>
      <c r="M259">
        <f>M227+M258</f>
        <v>8171.0581135738539</v>
      </c>
      <c r="N259">
        <f t="shared" si="124"/>
        <v>8240.5057110499893</v>
      </c>
      <c r="O259">
        <f t="shared" si="124"/>
        <v>7878.6471768322253</v>
      </c>
      <c r="P259">
        <f t="shared" si="124"/>
        <v>7016.034913444425</v>
      </c>
      <c r="Q259">
        <f t="shared" si="124"/>
        <v>5703.8408348163712</v>
      </c>
      <c r="R259" s="5">
        <f t="shared" si="124"/>
        <v>3991.4092865232155</v>
      </c>
      <c r="S259">
        <f t="shared" si="124"/>
        <v>2039.5662837728516</v>
      </c>
      <c r="T259">
        <f t="shared" si="124"/>
        <v>515.37427600711851</v>
      </c>
      <c r="U259">
        <f t="shared" si="124"/>
        <v>3.6551367092703435</v>
      </c>
      <c r="V259">
        <f t="shared" si="124"/>
        <v>0</v>
      </c>
      <c r="W259">
        <f t="shared" si="124"/>
        <v>0</v>
      </c>
      <c r="X259">
        <f t="shared" si="124"/>
        <v>0</v>
      </c>
      <c r="Y259" s="51">
        <f t="shared" si="124"/>
        <v>0</v>
      </c>
      <c r="AN259" s="85" t="s">
        <v>100</v>
      </c>
      <c r="AO259" s="85">
        <v>0</v>
      </c>
      <c r="AP259" s="87" t="s">
        <v>189</v>
      </c>
      <c r="AQ259" s="87" t="s">
        <v>39</v>
      </c>
    </row>
    <row r="260" spans="1:43" ht="14.25" thickBot="1">
      <c r="A260" s="59" t="s">
        <v>131</v>
      </c>
      <c r="B260" s="60">
        <f>B259+B226-B228</f>
        <v>-1481.7994471373049</v>
      </c>
      <c r="C260" s="60">
        <f t="shared" ref="C260:Y260" si="125">C259+C226-C228</f>
        <v>-1360.7994471373049</v>
      </c>
      <c r="D260" s="60">
        <f t="shared" si="125"/>
        <v>-1604.7994471373049</v>
      </c>
      <c r="E260" s="60">
        <f>E259+E226-E228</f>
        <v>-1991.7994471373049</v>
      </c>
      <c r="F260" s="60">
        <f t="shared" si="125"/>
        <v>-2090.7994471373049</v>
      </c>
      <c r="G260" s="60">
        <f t="shared" si="125"/>
        <v>-1840.1804534469638</v>
      </c>
      <c r="H260" s="6">
        <f t="shared" si="125"/>
        <v>-433.50211660826426</v>
      </c>
      <c r="I260" s="7">
        <f t="shared" si="125"/>
        <v>1514.3414038576793</v>
      </c>
      <c r="J260" s="27">
        <f t="shared" si="125"/>
        <v>3366.7708812885157</v>
      </c>
      <c r="K260" s="27">
        <f t="shared" si="125"/>
        <v>4709.6872055078966</v>
      </c>
      <c r="L260" s="27">
        <f t="shared" si="125"/>
        <v>5776.1946638479712</v>
      </c>
      <c r="M260" s="27">
        <f t="shared" si="125"/>
        <v>6232.2586664365481</v>
      </c>
      <c r="N260" s="27">
        <f t="shared" si="125"/>
        <v>6479.7062639126852</v>
      </c>
      <c r="O260" s="27">
        <f t="shared" si="125"/>
        <v>6123.8477296949204</v>
      </c>
      <c r="P260" s="27">
        <f t="shared" si="125"/>
        <v>5261.2354663071201</v>
      </c>
      <c r="Q260" s="7">
        <f t="shared" si="125"/>
        <v>3978.0413876790662</v>
      </c>
      <c r="R260" s="8">
        <f t="shared" si="125"/>
        <v>2246.6098393859102</v>
      </c>
      <c r="S260" s="60">
        <f t="shared" si="125"/>
        <v>82.766836635546497</v>
      </c>
      <c r="T260" s="60">
        <f t="shared" si="125"/>
        <v>-1631.4251711301868</v>
      </c>
      <c r="U260" s="60">
        <f t="shared" si="125"/>
        <v>-1983.1443104280343</v>
      </c>
      <c r="V260" s="60">
        <f t="shared" si="125"/>
        <v>-1733.7994471373049</v>
      </c>
      <c r="W260" s="60">
        <f t="shared" si="125"/>
        <v>-1543.7994471373049</v>
      </c>
      <c r="X260" s="60">
        <f t="shared" si="125"/>
        <v>-1256.7994471373049</v>
      </c>
      <c r="Y260" s="61">
        <f t="shared" si="125"/>
        <v>-1048.7994471373049</v>
      </c>
      <c r="AN260" s="85" t="s">
        <v>101</v>
      </c>
      <c r="AO260" s="87" t="s">
        <v>190</v>
      </c>
      <c r="AP260" s="87" t="s">
        <v>39</v>
      </c>
      <c r="AQ260" s="87" t="s">
        <v>39</v>
      </c>
    </row>
    <row r="262" spans="1:43" ht="14.25" thickBot="1"/>
    <row r="263" spans="1:43">
      <c r="A263" s="44" t="s">
        <v>17</v>
      </c>
      <c r="B263" s="45"/>
      <c r="C263" s="45" t="s">
        <v>70</v>
      </c>
      <c r="D263" s="45" t="s">
        <v>71</v>
      </c>
      <c r="E263" s="46" t="s">
        <v>72</v>
      </c>
      <c r="F263" s="46" t="s">
        <v>73</v>
      </c>
      <c r="G263" s="47" t="s">
        <v>74</v>
      </c>
      <c r="H263" s="47" t="s">
        <v>75</v>
      </c>
      <c r="I263" s="48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9"/>
    </row>
    <row r="264" spans="1:43">
      <c r="A264" s="50" t="s">
        <v>76</v>
      </c>
      <c r="B264" t="s">
        <v>77</v>
      </c>
      <c r="C264">
        <v>0</v>
      </c>
      <c r="D264">
        <v>14786634.680000002</v>
      </c>
      <c r="E264">
        <v>4376847</v>
      </c>
      <c r="F264">
        <v>464650</v>
      </c>
      <c r="G264">
        <v>790492</v>
      </c>
      <c r="H264">
        <v>0</v>
      </c>
      <c r="I264" s="5" t="s">
        <v>58</v>
      </c>
      <c r="Y264" s="51"/>
    </row>
    <row r="265" spans="1:43">
      <c r="A265" s="50" t="s">
        <v>78</v>
      </c>
      <c r="B265" t="s">
        <v>79</v>
      </c>
      <c r="C265">
        <v>0.6</v>
      </c>
      <c r="D265">
        <v>0.8</v>
      </c>
      <c r="E265">
        <v>0.6</v>
      </c>
      <c r="F265">
        <v>0.25</v>
      </c>
      <c r="G265">
        <v>0.12</v>
      </c>
      <c r="H265">
        <v>0.8</v>
      </c>
      <c r="I265" s="5"/>
      <c r="Y265" s="51"/>
    </row>
    <row r="266" spans="1:43">
      <c r="A266" s="52"/>
      <c r="B266" s="7" t="s">
        <v>81</v>
      </c>
      <c r="C266" s="7">
        <f t="shared" ref="C266:H266" si="126">C264/(365*24*C265)</f>
        <v>0</v>
      </c>
      <c r="D266" s="7">
        <f t="shared" si="126"/>
        <v>2109.9649942922379</v>
      </c>
      <c r="E266" s="7">
        <f t="shared" si="126"/>
        <v>832.73344748858449</v>
      </c>
      <c r="F266" s="7">
        <f t="shared" si="126"/>
        <v>212.16894977168951</v>
      </c>
      <c r="G266" s="7">
        <f t="shared" si="126"/>
        <v>751.99010654490098</v>
      </c>
      <c r="H266" s="7">
        <f t="shared" si="126"/>
        <v>0</v>
      </c>
      <c r="I266" s="8" t="s">
        <v>82</v>
      </c>
      <c r="J266" t="s">
        <v>83</v>
      </c>
      <c r="Y266" s="51"/>
    </row>
    <row r="267" spans="1:43">
      <c r="A267" s="50"/>
      <c r="Y267" s="51"/>
    </row>
    <row r="268" spans="1:43">
      <c r="A268" s="53" t="s">
        <v>70</v>
      </c>
      <c r="B268" s="2">
        <f>$C$266</f>
        <v>0</v>
      </c>
      <c r="C268" s="2">
        <f t="shared" ref="C268:Y268" si="127">$C$266</f>
        <v>0</v>
      </c>
      <c r="D268" s="2">
        <f t="shared" si="127"/>
        <v>0</v>
      </c>
      <c r="E268" s="2">
        <f t="shared" si="127"/>
        <v>0</v>
      </c>
      <c r="F268" s="2">
        <f t="shared" si="127"/>
        <v>0</v>
      </c>
      <c r="G268" s="2">
        <f t="shared" si="127"/>
        <v>0</v>
      </c>
      <c r="H268" s="2">
        <f t="shared" si="127"/>
        <v>0</v>
      </c>
      <c r="I268" s="2">
        <f t="shared" si="127"/>
        <v>0</v>
      </c>
      <c r="J268" s="2">
        <f t="shared" si="127"/>
        <v>0</v>
      </c>
      <c r="K268" s="2">
        <f t="shared" si="127"/>
        <v>0</v>
      </c>
      <c r="L268" s="2">
        <f t="shared" si="127"/>
        <v>0</v>
      </c>
      <c r="M268" s="2">
        <f t="shared" si="127"/>
        <v>0</v>
      </c>
      <c r="N268" s="2">
        <f t="shared" si="127"/>
        <v>0</v>
      </c>
      <c r="O268" s="2">
        <f t="shared" si="127"/>
        <v>0</v>
      </c>
      <c r="P268" s="2">
        <f t="shared" si="127"/>
        <v>0</v>
      </c>
      <c r="Q268" s="2">
        <f t="shared" si="127"/>
        <v>0</v>
      </c>
      <c r="R268" s="2">
        <f t="shared" si="127"/>
        <v>0</v>
      </c>
      <c r="S268" s="2">
        <f t="shared" si="127"/>
        <v>0</v>
      </c>
      <c r="T268" s="2">
        <f t="shared" si="127"/>
        <v>0</v>
      </c>
      <c r="U268" s="2">
        <f t="shared" si="127"/>
        <v>0</v>
      </c>
      <c r="V268" s="2">
        <f t="shared" si="127"/>
        <v>0</v>
      </c>
      <c r="W268" s="2">
        <f t="shared" si="127"/>
        <v>0</v>
      </c>
      <c r="X268" s="2">
        <f t="shared" si="127"/>
        <v>0</v>
      </c>
      <c r="Y268" s="54">
        <f t="shared" si="127"/>
        <v>0</v>
      </c>
    </row>
    <row r="269" spans="1:43">
      <c r="A269" s="55" t="s">
        <v>71</v>
      </c>
      <c r="B269">
        <f>$D$266</f>
        <v>2109.9649942922379</v>
      </c>
      <c r="C269">
        <f t="shared" ref="C269:Y269" si="128">$D$266</f>
        <v>2109.9649942922379</v>
      </c>
      <c r="D269">
        <f t="shared" si="128"/>
        <v>2109.9649942922379</v>
      </c>
      <c r="E269">
        <f t="shared" si="128"/>
        <v>2109.9649942922379</v>
      </c>
      <c r="F269">
        <f t="shared" si="128"/>
        <v>2109.9649942922379</v>
      </c>
      <c r="G269">
        <f t="shared" si="128"/>
        <v>2109.9649942922379</v>
      </c>
      <c r="H269">
        <f t="shared" si="128"/>
        <v>2109.9649942922379</v>
      </c>
      <c r="I269">
        <f t="shared" si="128"/>
        <v>2109.9649942922379</v>
      </c>
      <c r="J269">
        <f t="shared" si="128"/>
        <v>2109.9649942922379</v>
      </c>
      <c r="K269">
        <f t="shared" si="128"/>
        <v>2109.9649942922379</v>
      </c>
      <c r="L269">
        <f t="shared" si="128"/>
        <v>2109.9649942922379</v>
      </c>
      <c r="M269">
        <f t="shared" si="128"/>
        <v>2109.9649942922379</v>
      </c>
      <c r="N269">
        <f t="shared" si="128"/>
        <v>2109.9649942922379</v>
      </c>
      <c r="O269">
        <f t="shared" si="128"/>
        <v>2109.9649942922379</v>
      </c>
      <c r="P269">
        <f t="shared" si="128"/>
        <v>2109.9649942922379</v>
      </c>
      <c r="Q269">
        <f t="shared" si="128"/>
        <v>2109.9649942922379</v>
      </c>
      <c r="R269">
        <f t="shared" si="128"/>
        <v>2109.9649942922379</v>
      </c>
      <c r="S269">
        <f t="shared" si="128"/>
        <v>2109.9649942922379</v>
      </c>
      <c r="T269">
        <f t="shared" si="128"/>
        <v>2109.9649942922379</v>
      </c>
      <c r="U269">
        <f t="shared" si="128"/>
        <v>2109.9649942922379</v>
      </c>
      <c r="V269">
        <f t="shared" si="128"/>
        <v>2109.9649942922379</v>
      </c>
      <c r="W269">
        <f t="shared" si="128"/>
        <v>2109.9649942922379</v>
      </c>
      <c r="X269">
        <f t="shared" si="128"/>
        <v>2109.9649942922379</v>
      </c>
      <c r="Y269" s="51">
        <f t="shared" si="128"/>
        <v>2109.9649942922379</v>
      </c>
    </row>
    <row r="270" spans="1:43">
      <c r="A270" s="56" t="s">
        <v>64</v>
      </c>
      <c r="B270" s="7">
        <f>B95</f>
        <v>5652</v>
      </c>
      <c r="C270" s="7">
        <f t="shared" ref="C270:Y270" si="129">C95</f>
        <v>5531</v>
      </c>
      <c r="D270" s="7">
        <f t="shared" si="129"/>
        <v>5775</v>
      </c>
      <c r="E270" s="7">
        <f t="shared" si="129"/>
        <v>6162</v>
      </c>
      <c r="F270" s="7">
        <f t="shared" si="129"/>
        <v>6261</v>
      </c>
      <c r="G270" s="7">
        <f t="shared" si="129"/>
        <v>6184</v>
      </c>
      <c r="H270" s="7">
        <f t="shared" si="129"/>
        <v>5936</v>
      </c>
      <c r="I270" s="7">
        <f t="shared" si="129"/>
        <v>5887</v>
      </c>
      <c r="J270" s="7">
        <f t="shared" si="129"/>
        <v>5959</v>
      </c>
      <c r="K270" s="7">
        <f t="shared" si="129"/>
        <v>6122</v>
      </c>
      <c r="L270" s="7">
        <f t="shared" si="129"/>
        <v>6057</v>
      </c>
      <c r="M270" s="7">
        <f t="shared" si="129"/>
        <v>6109</v>
      </c>
      <c r="N270" s="7">
        <f t="shared" si="129"/>
        <v>5931</v>
      </c>
      <c r="O270" s="7">
        <f t="shared" si="129"/>
        <v>5925</v>
      </c>
      <c r="P270" s="7">
        <f t="shared" si="129"/>
        <v>5925</v>
      </c>
      <c r="Q270" s="7">
        <f t="shared" si="129"/>
        <v>5896</v>
      </c>
      <c r="R270" s="7">
        <f t="shared" si="129"/>
        <v>5915</v>
      </c>
      <c r="S270" s="7">
        <f t="shared" si="129"/>
        <v>6127</v>
      </c>
      <c r="T270" s="7">
        <f t="shared" si="129"/>
        <v>6317</v>
      </c>
      <c r="U270" s="7">
        <f t="shared" si="129"/>
        <v>6157</v>
      </c>
      <c r="V270" s="7">
        <f t="shared" si="129"/>
        <v>5904</v>
      </c>
      <c r="W270" s="7">
        <f t="shared" si="129"/>
        <v>5714</v>
      </c>
      <c r="X270" s="7">
        <f t="shared" si="129"/>
        <v>5427</v>
      </c>
      <c r="Y270" s="57">
        <f t="shared" si="129"/>
        <v>5219</v>
      </c>
    </row>
    <row r="271" spans="1:43">
      <c r="A271" s="50"/>
      <c r="Y271" s="51"/>
    </row>
    <row r="272" spans="1:43">
      <c r="A272" s="50"/>
      <c r="Y272" s="51"/>
      <c r="AA272" t="s">
        <v>17</v>
      </c>
      <c r="AB272" t="s">
        <v>152</v>
      </c>
    </row>
    <row r="273" spans="1:38">
      <c r="A273" s="58" t="s">
        <v>109</v>
      </c>
      <c r="B273" s="2">
        <f>B25</f>
        <v>0</v>
      </c>
      <c r="C273" s="2">
        <f t="shared" ref="C273:Y273" si="130">C25</f>
        <v>0</v>
      </c>
      <c r="D273" s="2">
        <f t="shared" si="130"/>
        <v>0</v>
      </c>
      <c r="E273" s="2">
        <f t="shared" si="130"/>
        <v>0</v>
      </c>
      <c r="F273" s="2">
        <f t="shared" si="130"/>
        <v>0</v>
      </c>
      <c r="G273" s="2">
        <f t="shared" si="130"/>
        <v>1736.1899369034131</v>
      </c>
      <c r="H273" s="1">
        <f t="shared" si="130"/>
        <v>13322.973305290401</v>
      </c>
      <c r="I273" s="2">
        <f t="shared" si="130"/>
        <v>32311.408509949841</v>
      </c>
      <c r="J273" s="2">
        <f t="shared" si="130"/>
        <v>51555.703284258198</v>
      </c>
      <c r="K273" s="2">
        <f t="shared" si="130"/>
        <v>66614.86652645201</v>
      </c>
      <c r="L273" s="2">
        <f t="shared" si="130"/>
        <v>76629.941109852749</v>
      </c>
      <c r="M273" s="2">
        <f t="shared" si="130"/>
        <v>81710.581135738525</v>
      </c>
      <c r="N273" s="2">
        <f t="shared" si="130"/>
        <v>82405.057110499896</v>
      </c>
      <c r="O273" s="2">
        <f t="shared" si="130"/>
        <v>78786.471768322255</v>
      </c>
      <c r="P273" s="2">
        <f t="shared" si="130"/>
        <v>70160.349134444245</v>
      </c>
      <c r="Q273" s="2">
        <f t="shared" si="130"/>
        <v>57038.408348163714</v>
      </c>
      <c r="R273" s="3">
        <f t="shared" si="130"/>
        <v>39914.092865232145</v>
      </c>
      <c r="S273" s="2">
        <f t="shared" si="130"/>
        <v>20395.662837728512</v>
      </c>
      <c r="T273" s="2">
        <f t="shared" si="130"/>
        <v>5153.7427600711844</v>
      </c>
      <c r="U273" s="2">
        <f t="shared" si="130"/>
        <v>36.55136709270343</v>
      </c>
      <c r="V273" s="2">
        <f t="shared" si="130"/>
        <v>0</v>
      </c>
      <c r="W273" s="2">
        <f t="shared" si="130"/>
        <v>0</v>
      </c>
      <c r="X273" s="2">
        <f t="shared" si="130"/>
        <v>0</v>
      </c>
      <c r="Y273" s="54">
        <f t="shared" si="130"/>
        <v>0</v>
      </c>
      <c r="AB273">
        <v>7</v>
      </c>
      <c r="AC273">
        <v>8</v>
      </c>
      <c r="AD273">
        <v>9</v>
      </c>
      <c r="AE273">
        <v>10</v>
      </c>
      <c r="AF273">
        <v>11</v>
      </c>
      <c r="AG273">
        <v>12</v>
      </c>
      <c r="AH273">
        <v>13</v>
      </c>
      <c r="AI273">
        <v>14</v>
      </c>
      <c r="AJ273">
        <v>15</v>
      </c>
      <c r="AK273">
        <v>16</v>
      </c>
      <c r="AL273">
        <v>17</v>
      </c>
    </row>
    <row r="274" spans="1:38">
      <c r="A274" s="50" t="s">
        <v>110</v>
      </c>
      <c r="B274">
        <f>B269+B273</f>
        <v>2109.9649942922379</v>
      </c>
      <c r="C274">
        <f t="shared" ref="C274:Y274" si="131">C269+C273</f>
        <v>2109.9649942922379</v>
      </c>
      <c r="D274">
        <f t="shared" si="131"/>
        <v>2109.9649942922379</v>
      </c>
      <c r="E274">
        <f t="shared" si="131"/>
        <v>2109.9649942922379</v>
      </c>
      <c r="F274">
        <f t="shared" si="131"/>
        <v>2109.9649942922379</v>
      </c>
      <c r="G274">
        <f t="shared" si="131"/>
        <v>3846.154931195651</v>
      </c>
      <c r="H274" s="4">
        <f t="shared" si="131"/>
        <v>15432.938299582638</v>
      </c>
      <c r="I274">
        <f t="shared" si="131"/>
        <v>34421.373504242081</v>
      </c>
      <c r="J274">
        <f t="shared" si="131"/>
        <v>53665.668278550438</v>
      </c>
      <c r="K274">
        <f t="shared" si="131"/>
        <v>68724.83152074425</v>
      </c>
      <c r="L274">
        <f t="shared" si="131"/>
        <v>78739.90610414499</v>
      </c>
      <c r="M274">
        <f t="shared" si="131"/>
        <v>83820.546130030765</v>
      </c>
      <c r="N274">
        <f t="shared" si="131"/>
        <v>84515.022104792137</v>
      </c>
      <c r="O274">
        <f t="shared" si="131"/>
        <v>80896.436762614496</v>
      </c>
      <c r="P274">
        <f t="shared" si="131"/>
        <v>72270.314128736485</v>
      </c>
      <c r="Q274">
        <f t="shared" si="131"/>
        <v>59148.373342455954</v>
      </c>
      <c r="R274" s="5">
        <f t="shared" si="131"/>
        <v>42024.057859524386</v>
      </c>
      <c r="S274">
        <f t="shared" si="131"/>
        <v>22505.627832020749</v>
      </c>
      <c r="T274">
        <f t="shared" si="131"/>
        <v>7263.7077543634223</v>
      </c>
      <c r="U274">
        <f t="shared" si="131"/>
        <v>2146.5163613849413</v>
      </c>
      <c r="V274">
        <f t="shared" si="131"/>
        <v>2109.9649942922379</v>
      </c>
      <c r="W274">
        <f t="shared" si="131"/>
        <v>2109.9649942922379</v>
      </c>
      <c r="X274">
        <f t="shared" si="131"/>
        <v>2109.9649942922379</v>
      </c>
      <c r="Y274" s="51">
        <f t="shared" si="131"/>
        <v>2109.9649942922379</v>
      </c>
      <c r="Z274" s="14">
        <v>0.6</v>
      </c>
      <c r="AA274" t="s">
        <v>193</v>
      </c>
      <c r="AB274" s="74" t="s">
        <v>146</v>
      </c>
      <c r="AC274" s="74">
        <v>0</v>
      </c>
      <c r="AD274" s="74">
        <v>0</v>
      </c>
      <c r="AE274" s="74">
        <v>0</v>
      </c>
      <c r="AF274" s="74">
        <v>0</v>
      </c>
      <c r="AG274" s="74">
        <v>0</v>
      </c>
      <c r="AH274" s="74">
        <v>0</v>
      </c>
      <c r="AI274" s="74">
        <v>0</v>
      </c>
      <c r="AJ274" s="74">
        <v>0</v>
      </c>
      <c r="AK274" s="74">
        <v>0</v>
      </c>
      <c r="AL274" s="74">
        <v>4636.4933129999999</v>
      </c>
    </row>
    <row r="275" spans="1:38">
      <c r="A275" s="52" t="s">
        <v>131</v>
      </c>
      <c r="B275" s="7">
        <f>B274+B268-B270</f>
        <v>-3542.0350057077621</v>
      </c>
      <c r="C275" s="7">
        <f t="shared" ref="C275:Y275" si="132">C274+C268-C270</f>
        <v>-3421.0350057077621</v>
      </c>
      <c r="D275" s="7">
        <f t="shared" si="132"/>
        <v>-3665.0350057077621</v>
      </c>
      <c r="E275" s="7">
        <f t="shared" si="132"/>
        <v>-4052.0350057077621</v>
      </c>
      <c r="F275" s="7">
        <f t="shared" si="132"/>
        <v>-4151.0350057077621</v>
      </c>
      <c r="G275" s="7">
        <f t="shared" si="132"/>
        <v>-2337.845068804349</v>
      </c>
      <c r="H275" s="6">
        <f t="shared" si="132"/>
        <v>9496.9382995826381</v>
      </c>
      <c r="I275" s="27">
        <f t="shared" si="132"/>
        <v>28534.373504242081</v>
      </c>
      <c r="J275" s="27">
        <f t="shared" si="132"/>
        <v>47706.668278550438</v>
      </c>
      <c r="K275" s="27">
        <f t="shared" si="132"/>
        <v>62602.83152074425</v>
      </c>
      <c r="L275" s="27">
        <f t="shared" si="132"/>
        <v>72682.90610414499</v>
      </c>
      <c r="M275" s="27">
        <f t="shared" si="132"/>
        <v>77711.546130030765</v>
      </c>
      <c r="N275" s="27">
        <f t="shared" si="132"/>
        <v>78584.022104792137</v>
      </c>
      <c r="O275" s="27">
        <f t="shared" si="132"/>
        <v>74971.436762614496</v>
      </c>
      <c r="P275" s="27">
        <f t="shared" si="132"/>
        <v>66345.314128736485</v>
      </c>
      <c r="Q275" s="27">
        <f t="shared" si="132"/>
        <v>53252.373342455954</v>
      </c>
      <c r="R275" s="8">
        <f t="shared" si="132"/>
        <v>36109.057859524386</v>
      </c>
      <c r="S275" s="7">
        <f t="shared" si="132"/>
        <v>16378.627832020749</v>
      </c>
      <c r="T275" s="7">
        <f t="shared" si="132"/>
        <v>946.70775436342228</v>
      </c>
      <c r="U275" s="7">
        <f t="shared" si="132"/>
        <v>-4010.4836386150587</v>
      </c>
      <c r="V275" s="7">
        <f t="shared" si="132"/>
        <v>-3794.0350057077621</v>
      </c>
      <c r="W275" s="7">
        <f t="shared" si="132"/>
        <v>-3604.0350057077621</v>
      </c>
      <c r="X275" s="7">
        <f t="shared" si="132"/>
        <v>-3317.0350057077621</v>
      </c>
      <c r="Y275" s="57">
        <f t="shared" si="132"/>
        <v>-3109.0350057077621</v>
      </c>
      <c r="AA275" t="s">
        <v>194</v>
      </c>
      <c r="AB275" s="74" t="s">
        <v>146</v>
      </c>
      <c r="AC275" s="74">
        <v>0</v>
      </c>
      <c r="AD275" s="74">
        <v>0</v>
      </c>
      <c r="AE275" s="74">
        <v>0</v>
      </c>
      <c r="AF275" s="74">
        <v>0</v>
      </c>
      <c r="AG275" s="74">
        <v>0</v>
      </c>
      <c r="AH275" s="74">
        <v>0</v>
      </c>
      <c r="AI275" s="74">
        <v>0</v>
      </c>
      <c r="AJ275" s="74">
        <v>0</v>
      </c>
      <c r="AK275" s="74">
        <v>0</v>
      </c>
      <c r="AL275" s="74">
        <v>0</v>
      </c>
    </row>
    <row r="276" spans="1:38">
      <c r="A276" s="50"/>
      <c r="H276" s="4"/>
      <c r="R276" s="5"/>
      <c r="Y276" s="51"/>
      <c r="Z276" s="14">
        <v>0.4</v>
      </c>
      <c r="AA276" t="s">
        <v>193</v>
      </c>
      <c r="AB276" s="74" t="s">
        <v>146</v>
      </c>
      <c r="AC276" s="74">
        <v>0</v>
      </c>
      <c r="AD276" s="74">
        <v>0</v>
      </c>
      <c r="AE276" s="74">
        <v>0</v>
      </c>
      <c r="AF276" s="74">
        <v>0</v>
      </c>
      <c r="AG276" s="74">
        <v>0</v>
      </c>
      <c r="AH276" s="74">
        <v>0</v>
      </c>
      <c r="AI276" s="74">
        <v>0</v>
      </c>
      <c r="AJ276" s="74">
        <v>0</v>
      </c>
      <c r="AK276" s="74">
        <v>0</v>
      </c>
      <c r="AL276" s="74" t="s">
        <v>146</v>
      </c>
    </row>
    <row r="277" spans="1:38">
      <c r="A277" s="58" t="s">
        <v>111</v>
      </c>
      <c r="B277" s="2">
        <f>B28</f>
        <v>0</v>
      </c>
      <c r="C277" s="2">
        <f t="shared" ref="C277:Y277" si="133">C28</f>
        <v>0</v>
      </c>
      <c r="D277" s="2">
        <f t="shared" si="133"/>
        <v>0</v>
      </c>
      <c r="E277" s="2">
        <f t="shared" si="133"/>
        <v>0</v>
      </c>
      <c r="F277" s="2">
        <f t="shared" si="133"/>
        <v>0</v>
      </c>
      <c r="G277" s="2">
        <f t="shared" si="133"/>
        <v>1041.7139621420479</v>
      </c>
      <c r="H277" s="1">
        <f t="shared" si="133"/>
        <v>7993.7839831742403</v>
      </c>
      <c r="I277" s="2">
        <f t="shared" si="133"/>
        <v>19386.8451059699</v>
      </c>
      <c r="J277" s="2">
        <f t="shared" si="133"/>
        <v>30933.421970554915</v>
      </c>
      <c r="K277" s="2">
        <f t="shared" si="133"/>
        <v>39968.919915871207</v>
      </c>
      <c r="L277" s="2">
        <f t="shared" si="133"/>
        <v>45977.964665911648</v>
      </c>
      <c r="M277" s="2">
        <f t="shared" si="133"/>
        <v>49026.348681443116</v>
      </c>
      <c r="N277" s="2">
        <f t="shared" si="133"/>
        <v>49443.034266299932</v>
      </c>
      <c r="O277" s="2">
        <f t="shared" si="133"/>
        <v>47271.883060993343</v>
      </c>
      <c r="P277" s="2">
        <f t="shared" si="133"/>
        <v>42096.209480666541</v>
      </c>
      <c r="Q277" s="2">
        <f t="shared" si="133"/>
        <v>34223.045008898225</v>
      </c>
      <c r="R277" s="3">
        <f t="shared" si="133"/>
        <v>23948.455719139285</v>
      </c>
      <c r="S277" s="2">
        <f t="shared" si="133"/>
        <v>12237.397702637109</v>
      </c>
      <c r="T277" s="2">
        <f t="shared" si="133"/>
        <v>3092.2456560427099</v>
      </c>
      <c r="U277" s="2">
        <f t="shared" si="133"/>
        <v>21.930820255622056</v>
      </c>
      <c r="V277" s="2">
        <f t="shared" si="133"/>
        <v>0</v>
      </c>
      <c r="W277" s="2">
        <f t="shared" si="133"/>
        <v>0</v>
      </c>
      <c r="X277" s="2">
        <f t="shared" si="133"/>
        <v>0</v>
      </c>
      <c r="Y277" s="54">
        <f t="shared" si="133"/>
        <v>0</v>
      </c>
      <c r="AA277" t="s">
        <v>194</v>
      </c>
      <c r="AB277" s="74" t="s">
        <v>146</v>
      </c>
      <c r="AC277" s="74">
        <v>0</v>
      </c>
      <c r="AD277" s="74">
        <v>0</v>
      </c>
      <c r="AE277" s="74">
        <v>0</v>
      </c>
      <c r="AF277" s="74">
        <v>0</v>
      </c>
      <c r="AG277" s="74">
        <v>0</v>
      </c>
      <c r="AH277" s="74">
        <v>0</v>
      </c>
      <c r="AI277" s="74">
        <v>0</v>
      </c>
      <c r="AJ277" s="74">
        <v>0</v>
      </c>
      <c r="AK277" s="74">
        <v>0</v>
      </c>
      <c r="AL277" s="74" t="s">
        <v>146</v>
      </c>
    </row>
    <row r="278" spans="1:38">
      <c r="A278" s="50" t="s">
        <v>110</v>
      </c>
      <c r="B278">
        <f>B269+B277</f>
        <v>2109.9649942922379</v>
      </c>
      <c r="C278">
        <f t="shared" ref="C278:Y278" si="134">C269+C277</f>
        <v>2109.9649942922379</v>
      </c>
      <c r="D278">
        <f t="shared" si="134"/>
        <v>2109.9649942922379</v>
      </c>
      <c r="E278">
        <f t="shared" si="134"/>
        <v>2109.9649942922379</v>
      </c>
      <c r="F278">
        <f t="shared" si="134"/>
        <v>2109.9649942922379</v>
      </c>
      <c r="G278">
        <f t="shared" si="134"/>
        <v>3151.6789564342857</v>
      </c>
      <c r="H278" s="4">
        <f t="shared" si="134"/>
        <v>10103.748977466479</v>
      </c>
      <c r="I278">
        <f t="shared" si="134"/>
        <v>21496.810100262137</v>
      </c>
      <c r="J278">
        <f>J269+J277</f>
        <v>33043.386964847152</v>
      </c>
      <c r="K278">
        <f t="shared" si="134"/>
        <v>42078.884910163448</v>
      </c>
      <c r="L278">
        <f t="shared" si="134"/>
        <v>48087.929660203888</v>
      </c>
      <c r="M278">
        <f t="shared" si="134"/>
        <v>51136.313675735357</v>
      </c>
      <c r="N278">
        <f t="shared" si="134"/>
        <v>51552.999260592173</v>
      </c>
      <c r="O278">
        <f t="shared" si="134"/>
        <v>49381.848055285584</v>
      </c>
      <c r="P278">
        <f t="shared" si="134"/>
        <v>44206.174474958782</v>
      </c>
      <c r="Q278">
        <f t="shared" si="134"/>
        <v>36333.010003190466</v>
      </c>
      <c r="R278" s="5">
        <f t="shared" si="134"/>
        <v>26058.420713431522</v>
      </c>
      <c r="S278">
        <f t="shared" si="134"/>
        <v>14347.362696929347</v>
      </c>
      <c r="T278">
        <f t="shared" si="134"/>
        <v>5202.2106503349478</v>
      </c>
      <c r="U278">
        <f t="shared" si="134"/>
        <v>2131.89581454786</v>
      </c>
      <c r="V278">
        <f t="shared" si="134"/>
        <v>2109.9649942922379</v>
      </c>
      <c r="W278">
        <f t="shared" si="134"/>
        <v>2109.9649942922379</v>
      </c>
      <c r="X278">
        <f t="shared" si="134"/>
        <v>2109.9649942922379</v>
      </c>
      <c r="Y278" s="51">
        <f t="shared" si="134"/>
        <v>2109.9649942922379</v>
      </c>
      <c r="Z278" s="14">
        <v>0.2</v>
      </c>
      <c r="AA278" t="s">
        <v>193</v>
      </c>
      <c r="AB278" s="74" t="s">
        <v>146</v>
      </c>
      <c r="AC278" s="74" t="s">
        <v>146</v>
      </c>
      <c r="AD278" s="74" t="s">
        <v>146</v>
      </c>
      <c r="AE278" s="74">
        <v>0</v>
      </c>
      <c r="AF278" s="74">
        <v>0</v>
      </c>
      <c r="AG278" s="74">
        <v>0</v>
      </c>
      <c r="AH278" s="74">
        <v>0</v>
      </c>
      <c r="AI278" s="74">
        <v>0</v>
      </c>
      <c r="AJ278" s="74" t="s">
        <v>146</v>
      </c>
      <c r="AK278" s="74" t="s">
        <v>146</v>
      </c>
      <c r="AL278" s="74" t="s">
        <v>146</v>
      </c>
    </row>
    <row r="279" spans="1:38">
      <c r="A279" s="52" t="s">
        <v>131</v>
      </c>
      <c r="B279" s="7">
        <f>B278+B268-B270</f>
        <v>-3542.0350057077621</v>
      </c>
      <c r="C279" s="7">
        <f t="shared" ref="C279:Y279" si="135">C278+C268-C270</f>
        <v>-3421.0350057077621</v>
      </c>
      <c r="D279" s="7">
        <f t="shared" si="135"/>
        <v>-3665.0350057077621</v>
      </c>
      <c r="E279" s="7">
        <f t="shared" si="135"/>
        <v>-4052.0350057077621</v>
      </c>
      <c r="F279" s="7">
        <f t="shared" si="135"/>
        <v>-4151.0350057077621</v>
      </c>
      <c r="G279" s="7">
        <f t="shared" si="135"/>
        <v>-3032.3210435657143</v>
      </c>
      <c r="H279" s="76">
        <f t="shared" si="135"/>
        <v>4167.7489774664791</v>
      </c>
      <c r="I279" s="27">
        <f t="shared" si="135"/>
        <v>15609.810100262137</v>
      </c>
      <c r="J279" s="27">
        <f t="shared" si="135"/>
        <v>27084.386964847152</v>
      </c>
      <c r="K279" s="27">
        <f t="shared" si="135"/>
        <v>35956.884910163448</v>
      </c>
      <c r="L279" s="27">
        <f t="shared" si="135"/>
        <v>42030.929660203888</v>
      </c>
      <c r="M279" s="27">
        <f t="shared" si="135"/>
        <v>45027.313675735357</v>
      </c>
      <c r="N279" s="27">
        <f t="shared" si="135"/>
        <v>45621.999260592173</v>
      </c>
      <c r="O279" s="27">
        <f t="shared" si="135"/>
        <v>43456.848055285584</v>
      </c>
      <c r="P279" s="27">
        <f t="shared" si="135"/>
        <v>38281.174474958782</v>
      </c>
      <c r="Q279" s="27">
        <f t="shared" si="135"/>
        <v>30437.010003190466</v>
      </c>
      <c r="R279" s="8">
        <f t="shared" si="135"/>
        <v>20143.420713431522</v>
      </c>
      <c r="S279" s="7">
        <f t="shared" si="135"/>
        <v>8220.3626969293473</v>
      </c>
      <c r="T279" s="7">
        <f t="shared" si="135"/>
        <v>-1114.7893496650522</v>
      </c>
      <c r="U279" s="7">
        <f t="shared" si="135"/>
        <v>-4025.10418545214</v>
      </c>
      <c r="V279" s="7">
        <f t="shared" si="135"/>
        <v>-3794.0350057077621</v>
      </c>
      <c r="W279" s="7">
        <f t="shared" si="135"/>
        <v>-3604.0350057077621</v>
      </c>
      <c r="X279" s="7">
        <f t="shared" si="135"/>
        <v>-3317.0350057077621</v>
      </c>
      <c r="Y279" s="57">
        <f t="shared" si="135"/>
        <v>-3109.0350057077621</v>
      </c>
      <c r="AA279" t="s">
        <v>194</v>
      </c>
      <c r="AB279" s="74" t="s">
        <v>146</v>
      </c>
      <c r="AC279" s="74" t="s">
        <v>146</v>
      </c>
      <c r="AD279" s="74" t="s">
        <v>146</v>
      </c>
      <c r="AE279" s="74">
        <v>0</v>
      </c>
      <c r="AF279" s="74">
        <v>0</v>
      </c>
      <c r="AG279" s="74">
        <v>0</v>
      </c>
      <c r="AH279" s="74">
        <v>0</v>
      </c>
      <c r="AI279" s="74">
        <v>0</v>
      </c>
      <c r="AJ279" s="74" t="s">
        <v>146</v>
      </c>
      <c r="AK279" s="74" t="s">
        <v>146</v>
      </c>
      <c r="AL279" s="74" t="s">
        <v>146</v>
      </c>
    </row>
    <row r="280" spans="1:38">
      <c r="A280" s="50"/>
      <c r="B280">
        <f>B278+B268</f>
        <v>2109.9649942922379</v>
      </c>
      <c r="C280">
        <f t="shared" ref="C280:H280" si="136">C278+C268</f>
        <v>2109.9649942922379</v>
      </c>
      <c r="D280">
        <f t="shared" si="136"/>
        <v>2109.9649942922379</v>
      </c>
      <c r="E280">
        <f t="shared" si="136"/>
        <v>2109.9649942922379</v>
      </c>
      <c r="F280">
        <f t="shared" si="136"/>
        <v>2109.9649942922379</v>
      </c>
      <c r="G280">
        <f t="shared" si="136"/>
        <v>3151.6789564342857</v>
      </c>
      <c r="H280">
        <f t="shared" si="136"/>
        <v>10103.748977466479</v>
      </c>
      <c r="I280" s="28">
        <f>I270</f>
        <v>5887</v>
      </c>
      <c r="J280" s="28">
        <f t="shared" ref="J280:Q280" si="137">J270</f>
        <v>5959</v>
      </c>
      <c r="K280" s="28">
        <f t="shared" si="137"/>
        <v>6122</v>
      </c>
      <c r="L280" s="28">
        <f t="shared" si="137"/>
        <v>6057</v>
      </c>
      <c r="M280" s="28">
        <f t="shared" si="137"/>
        <v>6109</v>
      </c>
      <c r="N280" s="28">
        <f t="shared" si="137"/>
        <v>5931</v>
      </c>
      <c r="O280" s="28">
        <f t="shared" si="137"/>
        <v>5925</v>
      </c>
      <c r="P280" s="28">
        <f t="shared" si="137"/>
        <v>5925</v>
      </c>
      <c r="Q280" s="28">
        <f t="shared" si="137"/>
        <v>5896</v>
      </c>
      <c r="R280">
        <f>R278+R268+AL274</f>
        <v>30694.914026431521</v>
      </c>
      <c r="S280">
        <f>S278+S268</f>
        <v>14347.362696929347</v>
      </c>
      <c r="T280">
        <f t="shared" ref="T280:Y280" si="138">T278+T268</f>
        <v>5202.2106503349478</v>
      </c>
      <c r="U280">
        <f t="shared" si="138"/>
        <v>2131.89581454786</v>
      </c>
      <c r="V280">
        <f t="shared" si="138"/>
        <v>2109.9649942922379</v>
      </c>
      <c r="W280">
        <f t="shared" si="138"/>
        <v>2109.9649942922379</v>
      </c>
      <c r="X280">
        <f t="shared" si="138"/>
        <v>2109.9649942922379</v>
      </c>
      <c r="Y280">
        <f t="shared" si="138"/>
        <v>2109.9649942922379</v>
      </c>
    </row>
    <row r="281" spans="1:38">
      <c r="A281" s="50"/>
      <c r="H281" s="4"/>
      <c r="R281" s="5"/>
      <c r="Y281" s="51"/>
    </row>
    <row r="282" spans="1:38">
      <c r="A282" s="58" t="s">
        <v>122</v>
      </c>
      <c r="B282" s="2">
        <f>B31</f>
        <v>0</v>
      </c>
      <c r="C282" s="2">
        <f t="shared" ref="C282:Y282" si="139">C31</f>
        <v>0</v>
      </c>
      <c r="D282" s="2">
        <f t="shared" si="139"/>
        <v>0</v>
      </c>
      <c r="E282" s="2">
        <f t="shared" si="139"/>
        <v>0</v>
      </c>
      <c r="F282" s="2">
        <f t="shared" si="139"/>
        <v>0</v>
      </c>
      <c r="G282" s="2">
        <f t="shared" si="139"/>
        <v>868.09496845170656</v>
      </c>
      <c r="H282" s="1">
        <f t="shared" si="139"/>
        <v>6661.4866526452006</v>
      </c>
      <c r="I282" s="2">
        <f t="shared" si="139"/>
        <v>16155.70425497492</v>
      </c>
      <c r="J282" s="2">
        <f t="shared" si="139"/>
        <v>25777.851642129099</v>
      </c>
      <c r="K282" s="2">
        <f t="shared" si="139"/>
        <v>33307.433263226005</v>
      </c>
      <c r="L282" s="2">
        <f t="shared" si="139"/>
        <v>38314.970554926374</v>
      </c>
      <c r="M282" s="2">
        <f t="shared" si="139"/>
        <v>40855.290567869262</v>
      </c>
      <c r="N282" s="2">
        <f t="shared" si="139"/>
        <v>41202.528555249948</v>
      </c>
      <c r="O282" s="2">
        <f t="shared" si="139"/>
        <v>39393.235884161128</v>
      </c>
      <c r="P282" s="2">
        <f t="shared" si="139"/>
        <v>35080.174567222122</v>
      </c>
      <c r="Q282" s="2">
        <f t="shared" si="139"/>
        <v>28519.204174081857</v>
      </c>
      <c r="R282" s="3">
        <f t="shared" si="139"/>
        <v>19957.046432616073</v>
      </c>
      <c r="S282" s="2">
        <f t="shared" si="139"/>
        <v>10197.831418864256</v>
      </c>
      <c r="T282" s="2">
        <f t="shared" si="139"/>
        <v>2576.8713800355922</v>
      </c>
      <c r="U282" s="2">
        <f t="shared" si="139"/>
        <v>18.275683546351715</v>
      </c>
      <c r="V282" s="2">
        <f t="shared" si="139"/>
        <v>0</v>
      </c>
      <c r="W282" s="2">
        <f t="shared" si="139"/>
        <v>0</v>
      </c>
      <c r="X282" s="2">
        <f t="shared" si="139"/>
        <v>0</v>
      </c>
      <c r="Y282" s="54">
        <f t="shared" si="139"/>
        <v>0</v>
      </c>
    </row>
    <row r="283" spans="1:38">
      <c r="A283" s="50" t="s">
        <v>110</v>
      </c>
      <c r="B283">
        <f>B269+B282</f>
        <v>2109.9649942922379</v>
      </c>
      <c r="C283">
        <f t="shared" ref="C283:Y283" si="140">C269+C282</f>
        <v>2109.9649942922379</v>
      </c>
      <c r="D283">
        <f t="shared" si="140"/>
        <v>2109.9649942922379</v>
      </c>
      <c r="E283">
        <f t="shared" si="140"/>
        <v>2109.9649942922379</v>
      </c>
      <c r="F283">
        <f t="shared" si="140"/>
        <v>2109.9649942922379</v>
      </c>
      <c r="G283">
        <f t="shared" si="140"/>
        <v>2978.0599627439442</v>
      </c>
      <c r="H283" s="4">
        <f t="shared" si="140"/>
        <v>8771.4516469374394</v>
      </c>
      <c r="I283">
        <f t="shared" si="140"/>
        <v>18265.669249267157</v>
      </c>
      <c r="J283">
        <f t="shared" si="140"/>
        <v>27887.816636421336</v>
      </c>
      <c r="K283">
        <f t="shared" si="140"/>
        <v>35417.398257518245</v>
      </c>
      <c r="L283">
        <f t="shared" si="140"/>
        <v>40424.935549218615</v>
      </c>
      <c r="M283">
        <f t="shared" si="140"/>
        <v>42965.255562161503</v>
      </c>
      <c r="N283">
        <f t="shared" si="140"/>
        <v>43312.493549542189</v>
      </c>
      <c r="O283">
        <f t="shared" si="140"/>
        <v>41503.200878453368</v>
      </c>
      <c r="P283">
        <f t="shared" si="140"/>
        <v>37190.139561514363</v>
      </c>
      <c r="Q283">
        <f t="shared" si="140"/>
        <v>30629.169168374094</v>
      </c>
      <c r="R283" s="5">
        <f t="shared" si="140"/>
        <v>22067.01142690831</v>
      </c>
      <c r="S283">
        <f t="shared" si="140"/>
        <v>12307.796413156495</v>
      </c>
      <c r="T283">
        <f t="shared" si="140"/>
        <v>4686.8363743278296</v>
      </c>
      <c r="U283">
        <f t="shared" si="140"/>
        <v>2128.2406778385894</v>
      </c>
      <c r="V283">
        <f t="shared" si="140"/>
        <v>2109.9649942922379</v>
      </c>
      <c r="W283">
        <f t="shared" si="140"/>
        <v>2109.9649942922379</v>
      </c>
      <c r="X283">
        <f t="shared" si="140"/>
        <v>2109.9649942922379</v>
      </c>
      <c r="Y283" s="51">
        <f t="shared" si="140"/>
        <v>2109.9649942922379</v>
      </c>
    </row>
    <row r="284" spans="1:38">
      <c r="A284" s="52" t="s">
        <v>131</v>
      </c>
      <c r="B284" s="7">
        <f>B283+B268-B270</f>
        <v>-3542.0350057077621</v>
      </c>
      <c r="C284" s="7">
        <f t="shared" ref="C284:Y284" si="141">C283+C268-C270</f>
        <v>-3421.0350057077621</v>
      </c>
      <c r="D284" s="7">
        <f t="shared" si="141"/>
        <v>-3665.0350057077621</v>
      </c>
      <c r="E284" s="7">
        <f t="shared" si="141"/>
        <v>-4052.0350057077621</v>
      </c>
      <c r="F284" s="7">
        <f t="shared" si="141"/>
        <v>-4151.0350057077621</v>
      </c>
      <c r="G284" s="7">
        <f t="shared" si="141"/>
        <v>-3205.9400372560558</v>
      </c>
      <c r="H284" s="6">
        <f t="shared" si="141"/>
        <v>2835.4516469374394</v>
      </c>
      <c r="I284" s="27">
        <f t="shared" si="141"/>
        <v>12378.669249267157</v>
      </c>
      <c r="J284" s="27">
        <f t="shared" si="141"/>
        <v>21928.816636421336</v>
      </c>
      <c r="K284" s="27">
        <f t="shared" si="141"/>
        <v>29295.398257518245</v>
      </c>
      <c r="L284" s="27">
        <f t="shared" si="141"/>
        <v>34367.935549218615</v>
      </c>
      <c r="M284" s="27">
        <f t="shared" si="141"/>
        <v>36856.255562161503</v>
      </c>
      <c r="N284" s="27">
        <f t="shared" si="141"/>
        <v>37381.493549542189</v>
      </c>
      <c r="O284" s="27">
        <f t="shared" si="141"/>
        <v>35578.200878453368</v>
      </c>
      <c r="P284" s="27">
        <f t="shared" si="141"/>
        <v>31265.139561514363</v>
      </c>
      <c r="Q284" s="27">
        <f t="shared" si="141"/>
        <v>24733.169168374094</v>
      </c>
      <c r="R284" s="8">
        <f t="shared" si="141"/>
        <v>16152.01142690831</v>
      </c>
      <c r="S284" s="7">
        <f t="shared" si="141"/>
        <v>6180.796413156495</v>
      </c>
      <c r="T284" s="7">
        <f t="shared" si="141"/>
        <v>-1630.1636256721704</v>
      </c>
      <c r="U284" s="7">
        <f t="shared" si="141"/>
        <v>-4028.7593221614106</v>
      </c>
      <c r="V284" s="7">
        <f t="shared" si="141"/>
        <v>-3794.0350057077621</v>
      </c>
      <c r="W284" s="7">
        <f t="shared" si="141"/>
        <v>-3604.0350057077621</v>
      </c>
      <c r="X284" s="7">
        <f t="shared" si="141"/>
        <v>-3317.0350057077621</v>
      </c>
      <c r="Y284" s="57">
        <f t="shared" si="141"/>
        <v>-3109.0350057077621</v>
      </c>
    </row>
    <row r="285" spans="1:38">
      <c r="A285" s="50"/>
      <c r="H285" s="4"/>
      <c r="R285" s="5"/>
      <c r="Y285" s="51"/>
    </row>
    <row r="286" spans="1:38">
      <c r="A286" s="58" t="s">
        <v>123</v>
      </c>
      <c r="B286" s="2">
        <f>B34</f>
        <v>0</v>
      </c>
      <c r="C286" s="2">
        <f t="shared" ref="C286:Y286" si="142">C34</f>
        <v>0</v>
      </c>
      <c r="D286" s="2">
        <f t="shared" si="142"/>
        <v>0</v>
      </c>
      <c r="E286" s="2">
        <f t="shared" si="142"/>
        <v>0</v>
      </c>
      <c r="F286" s="2">
        <f t="shared" si="142"/>
        <v>0</v>
      </c>
      <c r="G286" s="2">
        <f t="shared" si="142"/>
        <v>694.47597476136536</v>
      </c>
      <c r="H286" s="1">
        <f t="shared" si="142"/>
        <v>5329.1893221161608</v>
      </c>
      <c r="I286" s="2">
        <f t="shared" si="142"/>
        <v>12924.563403979937</v>
      </c>
      <c r="J286" s="2">
        <f t="shared" si="142"/>
        <v>20622.281313703283</v>
      </c>
      <c r="K286" s="2">
        <f t="shared" si="142"/>
        <v>26645.94661058081</v>
      </c>
      <c r="L286" s="2">
        <f t="shared" si="142"/>
        <v>30651.976443941105</v>
      </c>
      <c r="M286" s="2">
        <f t="shared" si="142"/>
        <v>32684.232454295416</v>
      </c>
      <c r="N286" s="2">
        <f t="shared" si="142"/>
        <v>32962.022844199957</v>
      </c>
      <c r="O286" s="2">
        <f t="shared" si="142"/>
        <v>31514.588707328901</v>
      </c>
      <c r="P286" s="2">
        <f t="shared" si="142"/>
        <v>28064.1396537777</v>
      </c>
      <c r="Q286" s="2">
        <f t="shared" si="142"/>
        <v>22815.363339265485</v>
      </c>
      <c r="R286" s="3">
        <f t="shared" si="142"/>
        <v>15965.637146092862</v>
      </c>
      <c r="S286" s="2">
        <f t="shared" si="142"/>
        <v>8158.2651350914066</v>
      </c>
      <c r="T286" s="2">
        <f t="shared" si="142"/>
        <v>2061.497104028474</v>
      </c>
      <c r="U286" s="2">
        <f t="shared" si="142"/>
        <v>14.620546837081374</v>
      </c>
      <c r="V286" s="2">
        <f t="shared" si="142"/>
        <v>0</v>
      </c>
      <c r="W286" s="2">
        <f t="shared" si="142"/>
        <v>0</v>
      </c>
      <c r="X286" s="2">
        <f t="shared" si="142"/>
        <v>0</v>
      </c>
      <c r="Y286" s="54">
        <f t="shared" si="142"/>
        <v>0</v>
      </c>
    </row>
    <row r="287" spans="1:38">
      <c r="A287" s="50" t="s">
        <v>110</v>
      </c>
      <c r="B287">
        <f>B269+B286</f>
        <v>2109.9649942922379</v>
      </c>
      <c r="C287">
        <f t="shared" ref="C287:Y287" si="143">C269+C286</f>
        <v>2109.9649942922379</v>
      </c>
      <c r="D287">
        <f t="shared" si="143"/>
        <v>2109.9649942922379</v>
      </c>
      <c r="E287">
        <f t="shared" si="143"/>
        <v>2109.9649942922379</v>
      </c>
      <c r="F287">
        <f t="shared" si="143"/>
        <v>2109.9649942922379</v>
      </c>
      <c r="G287">
        <f t="shared" si="143"/>
        <v>2804.4409690536031</v>
      </c>
      <c r="H287" s="4">
        <f t="shared" si="143"/>
        <v>7439.1543164083987</v>
      </c>
      <c r="I287">
        <f t="shared" si="143"/>
        <v>15034.528398272174</v>
      </c>
      <c r="J287">
        <f t="shared" si="143"/>
        <v>22732.24630799552</v>
      </c>
      <c r="K287">
        <f t="shared" si="143"/>
        <v>28755.911604873047</v>
      </c>
      <c r="L287">
        <f t="shared" si="143"/>
        <v>32761.941438233342</v>
      </c>
      <c r="M287">
        <f t="shared" si="143"/>
        <v>34794.197448587656</v>
      </c>
      <c r="N287">
        <f t="shared" si="143"/>
        <v>35071.987838492198</v>
      </c>
      <c r="O287">
        <f t="shared" si="143"/>
        <v>33624.553701621138</v>
      </c>
      <c r="P287">
        <f t="shared" si="143"/>
        <v>30174.104648069937</v>
      </c>
      <c r="Q287">
        <f t="shared" si="143"/>
        <v>24925.328333557722</v>
      </c>
      <c r="R287" s="5">
        <f t="shared" si="143"/>
        <v>18075.602140385101</v>
      </c>
      <c r="S287">
        <f t="shared" si="143"/>
        <v>10268.230129383644</v>
      </c>
      <c r="T287">
        <f t="shared" si="143"/>
        <v>4171.4620983207114</v>
      </c>
      <c r="U287">
        <f t="shared" si="143"/>
        <v>2124.5855411293192</v>
      </c>
      <c r="V287">
        <f t="shared" si="143"/>
        <v>2109.9649942922379</v>
      </c>
      <c r="W287">
        <f t="shared" si="143"/>
        <v>2109.9649942922379</v>
      </c>
      <c r="X287">
        <f t="shared" si="143"/>
        <v>2109.9649942922379</v>
      </c>
      <c r="Y287" s="51">
        <f t="shared" si="143"/>
        <v>2109.9649942922379</v>
      </c>
    </row>
    <row r="288" spans="1:38">
      <c r="A288" s="52" t="s">
        <v>131</v>
      </c>
      <c r="B288" s="7">
        <f>B287+B268-B270</f>
        <v>-3542.0350057077621</v>
      </c>
      <c r="C288" s="7">
        <f t="shared" ref="C288:Y288" si="144">C287+C268-C270</f>
        <v>-3421.0350057077621</v>
      </c>
      <c r="D288" s="7">
        <f t="shared" si="144"/>
        <v>-3665.0350057077621</v>
      </c>
      <c r="E288" s="7">
        <f t="shared" si="144"/>
        <v>-4052.0350057077621</v>
      </c>
      <c r="F288" s="7">
        <f t="shared" si="144"/>
        <v>-4151.0350057077621</v>
      </c>
      <c r="G288" s="7">
        <f t="shared" si="144"/>
        <v>-3379.5590309463969</v>
      </c>
      <c r="H288" s="6">
        <f t="shared" si="144"/>
        <v>1503.1543164083987</v>
      </c>
      <c r="I288" s="27">
        <f t="shared" si="144"/>
        <v>9147.5283982721739</v>
      </c>
      <c r="J288" s="27">
        <f t="shared" si="144"/>
        <v>16773.24630799552</v>
      </c>
      <c r="K288" s="27">
        <f t="shared" si="144"/>
        <v>22633.911604873047</v>
      </c>
      <c r="L288" s="27">
        <f t="shared" si="144"/>
        <v>26704.941438233342</v>
      </c>
      <c r="M288" s="27">
        <f t="shared" si="144"/>
        <v>28685.197448587656</v>
      </c>
      <c r="N288" s="27">
        <f t="shared" si="144"/>
        <v>29140.987838492198</v>
      </c>
      <c r="O288" s="27">
        <f t="shared" si="144"/>
        <v>27699.553701621138</v>
      </c>
      <c r="P288" s="27">
        <f t="shared" si="144"/>
        <v>24249.104648069937</v>
      </c>
      <c r="Q288" s="27">
        <f t="shared" si="144"/>
        <v>19029.328333557722</v>
      </c>
      <c r="R288" s="8">
        <f t="shared" si="144"/>
        <v>12160.602140385101</v>
      </c>
      <c r="S288" s="7">
        <f t="shared" si="144"/>
        <v>4141.2301293836445</v>
      </c>
      <c r="T288" s="7">
        <f t="shared" si="144"/>
        <v>-2145.5379016792886</v>
      </c>
      <c r="U288" s="7">
        <f t="shared" si="144"/>
        <v>-4032.4144588706808</v>
      </c>
      <c r="V288" s="7">
        <f t="shared" si="144"/>
        <v>-3794.0350057077621</v>
      </c>
      <c r="W288" s="7">
        <f t="shared" si="144"/>
        <v>-3604.0350057077621</v>
      </c>
      <c r="X288" s="7">
        <f t="shared" si="144"/>
        <v>-3317.0350057077621</v>
      </c>
      <c r="Y288" s="57">
        <f t="shared" si="144"/>
        <v>-3109.0350057077621</v>
      </c>
    </row>
    <row r="289" spans="1:25">
      <c r="A289" s="50"/>
      <c r="B289">
        <f>B287+B268</f>
        <v>2109.9649942922379</v>
      </c>
      <c r="C289">
        <f t="shared" ref="C289:H289" si="145">C287+C268</f>
        <v>2109.9649942922379</v>
      </c>
      <c r="D289">
        <f t="shared" si="145"/>
        <v>2109.9649942922379</v>
      </c>
      <c r="E289">
        <f t="shared" si="145"/>
        <v>2109.9649942922379</v>
      </c>
      <c r="F289">
        <f t="shared" si="145"/>
        <v>2109.9649942922379</v>
      </c>
      <c r="G289">
        <f t="shared" si="145"/>
        <v>2804.4409690536031</v>
      </c>
      <c r="H289">
        <f t="shared" si="145"/>
        <v>7439.1543164083987</v>
      </c>
      <c r="I289" s="28">
        <f>I270</f>
        <v>5887</v>
      </c>
      <c r="J289" s="28">
        <f t="shared" ref="J289:Q289" si="146">J270</f>
        <v>5959</v>
      </c>
      <c r="K289" s="28">
        <f t="shared" si="146"/>
        <v>6122</v>
      </c>
      <c r="L289" s="28">
        <f t="shared" si="146"/>
        <v>6057</v>
      </c>
      <c r="M289" s="28">
        <f t="shared" si="146"/>
        <v>6109</v>
      </c>
      <c r="N289" s="28">
        <f t="shared" si="146"/>
        <v>5931</v>
      </c>
      <c r="O289" s="28">
        <f t="shared" si="146"/>
        <v>5925</v>
      </c>
      <c r="P289" s="28">
        <f t="shared" si="146"/>
        <v>5925</v>
      </c>
      <c r="Q289" s="28">
        <f t="shared" si="146"/>
        <v>5896</v>
      </c>
      <c r="R289">
        <f>R287+R268</f>
        <v>18075.602140385101</v>
      </c>
      <c r="S289">
        <f>S287+S268</f>
        <v>10268.230129383644</v>
      </c>
      <c r="T289">
        <f t="shared" ref="T289:Y289" si="147">T287+T268</f>
        <v>4171.4620983207114</v>
      </c>
      <c r="U289">
        <f t="shared" si="147"/>
        <v>2124.5855411293192</v>
      </c>
      <c r="V289">
        <f t="shared" si="147"/>
        <v>2109.9649942922379</v>
      </c>
      <c r="W289">
        <f t="shared" si="147"/>
        <v>2109.9649942922379</v>
      </c>
      <c r="X289">
        <f t="shared" si="147"/>
        <v>2109.9649942922379</v>
      </c>
      <c r="Y289">
        <f t="shared" si="147"/>
        <v>2109.9649942922379</v>
      </c>
    </row>
    <row r="290" spans="1:25">
      <c r="A290" s="50"/>
      <c r="H290" s="4"/>
      <c r="R290" s="5"/>
      <c r="Y290" s="51"/>
    </row>
    <row r="291" spans="1:25">
      <c r="A291" s="58" t="s">
        <v>127</v>
      </c>
      <c r="B291" s="2">
        <f>B37</f>
        <v>0</v>
      </c>
      <c r="C291" s="2">
        <f t="shared" ref="C291:Y291" si="148">C37</f>
        <v>0</v>
      </c>
      <c r="D291" s="2">
        <f t="shared" si="148"/>
        <v>0</v>
      </c>
      <c r="E291" s="2">
        <f t="shared" si="148"/>
        <v>0</v>
      </c>
      <c r="F291" s="2">
        <f t="shared" si="148"/>
        <v>0</v>
      </c>
      <c r="G291" s="2">
        <f t="shared" si="148"/>
        <v>520.85698107102394</v>
      </c>
      <c r="H291" s="1">
        <f t="shared" si="148"/>
        <v>3996.8919915871202</v>
      </c>
      <c r="I291" s="2">
        <f t="shared" si="148"/>
        <v>9693.42255298495</v>
      </c>
      <c r="J291" s="2">
        <f t="shared" si="148"/>
        <v>15466.710985277457</v>
      </c>
      <c r="K291" s="2">
        <f t="shared" si="148"/>
        <v>19984.459957935604</v>
      </c>
      <c r="L291" s="2">
        <f t="shared" si="148"/>
        <v>22988.982332955824</v>
      </c>
      <c r="M291" s="2">
        <f t="shared" si="148"/>
        <v>24513.174340721558</v>
      </c>
      <c r="N291" s="2">
        <f t="shared" si="148"/>
        <v>24721.517133149966</v>
      </c>
      <c r="O291" s="2">
        <f t="shared" si="148"/>
        <v>23635.941530496671</v>
      </c>
      <c r="P291" s="2">
        <f t="shared" si="148"/>
        <v>21048.10474033327</v>
      </c>
      <c r="Q291" s="2">
        <f t="shared" si="148"/>
        <v>17111.522504449113</v>
      </c>
      <c r="R291" s="3">
        <f t="shared" si="148"/>
        <v>11974.227859569643</v>
      </c>
      <c r="S291" s="2">
        <f t="shared" si="148"/>
        <v>6118.6988513185543</v>
      </c>
      <c r="T291" s="2">
        <f t="shared" si="148"/>
        <v>1546.122828021355</v>
      </c>
      <c r="U291" s="2">
        <f t="shared" si="148"/>
        <v>10.965410127811028</v>
      </c>
      <c r="V291" s="2">
        <f t="shared" si="148"/>
        <v>0</v>
      </c>
      <c r="W291" s="2">
        <f t="shared" si="148"/>
        <v>0</v>
      </c>
      <c r="X291" s="2">
        <f t="shared" si="148"/>
        <v>0</v>
      </c>
      <c r="Y291" s="54">
        <f t="shared" si="148"/>
        <v>0</v>
      </c>
    </row>
    <row r="292" spans="1:25">
      <c r="A292" s="50" t="s">
        <v>110</v>
      </c>
      <c r="B292">
        <f>B269+B291</f>
        <v>2109.9649942922379</v>
      </c>
      <c r="C292">
        <f t="shared" ref="C292:Y292" si="149">C269+C291</f>
        <v>2109.9649942922379</v>
      </c>
      <c r="D292">
        <f t="shared" si="149"/>
        <v>2109.9649942922379</v>
      </c>
      <c r="E292">
        <f t="shared" si="149"/>
        <v>2109.9649942922379</v>
      </c>
      <c r="F292">
        <f t="shared" si="149"/>
        <v>2109.9649942922379</v>
      </c>
      <c r="G292">
        <f t="shared" si="149"/>
        <v>2630.821975363262</v>
      </c>
      <c r="H292" s="4">
        <f t="shared" si="149"/>
        <v>6106.856985879358</v>
      </c>
      <c r="I292">
        <f t="shared" si="149"/>
        <v>11803.387547277187</v>
      </c>
      <c r="J292">
        <f t="shared" si="149"/>
        <v>17576.675979569696</v>
      </c>
      <c r="K292">
        <f t="shared" si="149"/>
        <v>22094.424952227841</v>
      </c>
      <c r="L292">
        <f t="shared" si="149"/>
        <v>25098.947327248061</v>
      </c>
      <c r="M292">
        <f t="shared" si="149"/>
        <v>26623.139335013795</v>
      </c>
      <c r="N292">
        <f t="shared" si="149"/>
        <v>26831.482127442203</v>
      </c>
      <c r="O292">
        <f t="shared" si="149"/>
        <v>25745.906524788908</v>
      </c>
      <c r="P292">
        <f t="shared" si="149"/>
        <v>23158.069734625507</v>
      </c>
      <c r="Q292">
        <f t="shared" si="149"/>
        <v>19221.48749874135</v>
      </c>
      <c r="R292" s="5">
        <f t="shared" si="149"/>
        <v>14084.192853861881</v>
      </c>
      <c r="S292">
        <f t="shared" si="149"/>
        <v>8228.6638456107921</v>
      </c>
      <c r="T292">
        <f t="shared" si="149"/>
        <v>3656.0878223135928</v>
      </c>
      <c r="U292">
        <f t="shared" si="149"/>
        <v>2120.9304044200489</v>
      </c>
      <c r="V292">
        <f t="shared" si="149"/>
        <v>2109.9649942922379</v>
      </c>
      <c r="W292">
        <f t="shared" si="149"/>
        <v>2109.9649942922379</v>
      </c>
      <c r="X292">
        <f t="shared" si="149"/>
        <v>2109.9649942922379</v>
      </c>
      <c r="Y292" s="51">
        <f t="shared" si="149"/>
        <v>2109.9649942922379</v>
      </c>
    </row>
    <row r="293" spans="1:25">
      <c r="A293" s="52" t="s">
        <v>131</v>
      </c>
      <c r="B293" s="7">
        <f>B292+B268-B270</f>
        <v>-3542.0350057077621</v>
      </c>
      <c r="C293" s="7">
        <f t="shared" ref="C293:Y293" si="150">C292+C268-C270</f>
        <v>-3421.0350057077621</v>
      </c>
      <c r="D293" s="7">
        <f t="shared" si="150"/>
        <v>-3665.0350057077621</v>
      </c>
      <c r="E293" s="7">
        <f t="shared" si="150"/>
        <v>-4052.0350057077621</v>
      </c>
      <c r="F293" s="7">
        <f t="shared" si="150"/>
        <v>-4151.0350057077621</v>
      </c>
      <c r="G293" s="7">
        <f t="shared" si="150"/>
        <v>-3553.178024636738</v>
      </c>
      <c r="H293" s="6">
        <f t="shared" si="150"/>
        <v>170.85698587935804</v>
      </c>
      <c r="I293" s="27">
        <f t="shared" si="150"/>
        <v>5916.387547277187</v>
      </c>
      <c r="J293" s="27">
        <f t="shared" si="150"/>
        <v>11617.675979569696</v>
      </c>
      <c r="K293" s="27">
        <f t="shared" si="150"/>
        <v>15972.424952227841</v>
      </c>
      <c r="L293" s="27">
        <f t="shared" si="150"/>
        <v>19041.947327248061</v>
      </c>
      <c r="M293" s="27">
        <f t="shared" si="150"/>
        <v>20514.139335013795</v>
      </c>
      <c r="N293" s="27">
        <f t="shared" si="150"/>
        <v>20900.482127442203</v>
      </c>
      <c r="O293" s="27">
        <f t="shared" si="150"/>
        <v>19820.906524788908</v>
      </c>
      <c r="P293" s="27">
        <f t="shared" si="150"/>
        <v>17233.069734625507</v>
      </c>
      <c r="Q293" s="7">
        <f t="shared" si="150"/>
        <v>13325.48749874135</v>
      </c>
      <c r="R293" s="8">
        <f t="shared" si="150"/>
        <v>8169.1928538618813</v>
      </c>
      <c r="S293" s="7">
        <f t="shared" si="150"/>
        <v>2101.6638456107921</v>
      </c>
      <c r="T293" s="7">
        <f t="shared" si="150"/>
        <v>-2660.9121776864072</v>
      </c>
      <c r="U293" s="7">
        <f t="shared" si="150"/>
        <v>-4036.0695955799511</v>
      </c>
      <c r="V293" s="7">
        <f t="shared" si="150"/>
        <v>-3794.0350057077621</v>
      </c>
      <c r="W293" s="7">
        <f t="shared" si="150"/>
        <v>-3604.0350057077621</v>
      </c>
      <c r="X293" s="7">
        <f t="shared" si="150"/>
        <v>-3317.0350057077621</v>
      </c>
      <c r="Y293" s="57">
        <f t="shared" si="150"/>
        <v>-3109.0350057077621</v>
      </c>
    </row>
    <row r="294" spans="1:25">
      <c r="A294" s="50"/>
      <c r="H294" s="4"/>
      <c r="R294" s="5"/>
      <c r="Y294" s="51"/>
    </row>
    <row r="295" spans="1:25">
      <c r="A295" s="58" t="s">
        <v>128</v>
      </c>
      <c r="B295" s="2">
        <f>B40</f>
        <v>0</v>
      </c>
      <c r="C295" s="2">
        <f t="shared" ref="C295:Y295" si="151">C40</f>
        <v>0</v>
      </c>
      <c r="D295" s="2">
        <f t="shared" si="151"/>
        <v>0</v>
      </c>
      <c r="E295" s="2">
        <f t="shared" si="151"/>
        <v>0</v>
      </c>
      <c r="F295" s="2">
        <f t="shared" si="151"/>
        <v>0</v>
      </c>
      <c r="G295" s="2">
        <f t="shared" si="151"/>
        <v>347.23798738068268</v>
      </c>
      <c r="H295" s="1">
        <f t="shared" si="151"/>
        <v>2664.5946610580804</v>
      </c>
      <c r="I295" s="2">
        <f t="shared" si="151"/>
        <v>6462.2817019899685</v>
      </c>
      <c r="J295" s="2">
        <f t="shared" si="151"/>
        <v>10311.140656851641</v>
      </c>
      <c r="K295" s="2">
        <f t="shared" si="151"/>
        <v>13322.973305290405</v>
      </c>
      <c r="L295" s="2">
        <f t="shared" si="151"/>
        <v>15325.988221970552</v>
      </c>
      <c r="M295" s="2">
        <f t="shared" si="151"/>
        <v>16342.116227147708</v>
      </c>
      <c r="N295" s="2">
        <f t="shared" si="151"/>
        <v>16481.011422099979</v>
      </c>
      <c r="O295" s="2">
        <f t="shared" si="151"/>
        <v>15757.294353664451</v>
      </c>
      <c r="P295" s="2">
        <f t="shared" si="151"/>
        <v>14032.06982688885</v>
      </c>
      <c r="Q295" s="2">
        <f t="shared" si="151"/>
        <v>11407.681669632742</v>
      </c>
      <c r="R295" s="3">
        <f t="shared" si="151"/>
        <v>7982.8185730464311</v>
      </c>
      <c r="S295" s="2">
        <f t="shared" si="151"/>
        <v>4079.1325675457033</v>
      </c>
      <c r="T295" s="2">
        <f t="shared" si="151"/>
        <v>1030.748552014237</v>
      </c>
      <c r="U295" s="2">
        <f t="shared" si="151"/>
        <v>7.310273418540687</v>
      </c>
      <c r="V295" s="2">
        <f t="shared" si="151"/>
        <v>0</v>
      </c>
      <c r="W295" s="2">
        <f t="shared" si="151"/>
        <v>0</v>
      </c>
      <c r="X295" s="2">
        <f t="shared" si="151"/>
        <v>0</v>
      </c>
      <c r="Y295" s="54">
        <f t="shared" si="151"/>
        <v>0</v>
      </c>
    </row>
    <row r="296" spans="1:25">
      <c r="A296" s="50" t="s">
        <v>110</v>
      </c>
      <c r="B296">
        <f>B269+B295</f>
        <v>2109.9649942922379</v>
      </c>
      <c r="C296">
        <f t="shared" ref="C296:Y296" si="152">C269+C295</f>
        <v>2109.9649942922379</v>
      </c>
      <c r="D296">
        <f t="shared" si="152"/>
        <v>2109.9649942922379</v>
      </c>
      <c r="E296">
        <f t="shared" si="152"/>
        <v>2109.9649942922379</v>
      </c>
      <c r="F296">
        <f t="shared" si="152"/>
        <v>2109.9649942922379</v>
      </c>
      <c r="G296">
        <f t="shared" si="152"/>
        <v>2457.2029816729205</v>
      </c>
      <c r="H296" s="4">
        <f t="shared" si="152"/>
        <v>4774.5596553503183</v>
      </c>
      <c r="I296">
        <f t="shared" si="152"/>
        <v>8572.2466962822073</v>
      </c>
      <c r="J296">
        <f t="shared" si="152"/>
        <v>12421.10565114388</v>
      </c>
      <c r="K296">
        <f t="shared" si="152"/>
        <v>15432.938299582642</v>
      </c>
      <c r="L296">
        <f t="shared" si="152"/>
        <v>17435.953216262791</v>
      </c>
      <c r="M296">
        <f t="shared" si="152"/>
        <v>18452.081221439945</v>
      </c>
      <c r="N296">
        <f t="shared" si="152"/>
        <v>18590.976416392215</v>
      </c>
      <c r="O296">
        <f t="shared" si="152"/>
        <v>17867.259347956689</v>
      </c>
      <c r="P296">
        <f t="shared" si="152"/>
        <v>16142.034821181089</v>
      </c>
      <c r="Q296">
        <f t="shared" si="152"/>
        <v>13517.646663924981</v>
      </c>
      <c r="R296" s="5">
        <f t="shared" si="152"/>
        <v>10092.783567338669</v>
      </c>
      <c r="S296">
        <f t="shared" si="152"/>
        <v>6189.0975618379416</v>
      </c>
      <c r="T296">
        <f t="shared" si="152"/>
        <v>3140.7135463064751</v>
      </c>
      <c r="U296">
        <f t="shared" si="152"/>
        <v>2117.2752677107787</v>
      </c>
      <c r="V296">
        <f t="shared" si="152"/>
        <v>2109.9649942922379</v>
      </c>
      <c r="W296">
        <f t="shared" si="152"/>
        <v>2109.9649942922379</v>
      </c>
      <c r="X296">
        <f t="shared" si="152"/>
        <v>2109.9649942922379</v>
      </c>
      <c r="Y296" s="51">
        <f t="shared" si="152"/>
        <v>2109.9649942922379</v>
      </c>
    </row>
    <row r="297" spans="1:25">
      <c r="A297" s="52" t="s">
        <v>131</v>
      </c>
      <c r="B297" s="7">
        <f>B296+B268-B270</f>
        <v>-3542.0350057077621</v>
      </c>
      <c r="C297" s="7">
        <f t="shared" ref="C297:Y297" si="153">C296+C268-C270</f>
        <v>-3421.0350057077621</v>
      </c>
      <c r="D297" s="7">
        <f t="shared" si="153"/>
        <v>-3665.0350057077621</v>
      </c>
      <c r="E297" s="7">
        <f t="shared" si="153"/>
        <v>-4052.0350057077621</v>
      </c>
      <c r="F297" s="7">
        <f t="shared" si="153"/>
        <v>-4151.0350057077621</v>
      </c>
      <c r="G297" s="7">
        <f t="shared" si="153"/>
        <v>-3726.7970183270795</v>
      </c>
      <c r="H297" s="6">
        <f t="shared" si="153"/>
        <v>-1161.4403446496817</v>
      </c>
      <c r="I297" s="7">
        <f t="shared" si="153"/>
        <v>2685.2466962822073</v>
      </c>
      <c r="J297" s="27">
        <f t="shared" si="153"/>
        <v>6462.1056511438801</v>
      </c>
      <c r="K297" s="27">
        <f t="shared" si="153"/>
        <v>9310.9382995826418</v>
      </c>
      <c r="L297" s="27">
        <f t="shared" si="153"/>
        <v>11378.953216262791</v>
      </c>
      <c r="M297" s="27">
        <f t="shared" si="153"/>
        <v>12343.081221439945</v>
      </c>
      <c r="N297" s="27">
        <f t="shared" si="153"/>
        <v>12659.976416392215</v>
      </c>
      <c r="O297" s="27">
        <f t="shared" si="153"/>
        <v>11942.259347956689</v>
      </c>
      <c r="P297" s="27">
        <f t="shared" si="153"/>
        <v>10217.034821181089</v>
      </c>
      <c r="Q297" s="7">
        <f t="shared" si="153"/>
        <v>7621.6466639249811</v>
      </c>
      <c r="R297" s="8">
        <f t="shared" si="153"/>
        <v>4177.7835673386689</v>
      </c>
      <c r="S297" s="7">
        <f t="shared" si="153"/>
        <v>62.097561837941612</v>
      </c>
      <c r="T297" s="7">
        <f t="shared" si="153"/>
        <v>-3176.2864536935249</v>
      </c>
      <c r="U297" s="7">
        <f t="shared" si="153"/>
        <v>-4039.7247322892213</v>
      </c>
      <c r="V297" s="7">
        <f t="shared" si="153"/>
        <v>-3794.0350057077621</v>
      </c>
      <c r="W297" s="7">
        <f t="shared" si="153"/>
        <v>-3604.0350057077621</v>
      </c>
      <c r="X297" s="7">
        <f t="shared" si="153"/>
        <v>-3317.0350057077621</v>
      </c>
      <c r="Y297" s="57">
        <f t="shared" si="153"/>
        <v>-3109.0350057077621</v>
      </c>
    </row>
    <row r="298" spans="1:25">
      <c r="A298" s="50"/>
      <c r="B298">
        <f>B296+B268</f>
        <v>2109.9649942922379</v>
      </c>
      <c r="C298">
        <f t="shared" ref="C298:I298" si="154">C296+C268</f>
        <v>2109.9649942922379</v>
      </c>
      <c r="D298">
        <f t="shared" si="154"/>
        <v>2109.9649942922379</v>
      </c>
      <c r="E298">
        <f t="shared" si="154"/>
        <v>2109.9649942922379</v>
      </c>
      <c r="F298">
        <f t="shared" si="154"/>
        <v>2109.9649942922379</v>
      </c>
      <c r="G298">
        <f t="shared" si="154"/>
        <v>2457.2029816729205</v>
      </c>
      <c r="H298">
        <f t="shared" si="154"/>
        <v>4774.5596553503183</v>
      </c>
      <c r="I298">
        <f t="shared" si="154"/>
        <v>8572.2466962822073</v>
      </c>
      <c r="J298" s="28">
        <f>J270</f>
        <v>5959</v>
      </c>
      <c r="K298" s="28">
        <f t="shared" ref="K298:P298" si="155">K270</f>
        <v>6122</v>
      </c>
      <c r="L298" s="28">
        <f t="shared" si="155"/>
        <v>6057</v>
      </c>
      <c r="M298" s="28">
        <f t="shared" si="155"/>
        <v>6109</v>
      </c>
      <c r="N298" s="28">
        <f t="shared" si="155"/>
        <v>5931</v>
      </c>
      <c r="O298" s="28">
        <f t="shared" si="155"/>
        <v>5925</v>
      </c>
      <c r="P298" s="28">
        <f t="shared" si="155"/>
        <v>5925</v>
      </c>
      <c r="Q298">
        <f t="shared" ref="Q298:R298" si="156">Q296+Q268</f>
        <v>13517.646663924981</v>
      </c>
      <c r="R298">
        <f t="shared" si="156"/>
        <v>10092.783567338669</v>
      </c>
      <c r="S298">
        <f>S296+S268</f>
        <v>6189.0975618379416</v>
      </c>
      <c r="T298">
        <f t="shared" ref="T298:Y298" si="157">T296+T268</f>
        <v>3140.7135463064751</v>
      </c>
      <c r="U298">
        <f t="shared" si="157"/>
        <v>2117.2752677107787</v>
      </c>
      <c r="V298">
        <f t="shared" si="157"/>
        <v>2109.9649942922379</v>
      </c>
      <c r="W298">
        <f t="shared" si="157"/>
        <v>2109.9649942922379</v>
      </c>
      <c r="X298">
        <f t="shared" si="157"/>
        <v>2109.9649942922379</v>
      </c>
      <c r="Y298">
        <f t="shared" si="157"/>
        <v>2109.9649942922379</v>
      </c>
    </row>
    <row r="299" spans="1:25">
      <c r="A299" s="50"/>
      <c r="H299" s="4"/>
      <c r="R299" s="5"/>
      <c r="Y299" s="51"/>
    </row>
    <row r="300" spans="1:25">
      <c r="A300" s="58" t="s">
        <v>129</v>
      </c>
      <c r="B300" s="2">
        <f>B43</f>
        <v>0</v>
      </c>
      <c r="C300" s="2">
        <f t="shared" ref="C300:Y300" si="158">C43</f>
        <v>0</v>
      </c>
      <c r="D300" s="2">
        <f t="shared" si="158"/>
        <v>0</v>
      </c>
      <c r="E300" s="2">
        <f t="shared" si="158"/>
        <v>0</v>
      </c>
      <c r="F300" s="2">
        <f t="shared" si="158"/>
        <v>0</v>
      </c>
      <c r="G300" s="2">
        <f t="shared" si="158"/>
        <v>173.61899369034134</v>
      </c>
      <c r="H300" s="1">
        <f t="shared" si="158"/>
        <v>1332.2973305290402</v>
      </c>
      <c r="I300" s="2">
        <f t="shared" si="158"/>
        <v>3231.1408509949842</v>
      </c>
      <c r="J300" s="2">
        <f t="shared" si="158"/>
        <v>5155.5703284258207</v>
      </c>
      <c r="K300" s="2">
        <f t="shared" si="158"/>
        <v>6661.4866526452024</v>
      </c>
      <c r="L300" s="2">
        <f t="shared" si="158"/>
        <v>7662.9941109852762</v>
      </c>
      <c r="M300" s="2">
        <f t="shared" si="158"/>
        <v>8171.0581135738539</v>
      </c>
      <c r="N300" s="2">
        <f t="shared" si="158"/>
        <v>8240.5057110499893</v>
      </c>
      <c r="O300" s="2">
        <f t="shared" si="158"/>
        <v>7878.6471768322253</v>
      </c>
      <c r="P300" s="2">
        <f t="shared" si="158"/>
        <v>7016.034913444425</v>
      </c>
      <c r="Q300" s="2">
        <f t="shared" si="158"/>
        <v>5703.8408348163712</v>
      </c>
      <c r="R300" s="3">
        <f t="shared" si="158"/>
        <v>3991.4092865232155</v>
      </c>
      <c r="S300" s="2">
        <f t="shared" si="158"/>
        <v>2039.5662837728516</v>
      </c>
      <c r="T300" s="2">
        <f t="shared" si="158"/>
        <v>515.37427600711851</v>
      </c>
      <c r="U300" s="2">
        <f t="shared" si="158"/>
        <v>3.6551367092703435</v>
      </c>
      <c r="V300" s="2">
        <f t="shared" si="158"/>
        <v>0</v>
      </c>
      <c r="W300" s="2">
        <f t="shared" si="158"/>
        <v>0</v>
      </c>
      <c r="X300" s="2">
        <f t="shared" si="158"/>
        <v>0</v>
      </c>
      <c r="Y300" s="54">
        <f t="shared" si="158"/>
        <v>0</v>
      </c>
    </row>
    <row r="301" spans="1:25">
      <c r="A301" s="50" t="s">
        <v>110</v>
      </c>
      <c r="B301">
        <f>B269+B300</f>
        <v>2109.9649942922379</v>
      </c>
      <c r="C301">
        <f t="shared" ref="C301:Y301" si="159">C269+C300</f>
        <v>2109.9649942922379</v>
      </c>
      <c r="D301">
        <f t="shared" si="159"/>
        <v>2109.9649942922379</v>
      </c>
      <c r="E301">
        <f t="shared" si="159"/>
        <v>2109.9649942922379</v>
      </c>
      <c r="F301">
        <f t="shared" si="159"/>
        <v>2109.9649942922379</v>
      </c>
      <c r="G301">
        <f t="shared" si="159"/>
        <v>2283.5839879825794</v>
      </c>
      <c r="H301" s="4">
        <f t="shared" si="159"/>
        <v>3442.2623248212781</v>
      </c>
      <c r="I301">
        <f t="shared" si="159"/>
        <v>5341.1058452872221</v>
      </c>
      <c r="J301">
        <f t="shared" si="159"/>
        <v>7265.5353227180585</v>
      </c>
      <c r="K301">
        <f t="shared" si="159"/>
        <v>8771.4516469374394</v>
      </c>
      <c r="L301">
        <f t="shared" si="159"/>
        <v>9772.959105277514</v>
      </c>
      <c r="M301">
        <f>M269+M300</f>
        <v>10281.023107866091</v>
      </c>
      <c r="N301">
        <f t="shared" si="159"/>
        <v>10350.470705342228</v>
      </c>
      <c r="O301">
        <f t="shared" si="159"/>
        <v>9988.6121711244632</v>
      </c>
      <c r="P301">
        <f t="shared" si="159"/>
        <v>9125.9999077366629</v>
      </c>
      <c r="Q301">
        <f t="shared" si="159"/>
        <v>7813.805829108609</v>
      </c>
      <c r="R301" s="5">
        <f t="shared" si="159"/>
        <v>6101.3742808154529</v>
      </c>
      <c r="S301">
        <f t="shared" si="159"/>
        <v>4149.5312780650893</v>
      </c>
      <c r="T301">
        <f t="shared" si="159"/>
        <v>2625.3392702993565</v>
      </c>
      <c r="U301">
        <f t="shared" si="159"/>
        <v>2113.6201310015081</v>
      </c>
      <c r="V301">
        <f t="shared" si="159"/>
        <v>2109.9649942922379</v>
      </c>
      <c r="W301">
        <f t="shared" si="159"/>
        <v>2109.9649942922379</v>
      </c>
      <c r="X301">
        <f t="shared" si="159"/>
        <v>2109.9649942922379</v>
      </c>
      <c r="Y301" s="51">
        <f t="shared" si="159"/>
        <v>2109.9649942922379</v>
      </c>
    </row>
    <row r="302" spans="1:25" ht="14.25" thickBot="1">
      <c r="A302" s="59" t="s">
        <v>131</v>
      </c>
      <c r="B302" s="60">
        <f>B301+B268-B270</f>
        <v>-3542.0350057077621</v>
      </c>
      <c r="C302" s="60">
        <f t="shared" ref="C302:Y302" si="160">C301+C268-C270</f>
        <v>-3421.0350057077621</v>
      </c>
      <c r="D302" s="60">
        <f t="shared" si="160"/>
        <v>-3665.0350057077621</v>
      </c>
      <c r="E302" s="60">
        <f t="shared" si="160"/>
        <v>-4052.0350057077621</v>
      </c>
      <c r="F302" s="60">
        <f t="shared" si="160"/>
        <v>-4151.0350057077621</v>
      </c>
      <c r="G302" s="60">
        <f t="shared" si="160"/>
        <v>-3900.4160120174206</v>
      </c>
      <c r="H302" s="6">
        <f t="shared" si="160"/>
        <v>-2493.7376751787219</v>
      </c>
      <c r="I302" s="7">
        <f>I301+I268-I270</f>
        <v>-545.89415471277789</v>
      </c>
      <c r="J302" s="27">
        <f>J301+J268-J270</f>
        <v>1306.5353227180585</v>
      </c>
      <c r="K302" s="27">
        <f t="shared" si="160"/>
        <v>2649.4516469374394</v>
      </c>
      <c r="L302" s="27">
        <f t="shared" si="160"/>
        <v>3715.959105277514</v>
      </c>
      <c r="M302" s="27">
        <f t="shared" si="160"/>
        <v>4172.0231078660909</v>
      </c>
      <c r="N302" s="27">
        <f t="shared" si="160"/>
        <v>4419.470705342228</v>
      </c>
      <c r="O302" s="27">
        <f t="shared" si="160"/>
        <v>4063.6121711244632</v>
      </c>
      <c r="P302" s="7">
        <f t="shared" si="160"/>
        <v>3200.9999077366629</v>
      </c>
      <c r="Q302" s="7">
        <f t="shared" si="160"/>
        <v>1917.805829108609</v>
      </c>
      <c r="R302" s="8">
        <f t="shared" si="160"/>
        <v>186.37428081545295</v>
      </c>
      <c r="S302" s="60">
        <f t="shared" si="160"/>
        <v>-1977.4687219349107</v>
      </c>
      <c r="T302" s="60">
        <f t="shared" si="160"/>
        <v>-3691.6607297006435</v>
      </c>
      <c r="U302" s="60">
        <f t="shared" si="160"/>
        <v>-4043.3798689984919</v>
      </c>
      <c r="V302" s="60">
        <f t="shared" si="160"/>
        <v>-3794.0350057077621</v>
      </c>
      <c r="W302" s="60">
        <f t="shared" si="160"/>
        <v>-3604.0350057077621</v>
      </c>
      <c r="X302" s="60">
        <f t="shared" si="160"/>
        <v>-3317.0350057077621</v>
      </c>
      <c r="Y302" s="61">
        <f t="shared" si="160"/>
        <v>-3109.0350057077621</v>
      </c>
    </row>
  </sheetData>
  <mergeCells count="9">
    <mergeCell ref="AN232:AQ232"/>
    <mergeCell ref="AN233:AN234"/>
    <mergeCell ref="AN247:AQ247"/>
    <mergeCell ref="AN248:AN249"/>
    <mergeCell ref="B1:Y1"/>
    <mergeCell ref="B88:Y88"/>
    <mergeCell ref="B136:Y136"/>
    <mergeCell ref="AA207:AM207"/>
    <mergeCell ref="AA215:AM215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297"/>
  <sheetViews>
    <sheetView topLeftCell="A232" zoomScale="70" zoomScaleNormal="70" workbookViewId="0">
      <selection activeCell="D264" sqref="D264"/>
    </sheetView>
  </sheetViews>
  <sheetFormatPr defaultRowHeight="13.5"/>
  <cols>
    <col min="1" max="1" width="19.75" bestFit="1" customWidth="1"/>
    <col min="4" max="4" width="11.625" bestFit="1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 s="85">
        <v>0</v>
      </c>
      <c r="C3" s="85">
        <v>0</v>
      </c>
      <c r="D3" s="85">
        <v>0</v>
      </c>
      <c r="E3" s="85">
        <v>0</v>
      </c>
      <c r="F3" s="85">
        <v>0</v>
      </c>
      <c r="G3" s="85">
        <v>50</v>
      </c>
      <c r="H3" s="85">
        <v>260</v>
      </c>
      <c r="I3" s="85">
        <v>520</v>
      </c>
      <c r="J3" s="85">
        <v>790</v>
      </c>
      <c r="K3" s="85">
        <v>910</v>
      </c>
      <c r="L3" s="85">
        <v>1030</v>
      </c>
      <c r="M3" s="85">
        <v>1520</v>
      </c>
      <c r="N3" s="85">
        <v>1670</v>
      </c>
      <c r="O3" s="85">
        <v>1410</v>
      </c>
      <c r="P3" s="85">
        <v>1110</v>
      </c>
      <c r="Q3" s="85">
        <v>740</v>
      </c>
      <c r="R3" s="85">
        <v>560</v>
      </c>
      <c r="S3" s="85">
        <v>340</v>
      </c>
      <c r="T3" s="85">
        <v>100</v>
      </c>
      <c r="U3" s="85">
        <v>0</v>
      </c>
      <c r="V3" s="85">
        <v>0</v>
      </c>
      <c r="W3" s="85">
        <v>0</v>
      </c>
      <c r="X3" s="85">
        <v>0</v>
      </c>
      <c r="Y3" s="85">
        <v>0</v>
      </c>
    </row>
    <row r="4" spans="1:25">
      <c r="A4" t="s">
        <v>45</v>
      </c>
      <c r="B4" s="85">
        <v>0</v>
      </c>
      <c r="C4" s="85">
        <v>0</v>
      </c>
      <c r="D4" s="85">
        <v>0</v>
      </c>
      <c r="E4" s="85">
        <v>0</v>
      </c>
      <c r="F4" s="85">
        <v>0</v>
      </c>
      <c r="G4" s="85">
        <v>30</v>
      </c>
      <c r="H4" s="85">
        <v>110</v>
      </c>
      <c r="I4" s="85">
        <v>320</v>
      </c>
      <c r="J4" s="85">
        <v>450</v>
      </c>
      <c r="K4" s="85">
        <v>430</v>
      </c>
      <c r="L4" s="85">
        <v>320</v>
      </c>
      <c r="M4" s="85">
        <v>260</v>
      </c>
      <c r="N4" s="85">
        <v>200</v>
      </c>
      <c r="O4" s="85">
        <v>220</v>
      </c>
      <c r="P4" s="85">
        <v>160</v>
      </c>
      <c r="Q4" s="85">
        <v>140</v>
      </c>
      <c r="R4" s="85">
        <v>160</v>
      </c>
      <c r="S4" s="85">
        <v>110</v>
      </c>
      <c r="T4" s="85">
        <v>30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</row>
    <row r="5" spans="1:25">
      <c r="A5" t="s">
        <v>46</v>
      </c>
      <c r="B5" s="85">
        <v>0</v>
      </c>
      <c r="C5" s="85">
        <v>0</v>
      </c>
      <c r="D5" s="85">
        <v>0</v>
      </c>
      <c r="E5" s="85">
        <v>0</v>
      </c>
      <c r="F5" s="85">
        <v>0</v>
      </c>
      <c r="G5" s="85">
        <v>40</v>
      </c>
      <c r="H5" s="85">
        <v>150</v>
      </c>
      <c r="I5" s="85">
        <v>340</v>
      </c>
      <c r="J5" s="85">
        <v>590</v>
      </c>
      <c r="K5" s="85">
        <v>730</v>
      </c>
      <c r="L5" s="85">
        <v>1010</v>
      </c>
      <c r="M5" s="85">
        <v>1150</v>
      </c>
      <c r="N5" s="85">
        <v>1040</v>
      </c>
      <c r="O5" s="85">
        <v>1010</v>
      </c>
      <c r="P5" s="85">
        <v>900</v>
      </c>
      <c r="Q5" s="85">
        <v>630</v>
      </c>
      <c r="R5" s="85">
        <v>320</v>
      </c>
      <c r="S5" s="85">
        <v>140</v>
      </c>
      <c r="T5" s="85">
        <v>40</v>
      </c>
      <c r="U5" s="85">
        <v>0</v>
      </c>
      <c r="V5" s="85">
        <v>0</v>
      </c>
      <c r="W5" s="85">
        <v>0</v>
      </c>
      <c r="X5" s="85">
        <v>0</v>
      </c>
      <c r="Y5" s="85">
        <v>0</v>
      </c>
    </row>
    <row r="6" spans="1:25">
      <c r="A6" t="s">
        <v>47</v>
      </c>
      <c r="B6" s="85">
        <v>0</v>
      </c>
      <c r="C6" s="85">
        <v>0</v>
      </c>
      <c r="D6" s="85">
        <v>0</v>
      </c>
      <c r="E6" s="85">
        <v>0</v>
      </c>
      <c r="F6" s="85">
        <v>0</v>
      </c>
      <c r="G6" s="85">
        <v>20</v>
      </c>
      <c r="H6" s="85">
        <v>120</v>
      </c>
      <c r="I6" s="85">
        <v>330</v>
      </c>
      <c r="J6" s="85">
        <v>470</v>
      </c>
      <c r="K6" s="85">
        <v>610</v>
      </c>
      <c r="L6" s="85">
        <v>680</v>
      </c>
      <c r="M6" s="85">
        <v>650</v>
      </c>
      <c r="N6" s="85">
        <v>390</v>
      </c>
      <c r="O6" s="85">
        <v>280</v>
      </c>
      <c r="P6" s="85">
        <v>340</v>
      </c>
      <c r="Q6" s="85">
        <v>430</v>
      </c>
      <c r="R6" s="85">
        <v>510</v>
      </c>
      <c r="S6" s="85">
        <v>310</v>
      </c>
      <c r="T6" s="85">
        <v>70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</row>
    <row r="7" spans="1:25">
      <c r="A7" t="s">
        <v>48</v>
      </c>
      <c r="B7" s="85">
        <v>0</v>
      </c>
      <c r="C7" s="85">
        <v>0</v>
      </c>
      <c r="D7" s="85">
        <v>0</v>
      </c>
      <c r="E7" s="85">
        <v>0</v>
      </c>
      <c r="F7" s="85">
        <v>0</v>
      </c>
      <c r="G7" s="85">
        <v>40</v>
      </c>
      <c r="H7" s="85">
        <v>290</v>
      </c>
      <c r="I7" s="85">
        <v>710</v>
      </c>
      <c r="J7" s="85">
        <v>1160</v>
      </c>
      <c r="K7" s="85">
        <v>1560</v>
      </c>
      <c r="L7" s="85">
        <v>1900</v>
      </c>
      <c r="M7" s="85">
        <v>2050</v>
      </c>
      <c r="N7" s="85">
        <v>2060</v>
      </c>
      <c r="O7" s="85">
        <v>1970</v>
      </c>
      <c r="P7" s="85">
        <v>1760</v>
      </c>
      <c r="Q7" s="85">
        <v>1360</v>
      </c>
      <c r="R7" s="85">
        <v>950</v>
      </c>
      <c r="S7" s="85">
        <v>520</v>
      </c>
      <c r="T7" s="85">
        <v>140</v>
      </c>
      <c r="U7" s="85">
        <v>0</v>
      </c>
      <c r="V7" s="85">
        <v>0</v>
      </c>
      <c r="W7" s="85">
        <v>0</v>
      </c>
      <c r="X7" s="85">
        <v>0</v>
      </c>
      <c r="Y7" s="85">
        <v>0</v>
      </c>
    </row>
    <row r="8" spans="1:25">
      <c r="A8" t="s">
        <v>49</v>
      </c>
      <c r="B8" s="85">
        <v>0</v>
      </c>
      <c r="C8" s="85">
        <v>0</v>
      </c>
      <c r="D8" s="85">
        <v>0</v>
      </c>
      <c r="E8" s="85">
        <v>0</v>
      </c>
      <c r="F8" s="85">
        <v>0</v>
      </c>
      <c r="G8" s="85">
        <v>50</v>
      </c>
      <c r="H8" s="85">
        <v>380</v>
      </c>
      <c r="I8" s="85">
        <v>870</v>
      </c>
      <c r="J8" s="85">
        <v>1370</v>
      </c>
      <c r="K8" s="85">
        <v>1790</v>
      </c>
      <c r="L8" s="85">
        <v>2070</v>
      </c>
      <c r="M8" s="85">
        <v>2190</v>
      </c>
      <c r="N8" s="85">
        <v>2190</v>
      </c>
      <c r="O8" s="85">
        <v>2110</v>
      </c>
      <c r="P8" s="85">
        <v>1900</v>
      </c>
      <c r="Q8" s="85">
        <v>1530</v>
      </c>
      <c r="R8" s="85">
        <v>1040</v>
      </c>
      <c r="S8" s="85">
        <v>540</v>
      </c>
      <c r="T8" s="85">
        <v>140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</row>
    <row r="9" spans="1:25">
      <c r="A9" t="s">
        <v>50</v>
      </c>
      <c r="B9" s="85">
        <v>0</v>
      </c>
      <c r="C9" s="85">
        <v>0</v>
      </c>
      <c r="D9" s="85">
        <v>0</v>
      </c>
      <c r="E9" s="85">
        <v>0</v>
      </c>
      <c r="F9" s="85">
        <v>0</v>
      </c>
      <c r="G9" s="85">
        <v>50</v>
      </c>
      <c r="H9" s="85">
        <v>370</v>
      </c>
      <c r="I9" s="85">
        <v>850</v>
      </c>
      <c r="J9" s="85">
        <v>1350</v>
      </c>
      <c r="K9" s="85">
        <v>1750</v>
      </c>
      <c r="L9" s="85">
        <v>2000</v>
      </c>
      <c r="M9" s="85">
        <v>2100</v>
      </c>
      <c r="N9" s="85">
        <v>2110</v>
      </c>
      <c r="O9" s="85">
        <v>2020</v>
      </c>
      <c r="P9" s="85">
        <v>1800</v>
      </c>
      <c r="Q9" s="85">
        <v>1450</v>
      </c>
      <c r="R9" s="85">
        <v>1000</v>
      </c>
      <c r="S9" s="85">
        <v>520</v>
      </c>
      <c r="T9" s="85">
        <v>130</v>
      </c>
      <c r="U9" s="85">
        <v>0</v>
      </c>
      <c r="V9" s="85">
        <v>0</v>
      </c>
      <c r="W9" s="85">
        <v>0</v>
      </c>
      <c r="X9" s="85">
        <v>0</v>
      </c>
      <c r="Y9" s="85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122.12316</v>
      </c>
      <c r="D12">
        <f t="shared" ref="D12:I12" si="0">$C12*D11</f>
        <v>73.273895999999993</v>
      </c>
      <c r="E12">
        <f t="shared" si="0"/>
        <v>61.061579999999999</v>
      </c>
      <c r="F12">
        <f t="shared" si="0"/>
        <v>48.849264000000005</v>
      </c>
      <c r="G12">
        <f t="shared" si="0"/>
        <v>36.636947999999997</v>
      </c>
      <c r="H12">
        <f t="shared" si="0"/>
        <v>24.424632000000003</v>
      </c>
      <c r="I12">
        <f t="shared" si="0"/>
        <v>12.212316000000001</v>
      </c>
    </row>
    <row r="13" spans="1:25">
      <c r="A13" t="s">
        <v>33</v>
      </c>
      <c r="B13" t="s">
        <v>32</v>
      </c>
      <c r="C13">
        <f t="shared" ref="C13:I13" si="1">C12/365</f>
        <v>0.33458399999999999</v>
      </c>
      <c r="D13">
        <f t="shared" si="1"/>
        <v>0.2007504</v>
      </c>
      <c r="E13">
        <f t="shared" si="1"/>
        <v>0.167292</v>
      </c>
      <c r="F13">
        <f t="shared" si="1"/>
        <v>0.13383360000000002</v>
      </c>
      <c r="G13">
        <f t="shared" si="1"/>
        <v>0.1003752</v>
      </c>
      <c r="H13">
        <f t="shared" si="1"/>
        <v>6.6916800000000012E-2</v>
      </c>
      <c r="I13">
        <f t="shared" si="1"/>
        <v>3.3458400000000006E-2</v>
      </c>
    </row>
    <row r="15" spans="1:25">
      <c r="A15" t="s">
        <v>34</v>
      </c>
      <c r="B15" s="9">
        <f>MAX(B8:Y8)</f>
        <v>2190</v>
      </c>
      <c r="C15" t="s">
        <v>35</v>
      </c>
      <c r="D15">
        <v>1</v>
      </c>
      <c r="E15" t="s">
        <v>36</v>
      </c>
      <c r="F15" t="s">
        <v>55</v>
      </c>
    </row>
    <row r="16" spans="1:25">
      <c r="A16" t="s">
        <v>37</v>
      </c>
      <c r="B16">
        <f t="shared" ref="B16:Y16" si="2">B8/$B15</f>
        <v>0</v>
      </c>
      <c r="C16">
        <f t="shared" si="2"/>
        <v>0</v>
      </c>
      <c r="D16">
        <f t="shared" si="2"/>
        <v>0</v>
      </c>
      <c r="E16">
        <f t="shared" si="2"/>
        <v>0</v>
      </c>
      <c r="F16">
        <f t="shared" si="2"/>
        <v>0</v>
      </c>
      <c r="G16">
        <f t="shared" si="2"/>
        <v>2.2831050228310501E-2</v>
      </c>
      <c r="H16">
        <f t="shared" si="2"/>
        <v>0.17351598173515981</v>
      </c>
      <c r="I16">
        <f t="shared" si="2"/>
        <v>0.39726027397260272</v>
      </c>
      <c r="J16">
        <f t="shared" si="2"/>
        <v>0.62557077625570778</v>
      </c>
      <c r="K16">
        <f t="shared" si="2"/>
        <v>0.81735159817351599</v>
      </c>
      <c r="L16">
        <f t="shared" si="2"/>
        <v>0.9452054794520548</v>
      </c>
      <c r="M16">
        <f t="shared" si="2"/>
        <v>1</v>
      </c>
      <c r="N16">
        <f t="shared" si="2"/>
        <v>1</v>
      </c>
      <c r="O16">
        <f t="shared" si="2"/>
        <v>0.9634703196347032</v>
      </c>
      <c r="P16">
        <f t="shared" si="2"/>
        <v>0.86757990867579904</v>
      </c>
      <c r="Q16">
        <f t="shared" si="2"/>
        <v>0.69863013698630139</v>
      </c>
      <c r="R16">
        <f t="shared" si="2"/>
        <v>0.47488584474885842</v>
      </c>
      <c r="S16">
        <f t="shared" si="2"/>
        <v>0.24657534246575341</v>
      </c>
      <c r="T16">
        <f t="shared" si="2"/>
        <v>6.3926940639269403E-2</v>
      </c>
      <c r="U16">
        <f t="shared" si="2"/>
        <v>0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8.2968036529680358</v>
      </c>
      <c r="C19" t="s">
        <v>39</v>
      </c>
      <c r="D19" t="s">
        <v>40</v>
      </c>
      <c r="E19">
        <v>0.33458399999999999</v>
      </c>
      <c r="F19">
        <v>0.2007504</v>
      </c>
      <c r="G19">
        <v>0.167292</v>
      </c>
      <c r="H19">
        <v>0.13383360000000002</v>
      </c>
      <c r="I19">
        <v>0.1003752</v>
      </c>
      <c r="J19">
        <v>6.6916800000000012E-2</v>
      </c>
      <c r="K19">
        <v>3.3458400000000006E-2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 t="shared" ref="E20:K20" si="3">E19/$B19</f>
        <v>4.0326855255916345E-2</v>
      </c>
      <c r="F20">
        <f t="shared" si="3"/>
        <v>2.419611315354981E-2</v>
      </c>
      <c r="G20">
        <f t="shared" si="3"/>
        <v>2.0163427627958173E-2</v>
      </c>
      <c r="H20">
        <f t="shared" si="3"/>
        <v>1.6130742102366542E-2</v>
      </c>
      <c r="I20">
        <f t="shared" si="3"/>
        <v>1.2098056576774905E-2</v>
      </c>
      <c r="J20">
        <f t="shared" si="3"/>
        <v>8.0653710511832712E-3</v>
      </c>
      <c r="K20">
        <f t="shared" si="3"/>
        <v>4.0326855255916356E-3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4">$E20*C16</f>
        <v>0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9.2070445789763338E-4</v>
      </c>
      <c r="H24">
        <f t="shared" si="4"/>
        <v>6.997353880022014E-3</v>
      </c>
      <c r="I24">
        <f>$E20*I16</f>
        <v>1.602025756741882E-2</v>
      </c>
      <c r="J24">
        <f>$E20*J16</f>
        <v>2.5227302146395156E-2</v>
      </c>
      <c r="K24">
        <f t="shared" si="4"/>
        <v>3.2961219592735277E-2</v>
      </c>
      <c r="L24">
        <f t="shared" si="4"/>
        <v>3.8117164556962027E-2</v>
      </c>
      <c r="M24">
        <f t="shared" si="4"/>
        <v>4.0326855255916345E-2</v>
      </c>
      <c r="N24">
        <f t="shared" si="4"/>
        <v>4.0326855255916345E-2</v>
      </c>
      <c r="O24">
        <f t="shared" si="4"/>
        <v>3.8853728123280133E-2</v>
      </c>
      <c r="P24">
        <f t="shared" si="4"/>
        <v>3.4986769400110071E-2</v>
      </c>
      <c r="Q24">
        <f t="shared" si="4"/>
        <v>2.8173556411667584E-2</v>
      </c>
      <c r="R24">
        <f t="shared" si="4"/>
        <v>1.9150652724270776E-2</v>
      </c>
      <c r="S24">
        <f t="shared" si="4"/>
        <v>9.943608145294441E-3</v>
      </c>
      <c r="T24">
        <f t="shared" si="4"/>
        <v>2.5779724821133735E-3</v>
      </c>
      <c r="U24">
        <f t="shared" si="4"/>
        <v>0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>
        <f>SUM(B24:Y24)</f>
        <v>0.33458400000000005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>E24*1000000</f>
        <v>0</v>
      </c>
      <c r="F25">
        <f t="shared" si="5"/>
        <v>0</v>
      </c>
      <c r="G25">
        <f>G24*1000000</f>
        <v>920.70445789763335</v>
      </c>
      <c r="H25">
        <f t="shared" si="5"/>
        <v>6997.353880022014</v>
      </c>
      <c r="I25">
        <f t="shared" si="5"/>
        <v>16020.257567418819</v>
      </c>
      <c r="J25">
        <f t="shared" si="5"/>
        <v>25227.302146395155</v>
      </c>
      <c r="K25">
        <f t="shared" si="5"/>
        <v>32961.21959273528</v>
      </c>
      <c r="L25">
        <f t="shared" si="5"/>
        <v>38117.16455696203</v>
      </c>
      <c r="M25">
        <f>M24*1000000</f>
        <v>40326.855255916344</v>
      </c>
      <c r="N25">
        <f t="shared" si="5"/>
        <v>40326.855255916344</v>
      </c>
      <c r="O25">
        <f t="shared" si="5"/>
        <v>38853.728123280132</v>
      </c>
      <c r="P25">
        <f t="shared" si="5"/>
        <v>34986.769400110068</v>
      </c>
      <c r="Q25">
        <f t="shared" si="5"/>
        <v>28173.556411667585</v>
      </c>
      <c r="R25">
        <f t="shared" si="5"/>
        <v>19150.652724270774</v>
      </c>
      <c r="S25">
        <f t="shared" si="5"/>
        <v>9943.6081452944418</v>
      </c>
      <c r="T25">
        <f t="shared" si="5"/>
        <v>2577.9724821133736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>$F20*G16</f>
        <v>5.5242267473858012E-4</v>
      </c>
      <c r="H27">
        <f t="shared" si="6"/>
        <v>4.1984123280132089E-3</v>
      </c>
      <c r="I27">
        <f t="shared" si="6"/>
        <v>9.6121545404512943E-3</v>
      </c>
      <c r="J27">
        <f>$F20*J16</f>
        <v>1.5136381287837097E-2</v>
      </c>
      <c r="K27">
        <f t="shared" si="6"/>
        <v>1.977673175564117E-2</v>
      </c>
      <c r="L27">
        <f t="shared" si="6"/>
        <v>2.2870298734177216E-2</v>
      </c>
      <c r="M27">
        <f t="shared" si="6"/>
        <v>2.419611315354981E-2</v>
      </c>
      <c r="N27">
        <f>$F20*N16</f>
        <v>2.419611315354981E-2</v>
      </c>
      <c r="O27">
        <f t="shared" si="6"/>
        <v>2.3312236873968082E-2</v>
      </c>
      <c r="P27">
        <f t="shared" si="6"/>
        <v>2.0992061640066045E-2</v>
      </c>
      <c r="Q27">
        <f t="shared" si="6"/>
        <v>1.6904133847000551E-2</v>
      </c>
      <c r="R27">
        <f t="shared" si="6"/>
        <v>1.1490391634562466E-2</v>
      </c>
      <c r="S27">
        <f t="shared" si="6"/>
        <v>5.966164887176665E-3</v>
      </c>
      <c r="T27">
        <f t="shared" si="6"/>
        <v>1.5467834892680242E-3</v>
      </c>
      <c r="U27">
        <f t="shared" si="6"/>
        <v>0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>
        <f>SUM(B27:Y27)</f>
        <v>0.20075039999999997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552.4226747385801</v>
      </c>
      <c r="H28">
        <f t="shared" si="7"/>
        <v>4198.4123280132089</v>
      </c>
      <c r="I28">
        <f t="shared" si="7"/>
        <v>9612.1545404512945</v>
      </c>
      <c r="J28">
        <f t="shared" si="7"/>
        <v>15136.381287837097</v>
      </c>
      <c r="K28">
        <f t="shared" si="7"/>
        <v>19776.731755641169</v>
      </c>
      <c r="L28">
        <f t="shared" si="7"/>
        <v>22870.298734177217</v>
      </c>
      <c r="M28">
        <f t="shared" si="7"/>
        <v>24196.11315354981</v>
      </c>
      <c r="N28">
        <f t="shared" si="7"/>
        <v>24196.11315354981</v>
      </c>
      <c r="O28">
        <f>O27*1000000</f>
        <v>23312.236873968082</v>
      </c>
      <c r="P28">
        <f t="shared" si="7"/>
        <v>20992.061640066044</v>
      </c>
      <c r="Q28">
        <f t="shared" si="7"/>
        <v>16904.13384700055</v>
      </c>
      <c r="R28">
        <f t="shared" si="7"/>
        <v>11490.391634562466</v>
      </c>
      <c r="S28">
        <f t="shared" si="7"/>
        <v>5966.1648871766647</v>
      </c>
      <c r="T28">
        <f t="shared" si="7"/>
        <v>1546.7834892680241</v>
      </c>
      <c r="U28">
        <f t="shared" si="7"/>
        <v>0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4.6035222894881669E-4</v>
      </c>
      <c r="H30">
        <f t="shared" si="8"/>
        <v>3.498676940011007E-3</v>
      </c>
      <c r="I30">
        <f t="shared" si="8"/>
        <v>8.0101287837094099E-3</v>
      </c>
      <c r="J30">
        <f t="shared" si="8"/>
        <v>1.2613651073197578E-2</v>
      </c>
      <c r="K30">
        <f>$G20*K16</f>
        <v>1.6480609796367639E-2</v>
      </c>
      <c r="L30">
        <f t="shared" si="8"/>
        <v>1.9058582278481014E-2</v>
      </c>
      <c r="M30">
        <f>$G20*M16</f>
        <v>2.0163427627958173E-2</v>
      </c>
      <c r="N30">
        <f t="shared" si="8"/>
        <v>2.0163427627958173E-2</v>
      </c>
      <c r="O30">
        <f t="shared" si="8"/>
        <v>1.9426864061640067E-2</v>
      </c>
      <c r="P30">
        <f t="shared" si="8"/>
        <v>1.7493384700055035E-2</v>
      </c>
      <c r="Q30">
        <f t="shared" si="8"/>
        <v>1.4086778205833792E-2</v>
      </c>
      <c r="R30">
        <f t="shared" si="8"/>
        <v>9.575326362135388E-3</v>
      </c>
      <c r="S30">
        <f t="shared" si="8"/>
        <v>4.9718040726472205E-3</v>
      </c>
      <c r="T30">
        <f t="shared" si="8"/>
        <v>1.2889862410566868E-3</v>
      </c>
      <c r="U30">
        <f t="shared" si="8"/>
        <v>0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>
        <f>SUM(B30:Y30)</f>
        <v>0.16729200000000002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460.35222894881667</v>
      </c>
      <c r="H31">
        <f t="shared" si="9"/>
        <v>3498.676940011007</v>
      </c>
      <c r="I31">
        <f t="shared" si="9"/>
        <v>8010.1287837094096</v>
      </c>
      <c r="J31">
        <f t="shared" si="9"/>
        <v>12613.651073197578</v>
      </c>
      <c r="K31">
        <f t="shared" si="9"/>
        <v>16480.60979636764</v>
      </c>
      <c r="L31">
        <f t="shared" si="9"/>
        <v>19058.582278481015</v>
      </c>
      <c r="M31">
        <f t="shared" si="9"/>
        <v>20163.427627958172</v>
      </c>
      <c r="N31">
        <f t="shared" si="9"/>
        <v>20163.427627958172</v>
      </c>
      <c r="O31">
        <f t="shared" si="9"/>
        <v>19426.864061640066</v>
      </c>
      <c r="P31">
        <f t="shared" si="9"/>
        <v>17493.384700055034</v>
      </c>
      <c r="Q31">
        <f t="shared" si="9"/>
        <v>14086.778205833793</v>
      </c>
      <c r="R31">
        <f t="shared" si="9"/>
        <v>9575.3263621353872</v>
      </c>
      <c r="S31">
        <f t="shared" si="9"/>
        <v>4971.8040726472209</v>
      </c>
      <c r="T31">
        <f t="shared" si="9"/>
        <v>1288.9862410566868</v>
      </c>
      <c r="U31">
        <f t="shared" si="9"/>
        <v>0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3.6828178315905348E-4</v>
      </c>
      <c r="H33">
        <f t="shared" si="10"/>
        <v>2.7989415520088064E-3</v>
      </c>
      <c r="I33">
        <f t="shared" si="10"/>
        <v>6.4081030269675298E-3</v>
      </c>
      <c r="J33">
        <f>$H20*J16</f>
        <v>1.0090920858558066E-2</v>
      </c>
      <c r="K33">
        <f>$H20*K16</f>
        <v>1.3184487837094114E-2</v>
      </c>
      <c r="L33">
        <f t="shared" si="10"/>
        <v>1.5246865822784814E-2</v>
      </c>
      <c r="M33">
        <f t="shared" si="10"/>
        <v>1.6130742102366542E-2</v>
      </c>
      <c r="N33">
        <f>$H20*N16</f>
        <v>1.6130742102366542E-2</v>
      </c>
      <c r="O33">
        <f t="shared" si="10"/>
        <v>1.5541491249312056E-2</v>
      </c>
      <c r="P33">
        <f t="shared" si="10"/>
        <v>1.3994707760044032E-2</v>
      </c>
      <c r="Q33">
        <f t="shared" si="10"/>
        <v>1.1269422564667037E-2</v>
      </c>
      <c r="R33">
        <f t="shared" si="10"/>
        <v>7.6602610897083118E-3</v>
      </c>
      <c r="S33">
        <f t="shared" si="10"/>
        <v>3.9774432581177769E-3</v>
      </c>
      <c r="T33">
        <f t="shared" si="10"/>
        <v>1.0311889928453497E-3</v>
      </c>
      <c r="U33">
        <f t="shared" si="10"/>
        <v>0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>
        <f>SUM(B33:Y33)</f>
        <v>0.13383360000000002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0</v>
      </c>
      <c r="G34">
        <f t="shared" si="11"/>
        <v>368.28178315905348</v>
      </c>
      <c r="H34">
        <f t="shared" si="11"/>
        <v>2798.9415520088064</v>
      </c>
      <c r="I34">
        <f t="shared" si="11"/>
        <v>6408.1030269675302</v>
      </c>
      <c r="J34">
        <f t="shared" si="11"/>
        <v>10090.920858558067</v>
      </c>
      <c r="K34">
        <f t="shared" si="11"/>
        <v>13184.487837094115</v>
      </c>
      <c r="L34">
        <f t="shared" si="11"/>
        <v>15246.865822784814</v>
      </c>
      <c r="M34">
        <f t="shared" si="11"/>
        <v>16130.742102366543</v>
      </c>
      <c r="N34">
        <f t="shared" si="11"/>
        <v>16130.742102366543</v>
      </c>
      <c r="O34">
        <f t="shared" si="11"/>
        <v>15541.491249312056</v>
      </c>
      <c r="P34">
        <f t="shared" si="11"/>
        <v>13994.707760044032</v>
      </c>
      <c r="Q34">
        <f t="shared" si="11"/>
        <v>11269.422564667037</v>
      </c>
      <c r="R34">
        <f t="shared" si="11"/>
        <v>7660.2610897083114</v>
      </c>
      <c r="S34">
        <f t="shared" si="11"/>
        <v>3977.4432581177771</v>
      </c>
      <c r="T34">
        <f t="shared" si="11"/>
        <v>1031.1889928453497</v>
      </c>
      <c r="U34">
        <f t="shared" si="11"/>
        <v>0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2.7621133736929006E-4</v>
      </c>
      <c r="H36">
        <f t="shared" si="12"/>
        <v>2.0992061640066045E-3</v>
      </c>
      <c r="I36">
        <f>$I20*I16</f>
        <v>4.8060772702256472E-3</v>
      </c>
      <c r="J36">
        <f t="shared" si="12"/>
        <v>7.5681906439185485E-3</v>
      </c>
      <c r="K36">
        <f t="shared" si="12"/>
        <v>9.888365877820585E-3</v>
      </c>
      <c r="L36">
        <f>$I20*L16</f>
        <v>1.1435149367088608E-2</v>
      </c>
      <c r="M36">
        <f t="shared" si="12"/>
        <v>1.2098056576774905E-2</v>
      </c>
      <c r="N36">
        <f t="shared" si="12"/>
        <v>1.2098056576774905E-2</v>
      </c>
      <c r="O36">
        <f t="shared" si="12"/>
        <v>1.1656118436984041E-2</v>
      </c>
      <c r="P36">
        <f t="shared" si="12"/>
        <v>1.0496030820033022E-2</v>
      </c>
      <c r="Q36">
        <f t="shared" si="12"/>
        <v>8.4520669235002756E-3</v>
      </c>
      <c r="R36">
        <f>$I20*R16</f>
        <v>5.745195817281233E-3</v>
      </c>
      <c r="S36">
        <f t="shared" si="12"/>
        <v>2.9830824435883325E-3</v>
      </c>
      <c r="T36">
        <f t="shared" si="12"/>
        <v>7.7339174463401212E-4</v>
      </c>
      <c r="U36">
        <f t="shared" si="12"/>
        <v>0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>
        <f>SUM(B36:Y36)</f>
        <v>0.10037519999999998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276.21133736929005</v>
      </c>
      <c r="H37">
        <f t="shared" si="13"/>
        <v>2099.2061640066045</v>
      </c>
      <c r="I37">
        <f t="shared" si="13"/>
        <v>4806.0772702256472</v>
      </c>
      <c r="J37">
        <f>J36*1000000</f>
        <v>7568.1906439185486</v>
      </c>
      <c r="K37">
        <f t="shared" si="13"/>
        <v>9888.3658778205845</v>
      </c>
      <c r="L37">
        <f t="shared" si="13"/>
        <v>11435.149367088608</v>
      </c>
      <c r="M37">
        <f t="shared" si="13"/>
        <v>12098.056576774905</v>
      </c>
      <c r="N37">
        <f t="shared" si="13"/>
        <v>12098.056576774905</v>
      </c>
      <c r="O37">
        <f t="shared" si="13"/>
        <v>11656.118436984041</v>
      </c>
      <c r="P37">
        <f t="shared" si="13"/>
        <v>10496.030820033022</v>
      </c>
      <c r="Q37">
        <f t="shared" si="13"/>
        <v>8452.0669235002752</v>
      </c>
      <c r="R37">
        <f t="shared" si="13"/>
        <v>5745.1958172812328</v>
      </c>
      <c r="S37">
        <f t="shared" si="13"/>
        <v>2983.0824435883324</v>
      </c>
      <c r="T37">
        <f t="shared" si="13"/>
        <v>773.39174463401207</v>
      </c>
      <c r="U37">
        <f t="shared" si="13"/>
        <v>0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B16*$J20</f>
        <v>0</v>
      </c>
      <c r="C39">
        <f t="shared" ref="C39:Y39" si="14">C16*$J20</f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1.8414089157952674E-4</v>
      </c>
      <c r="H39">
        <f t="shared" si="14"/>
        <v>1.3994707760044032E-3</v>
      </c>
      <c r="I39">
        <f t="shared" si="14"/>
        <v>3.2040515134837649E-3</v>
      </c>
      <c r="J39">
        <f>J16*$J20</f>
        <v>5.0454604292790332E-3</v>
      </c>
      <c r="K39">
        <f t="shared" si="14"/>
        <v>6.5922439185470572E-3</v>
      </c>
      <c r="L39">
        <f t="shared" si="14"/>
        <v>7.6234329113924072E-3</v>
      </c>
      <c r="M39">
        <f t="shared" si="14"/>
        <v>8.0653710511832712E-3</v>
      </c>
      <c r="N39">
        <f t="shared" si="14"/>
        <v>8.0653710511832712E-3</v>
      </c>
      <c r="O39">
        <f t="shared" si="14"/>
        <v>7.7707456246560282E-3</v>
      </c>
      <c r="P39">
        <f>P16*$J20</f>
        <v>6.9973538800220158E-3</v>
      </c>
      <c r="Q39">
        <f t="shared" si="14"/>
        <v>5.6347112823335183E-3</v>
      </c>
      <c r="R39">
        <f t="shared" si="14"/>
        <v>3.8301305448541559E-3</v>
      </c>
      <c r="S39">
        <f t="shared" si="14"/>
        <v>1.9887216290588885E-3</v>
      </c>
      <c r="T39">
        <f t="shared" si="14"/>
        <v>5.1559449642267486E-4</v>
      </c>
      <c r="U39">
        <f t="shared" si="14"/>
        <v>0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>
        <f>SUM(B39:Y39)</f>
        <v>6.6916800000000012E-2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184.14089157952674</v>
      </c>
      <c r="H40">
        <f t="shared" si="15"/>
        <v>1399.4707760044032</v>
      </c>
      <c r="I40">
        <f t="shared" si="15"/>
        <v>3204.0515134837651</v>
      </c>
      <c r="J40">
        <f t="shared" si="15"/>
        <v>5045.4604292790336</v>
      </c>
      <c r="K40">
        <f t="shared" si="15"/>
        <v>6592.2439185470575</v>
      </c>
      <c r="L40">
        <f t="shared" si="15"/>
        <v>7623.4329113924068</v>
      </c>
      <c r="M40">
        <f t="shared" si="15"/>
        <v>8065.3710511832714</v>
      </c>
      <c r="N40">
        <f t="shared" si="15"/>
        <v>8065.3710511832714</v>
      </c>
      <c r="O40">
        <f t="shared" si="15"/>
        <v>7770.7456246560278</v>
      </c>
      <c r="P40">
        <f t="shared" si="15"/>
        <v>6997.3538800220158</v>
      </c>
      <c r="Q40">
        <f t="shared" si="15"/>
        <v>5634.7112823335183</v>
      </c>
      <c r="R40">
        <f t="shared" si="15"/>
        <v>3830.1305448541557</v>
      </c>
      <c r="S40">
        <f t="shared" si="15"/>
        <v>1988.7216290588885</v>
      </c>
      <c r="T40">
        <f t="shared" si="15"/>
        <v>515.59449642267487</v>
      </c>
      <c r="U40">
        <f t="shared" si="15"/>
        <v>0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0</v>
      </c>
      <c r="G42">
        <f>$K20*G16</f>
        <v>9.2070445789763371E-5</v>
      </c>
      <c r="H42">
        <f t="shared" si="16"/>
        <v>6.997353880022016E-4</v>
      </c>
      <c r="I42">
        <f t="shared" si="16"/>
        <v>1.6020257567418825E-3</v>
      </c>
      <c r="J42">
        <f t="shared" si="16"/>
        <v>2.5227302146395166E-3</v>
      </c>
      <c r="K42">
        <f t="shared" si="16"/>
        <v>3.2961219592735286E-3</v>
      </c>
      <c r="L42">
        <f>$K20*L16</f>
        <v>3.8117164556962036E-3</v>
      </c>
      <c r="M42">
        <f t="shared" si="16"/>
        <v>4.0326855255916356E-3</v>
      </c>
      <c r="N42">
        <f t="shared" si="16"/>
        <v>4.0326855255916356E-3</v>
      </c>
      <c r="O42">
        <f t="shared" si="16"/>
        <v>3.8853728123280141E-3</v>
      </c>
      <c r="P42">
        <f t="shared" si="16"/>
        <v>3.4986769400110079E-3</v>
      </c>
      <c r="Q42">
        <f t="shared" si="16"/>
        <v>2.8173556411667591E-3</v>
      </c>
      <c r="R42">
        <f>$K20*R16</f>
        <v>1.9150652724270779E-3</v>
      </c>
      <c r="S42">
        <f t="shared" si="16"/>
        <v>9.9436081452944423E-4</v>
      </c>
      <c r="T42">
        <f t="shared" si="16"/>
        <v>2.5779724821133743E-4</v>
      </c>
      <c r="U42">
        <f t="shared" si="16"/>
        <v>0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>
        <f>SUM(B42:Y42)</f>
        <v>3.3458400000000006E-2</v>
      </c>
      <c r="B43">
        <f>B42*1000000</f>
        <v>0</v>
      </c>
      <c r="C43">
        <f t="shared" ref="C43:R43" si="17">C42*1000000</f>
        <v>0</v>
      </c>
      <c r="D43">
        <f t="shared" si="17"/>
        <v>0</v>
      </c>
      <c r="E43">
        <f t="shared" si="17"/>
        <v>0</v>
      </c>
      <c r="F43">
        <f t="shared" si="17"/>
        <v>0</v>
      </c>
      <c r="G43">
        <f t="shared" si="17"/>
        <v>92.070445789763369</v>
      </c>
      <c r="H43">
        <f t="shared" si="17"/>
        <v>699.7353880022016</v>
      </c>
      <c r="I43">
        <f t="shared" si="17"/>
        <v>1602.0257567418826</v>
      </c>
      <c r="J43">
        <f t="shared" si="17"/>
        <v>2522.7302146395168</v>
      </c>
      <c r="K43">
        <f t="shared" si="17"/>
        <v>3296.1219592735288</v>
      </c>
      <c r="L43">
        <f t="shared" si="17"/>
        <v>3811.7164556962034</v>
      </c>
      <c r="M43">
        <f t="shared" si="17"/>
        <v>4032.6855255916357</v>
      </c>
      <c r="N43">
        <f t="shared" si="17"/>
        <v>4032.6855255916357</v>
      </c>
      <c r="O43">
        <f t="shared" si="17"/>
        <v>3885.3728123280139</v>
      </c>
      <c r="P43">
        <f t="shared" si="17"/>
        <v>3498.6769400110079</v>
      </c>
      <c r="Q43">
        <f t="shared" si="17"/>
        <v>2817.3556411667591</v>
      </c>
      <c r="R43">
        <f t="shared" si="17"/>
        <v>1915.0652724270778</v>
      </c>
      <c r="S43">
        <f>S42*1000000</f>
        <v>994.36081452944427</v>
      </c>
      <c r="T43">
        <f t="shared" ref="T43:Y43" si="18">T42*1000000</f>
        <v>257.79724821133743</v>
      </c>
      <c r="U43">
        <f t="shared" si="18"/>
        <v>0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</row>
    <row r="86" spans="1:25">
      <c r="B86" s="117" t="s">
        <v>43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</row>
    <row r="87" spans="1:25">
      <c r="B87">
        <v>1</v>
      </c>
      <c r="C87">
        <v>2</v>
      </c>
      <c r="D87">
        <v>3</v>
      </c>
      <c r="E87">
        <v>4</v>
      </c>
      <c r="F87">
        <v>5</v>
      </c>
      <c r="G87">
        <v>6</v>
      </c>
      <c r="H87">
        <v>7</v>
      </c>
      <c r="I87">
        <v>8</v>
      </c>
      <c r="J87">
        <v>9</v>
      </c>
      <c r="K87">
        <v>10</v>
      </c>
      <c r="L87">
        <v>11</v>
      </c>
      <c r="M87">
        <v>12</v>
      </c>
      <c r="N87">
        <v>13</v>
      </c>
      <c r="O87">
        <v>14</v>
      </c>
      <c r="P87">
        <v>15</v>
      </c>
      <c r="Q87">
        <v>16</v>
      </c>
      <c r="R87">
        <v>17</v>
      </c>
      <c r="S87">
        <v>18</v>
      </c>
      <c r="T87">
        <v>19</v>
      </c>
      <c r="U87">
        <v>20</v>
      </c>
      <c r="V87">
        <v>21</v>
      </c>
      <c r="W87">
        <v>22</v>
      </c>
      <c r="X87">
        <v>23</v>
      </c>
      <c r="Y87">
        <v>24</v>
      </c>
    </row>
    <row r="88" spans="1:25">
      <c r="A88" t="s">
        <v>44</v>
      </c>
      <c r="B88">
        <v>2560</v>
      </c>
      <c r="C88">
        <v>2440</v>
      </c>
      <c r="D88">
        <v>2460</v>
      </c>
      <c r="E88">
        <v>2600</v>
      </c>
      <c r="F88">
        <v>2740</v>
      </c>
      <c r="G88">
        <v>2830</v>
      </c>
      <c r="H88">
        <v>2880</v>
      </c>
      <c r="I88">
        <v>2990</v>
      </c>
      <c r="J88">
        <v>3570</v>
      </c>
      <c r="K88">
        <v>3840</v>
      </c>
      <c r="L88">
        <v>3810</v>
      </c>
      <c r="M88">
        <v>3980</v>
      </c>
      <c r="N88">
        <v>3910</v>
      </c>
      <c r="O88">
        <v>4130</v>
      </c>
      <c r="P88">
        <v>4180</v>
      </c>
      <c r="Q88">
        <v>4040</v>
      </c>
      <c r="R88">
        <v>3880</v>
      </c>
      <c r="S88">
        <v>3720</v>
      </c>
      <c r="T88">
        <v>3580</v>
      </c>
      <c r="U88">
        <v>3420</v>
      </c>
      <c r="V88">
        <v>3220</v>
      </c>
      <c r="W88">
        <v>2990</v>
      </c>
      <c r="X88">
        <v>2780</v>
      </c>
      <c r="Y88">
        <v>2670</v>
      </c>
    </row>
    <row r="89" spans="1:25">
      <c r="A89" t="s">
        <v>45</v>
      </c>
      <c r="B89">
        <v>2490</v>
      </c>
      <c r="C89">
        <v>2380</v>
      </c>
      <c r="D89">
        <v>2420</v>
      </c>
      <c r="E89">
        <v>2560</v>
      </c>
      <c r="F89">
        <v>2720</v>
      </c>
      <c r="G89">
        <v>2810</v>
      </c>
      <c r="H89">
        <v>2680</v>
      </c>
      <c r="I89">
        <v>2820</v>
      </c>
      <c r="J89">
        <v>3360</v>
      </c>
      <c r="K89">
        <v>3620</v>
      </c>
      <c r="L89">
        <v>3630</v>
      </c>
      <c r="M89">
        <v>3620</v>
      </c>
      <c r="N89">
        <v>3520</v>
      </c>
      <c r="O89">
        <v>3640</v>
      </c>
      <c r="P89">
        <v>3660</v>
      </c>
      <c r="Q89">
        <v>3540</v>
      </c>
      <c r="R89">
        <v>3410</v>
      </c>
      <c r="S89">
        <v>3260</v>
      </c>
      <c r="T89">
        <v>3270</v>
      </c>
      <c r="U89">
        <v>3190</v>
      </c>
      <c r="V89">
        <v>3040</v>
      </c>
      <c r="W89">
        <v>2870</v>
      </c>
      <c r="X89">
        <v>2680</v>
      </c>
      <c r="Y89">
        <v>2600</v>
      </c>
    </row>
    <row r="90" spans="1:25">
      <c r="A90" t="s">
        <v>46</v>
      </c>
      <c r="B90">
        <v>2450</v>
      </c>
      <c r="C90">
        <v>2350</v>
      </c>
      <c r="D90">
        <v>2410</v>
      </c>
      <c r="E90">
        <v>2550</v>
      </c>
      <c r="F90">
        <v>2700</v>
      </c>
      <c r="G90">
        <v>2690</v>
      </c>
      <c r="H90">
        <v>2460</v>
      </c>
      <c r="I90">
        <v>2430</v>
      </c>
      <c r="J90">
        <v>2770</v>
      </c>
      <c r="K90">
        <v>3010</v>
      </c>
      <c r="L90">
        <v>3120</v>
      </c>
      <c r="M90">
        <v>3290</v>
      </c>
      <c r="N90">
        <v>3170</v>
      </c>
      <c r="O90">
        <v>3280</v>
      </c>
      <c r="P90">
        <v>3280</v>
      </c>
      <c r="Q90">
        <v>3320</v>
      </c>
      <c r="R90">
        <v>3330</v>
      </c>
      <c r="S90">
        <v>3220</v>
      </c>
      <c r="T90">
        <v>3200</v>
      </c>
      <c r="U90">
        <v>3140</v>
      </c>
      <c r="V90">
        <v>2990</v>
      </c>
      <c r="W90">
        <v>2810</v>
      </c>
      <c r="X90">
        <v>2610</v>
      </c>
      <c r="Y90">
        <v>2540</v>
      </c>
    </row>
    <row r="91" spans="1:25">
      <c r="A91" t="s">
        <v>47</v>
      </c>
      <c r="B91">
        <v>2370</v>
      </c>
      <c r="C91">
        <v>2270</v>
      </c>
      <c r="D91">
        <v>2320</v>
      </c>
      <c r="E91">
        <v>2450</v>
      </c>
      <c r="F91">
        <v>2590</v>
      </c>
      <c r="G91">
        <v>2550</v>
      </c>
      <c r="H91">
        <v>2290</v>
      </c>
      <c r="I91">
        <v>2230</v>
      </c>
      <c r="J91">
        <v>2490</v>
      </c>
      <c r="K91">
        <v>2660</v>
      </c>
      <c r="L91">
        <v>2830</v>
      </c>
      <c r="M91">
        <v>2930</v>
      </c>
      <c r="N91">
        <v>3030</v>
      </c>
      <c r="O91">
        <v>2930</v>
      </c>
      <c r="P91">
        <v>2840</v>
      </c>
      <c r="Q91">
        <v>2730</v>
      </c>
      <c r="R91">
        <v>2840</v>
      </c>
      <c r="S91">
        <v>3010</v>
      </c>
      <c r="T91">
        <v>3040</v>
      </c>
      <c r="U91">
        <v>3050</v>
      </c>
      <c r="V91">
        <v>2920</v>
      </c>
      <c r="W91">
        <v>2740</v>
      </c>
      <c r="X91">
        <v>2560</v>
      </c>
      <c r="Y91">
        <v>2470</v>
      </c>
    </row>
    <row r="92" spans="1:25">
      <c r="A92" t="s">
        <v>48</v>
      </c>
      <c r="B92">
        <v>2320</v>
      </c>
      <c r="C92">
        <v>2240</v>
      </c>
      <c r="D92">
        <v>2300</v>
      </c>
      <c r="E92">
        <v>2450</v>
      </c>
      <c r="F92">
        <v>2610</v>
      </c>
      <c r="G92">
        <v>2650</v>
      </c>
      <c r="H92">
        <v>2630</v>
      </c>
      <c r="I92">
        <v>2900</v>
      </c>
      <c r="J92">
        <v>3530</v>
      </c>
      <c r="K92">
        <v>3860</v>
      </c>
      <c r="L92">
        <v>4060</v>
      </c>
      <c r="M92">
        <v>4210</v>
      </c>
      <c r="N92">
        <v>4130</v>
      </c>
      <c r="O92">
        <v>4340</v>
      </c>
      <c r="P92">
        <v>4360</v>
      </c>
      <c r="Q92">
        <v>4280</v>
      </c>
      <c r="R92">
        <v>4250</v>
      </c>
      <c r="S92">
        <v>4170</v>
      </c>
      <c r="T92">
        <v>4010</v>
      </c>
      <c r="U92">
        <v>3750</v>
      </c>
      <c r="V92">
        <v>3510</v>
      </c>
      <c r="W92">
        <v>3240</v>
      </c>
      <c r="X92">
        <v>2960</v>
      </c>
      <c r="Y92">
        <v>2800</v>
      </c>
    </row>
    <row r="93" spans="1:25">
      <c r="A93" t="s">
        <v>49</v>
      </c>
      <c r="B93">
        <v>2570</v>
      </c>
      <c r="C93">
        <v>2440</v>
      </c>
      <c r="D93">
        <v>2460</v>
      </c>
      <c r="E93">
        <v>2590</v>
      </c>
      <c r="F93">
        <v>2740</v>
      </c>
      <c r="G93">
        <v>2800</v>
      </c>
      <c r="H93">
        <v>2800</v>
      </c>
      <c r="I93">
        <v>2950</v>
      </c>
      <c r="J93">
        <v>3580</v>
      </c>
      <c r="K93">
        <v>3930</v>
      </c>
      <c r="L93">
        <v>4130</v>
      </c>
      <c r="M93">
        <v>4260</v>
      </c>
      <c r="N93">
        <v>4160</v>
      </c>
      <c r="O93">
        <v>4350</v>
      </c>
      <c r="P93">
        <v>4370</v>
      </c>
      <c r="Q93">
        <v>4310</v>
      </c>
      <c r="R93">
        <v>4310</v>
      </c>
      <c r="S93">
        <v>4220</v>
      </c>
      <c r="T93">
        <v>4040</v>
      </c>
      <c r="U93">
        <v>3810</v>
      </c>
      <c r="V93">
        <v>3580</v>
      </c>
      <c r="W93">
        <v>3300</v>
      </c>
      <c r="X93">
        <v>3030</v>
      </c>
      <c r="Y93">
        <v>2860</v>
      </c>
    </row>
    <row r="94" spans="1:25">
      <c r="A94" t="s">
        <v>50</v>
      </c>
      <c r="B94">
        <v>2620</v>
      </c>
      <c r="C94">
        <v>2480</v>
      </c>
      <c r="D94">
        <v>2490</v>
      </c>
      <c r="E94">
        <v>2610</v>
      </c>
      <c r="F94">
        <v>2750</v>
      </c>
      <c r="G94">
        <v>2810</v>
      </c>
      <c r="H94">
        <v>2820</v>
      </c>
      <c r="I94">
        <v>2970</v>
      </c>
      <c r="J94">
        <v>3590</v>
      </c>
      <c r="K94">
        <v>3960</v>
      </c>
      <c r="L94">
        <v>4130</v>
      </c>
      <c r="M94">
        <v>4240</v>
      </c>
      <c r="N94">
        <v>4150</v>
      </c>
      <c r="O94">
        <v>4340</v>
      </c>
      <c r="P94">
        <v>4340</v>
      </c>
      <c r="Q94">
        <v>4290</v>
      </c>
      <c r="R94">
        <v>4280</v>
      </c>
      <c r="S94">
        <v>4170</v>
      </c>
      <c r="T94">
        <v>4020</v>
      </c>
      <c r="U94">
        <v>3810</v>
      </c>
      <c r="V94">
        <v>3580</v>
      </c>
      <c r="W94">
        <v>3310</v>
      </c>
      <c r="X94">
        <v>3040</v>
      </c>
      <c r="Y94">
        <v>2870</v>
      </c>
    </row>
    <row r="97" spans="1:25">
      <c r="A97" s="10" t="s">
        <v>29</v>
      </c>
      <c r="B97" t="s">
        <v>30</v>
      </c>
      <c r="C97" t="s">
        <v>16</v>
      </c>
      <c r="D97" t="s">
        <v>17</v>
      </c>
    </row>
    <row r="98" spans="1:25">
      <c r="A98" t="s">
        <v>51</v>
      </c>
      <c r="B98" t="s">
        <v>52</v>
      </c>
      <c r="C98" s="22">
        <v>24176517.553279564</v>
      </c>
      <c r="D98" s="19">
        <v>30989434.100000001</v>
      </c>
    </row>
    <row r="99" spans="1:25">
      <c r="A99" t="s">
        <v>53</v>
      </c>
      <c r="B99" t="s">
        <v>52</v>
      </c>
      <c r="C99" s="23">
        <f>C98/365</f>
        <v>66237.034392546746</v>
      </c>
      <c r="D99" s="23">
        <f>D98/365</f>
        <v>84902.5591780822</v>
      </c>
    </row>
    <row r="101" spans="1:25">
      <c r="A101" t="s">
        <v>54</v>
      </c>
      <c r="B101" s="9">
        <f>MAX(B93:Y93)</f>
        <v>4370</v>
      </c>
      <c r="C101" t="s">
        <v>35</v>
      </c>
      <c r="D101">
        <v>1</v>
      </c>
      <c r="E101" t="s">
        <v>36</v>
      </c>
      <c r="F101" t="s">
        <v>55</v>
      </c>
    </row>
    <row r="102" spans="1:25">
      <c r="A102" t="s">
        <v>56</v>
      </c>
      <c r="B102">
        <f t="shared" ref="B102:Y102" si="19">B93/$B101</f>
        <v>0.58810068649885583</v>
      </c>
      <c r="C102">
        <f t="shared" si="19"/>
        <v>0.5583524027459954</v>
      </c>
      <c r="D102">
        <f t="shared" si="19"/>
        <v>0.56292906178489699</v>
      </c>
      <c r="E102">
        <f t="shared" si="19"/>
        <v>0.59267734553775742</v>
      </c>
      <c r="F102">
        <f t="shared" si="19"/>
        <v>0.62700228832951943</v>
      </c>
      <c r="G102">
        <f t="shared" si="19"/>
        <v>0.6407322654462243</v>
      </c>
      <c r="H102">
        <f t="shared" si="19"/>
        <v>0.6407322654462243</v>
      </c>
      <c r="I102">
        <f t="shared" si="19"/>
        <v>0.67505720823798632</v>
      </c>
      <c r="J102">
        <f t="shared" si="19"/>
        <v>0.81922196796338675</v>
      </c>
      <c r="K102">
        <f t="shared" si="19"/>
        <v>0.89931350114416475</v>
      </c>
      <c r="L102">
        <f t="shared" si="19"/>
        <v>0.94508009153318073</v>
      </c>
      <c r="M102">
        <f t="shared" si="19"/>
        <v>0.97482837528604116</v>
      </c>
      <c r="N102">
        <f t="shared" si="19"/>
        <v>0.95194508009153322</v>
      </c>
      <c r="O102">
        <f t="shared" si="19"/>
        <v>0.99542334096109841</v>
      </c>
      <c r="P102">
        <f t="shared" si="19"/>
        <v>1</v>
      </c>
      <c r="Q102">
        <f t="shared" si="19"/>
        <v>0.98627002288329524</v>
      </c>
      <c r="R102">
        <f t="shared" si="19"/>
        <v>0.98627002288329524</v>
      </c>
      <c r="S102">
        <f t="shared" si="19"/>
        <v>0.96567505720823799</v>
      </c>
      <c r="T102">
        <f t="shared" si="19"/>
        <v>0.92448512585812359</v>
      </c>
      <c r="U102">
        <f t="shared" si="19"/>
        <v>0.87185354691075512</v>
      </c>
      <c r="V102">
        <f t="shared" si="19"/>
        <v>0.81922196796338675</v>
      </c>
      <c r="W102">
        <f t="shared" si="19"/>
        <v>0.75514874141876431</v>
      </c>
      <c r="X102">
        <f t="shared" si="19"/>
        <v>0.69336384439359267</v>
      </c>
      <c r="Y102">
        <f t="shared" si="19"/>
        <v>0.65446224256292906</v>
      </c>
    </row>
    <row r="104" spans="1:25">
      <c r="A104" s="12" t="s">
        <v>38</v>
      </c>
      <c r="E104" t="s">
        <v>16</v>
      </c>
      <c r="F104" t="s">
        <v>17</v>
      </c>
    </row>
    <row r="105" spans="1:25">
      <c r="B105">
        <f>SUM(B102:Y102)</f>
        <v>19.12814645308924</v>
      </c>
      <c r="C105" t="s">
        <v>39</v>
      </c>
      <c r="D105" t="s">
        <v>40</v>
      </c>
      <c r="E105">
        <v>66237.034392546746</v>
      </c>
      <c r="F105">
        <v>84902.5591780822</v>
      </c>
    </row>
    <row r="106" spans="1:25">
      <c r="A106" t="s">
        <v>30</v>
      </c>
      <c r="B106" t="s">
        <v>58</v>
      </c>
      <c r="C106" t="s">
        <v>39</v>
      </c>
      <c r="D106" t="s">
        <v>40</v>
      </c>
      <c r="E106">
        <f>E105/$B105</f>
        <v>3462.8046452378198</v>
      </c>
      <c r="F106">
        <f>F105/$B105</f>
        <v>4438.619255990182</v>
      </c>
    </row>
    <row r="109" spans="1:25">
      <c r="A109" t="s">
        <v>59</v>
      </c>
    </row>
    <row r="110" spans="1:25">
      <c r="A110" s="21" t="s">
        <v>16</v>
      </c>
      <c r="B110">
        <f t="shared" ref="B110:Y110" si="20">$E106*B102</f>
        <v>2036.4777890757887</v>
      </c>
      <c r="C110">
        <f t="shared" si="20"/>
        <v>1933.4652939085308</v>
      </c>
      <c r="D110">
        <f t="shared" si="20"/>
        <v>1949.313370088109</v>
      </c>
      <c r="E110">
        <f t="shared" si="20"/>
        <v>2052.3258652553668</v>
      </c>
      <c r="F110">
        <f t="shared" si="20"/>
        <v>2171.1864366022028</v>
      </c>
      <c r="G110">
        <f t="shared" si="20"/>
        <v>2218.7306651409372</v>
      </c>
      <c r="H110">
        <f t="shared" si="20"/>
        <v>2218.7306651409372</v>
      </c>
      <c r="I110">
        <f t="shared" si="20"/>
        <v>2337.5912364877731</v>
      </c>
      <c r="J110">
        <f t="shared" si="20"/>
        <v>2836.8056361444842</v>
      </c>
      <c r="K110">
        <f t="shared" si="20"/>
        <v>3114.146969287101</v>
      </c>
      <c r="L110">
        <f t="shared" si="20"/>
        <v>3272.6277310828823</v>
      </c>
      <c r="M110">
        <f t="shared" si="20"/>
        <v>3375.6402262501401</v>
      </c>
      <c r="N110">
        <f t="shared" si="20"/>
        <v>3296.3998453522495</v>
      </c>
      <c r="O110">
        <f t="shared" si="20"/>
        <v>3446.9565690582417</v>
      </c>
      <c r="P110">
        <f t="shared" si="20"/>
        <v>3462.8046452378198</v>
      </c>
      <c r="Q110">
        <f t="shared" si="20"/>
        <v>3415.2604166990855</v>
      </c>
      <c r="R110">
        <f t="shared" si="20"/>
        <v>3415.2604166990855</v>
      </c>
      <c r="S110">
        <f t="shared" si="20"/>
        <v>3343.9440738909839</v>
      </c>
      <c r="T110">
        <f t="shared" si="20"/>
        <v>3201.3113882747807</v>
      </c>
      <c r="U110">
        <f t="shared" si="20"/>
        <v>3019.0585122096322</v>
      </c>
      <c r="V110">
        <f t="shared" si="20"/>
        <v>2836.8056361444842</v>
      </c>
      <c r="W110">
        <f t="shared" si="20"/>
        <v>2614.9325696303904</v>
      </c>
      <c r="X110">
        <f t="shared" si="20"/>
        <v>2400.9835412060856</v>
      </c>
      <c r="Y110">
        <f t="shared" si="20"/>
        <v>2266.2748936796715</v>
      </c>
    </row>
    <row r="111" spans="1:25">
      <c r="A111">
        <f>SUM(B110:Y110)</f>
        <v>66237.034392546761</v>
      </c>
    </row>
    <row r="113" spans="1:25">
      <c r="A113" s="21" t="s">
        <v>17</v>
      </c>
      <c r="B113">
        <f>$F106*B102</f>
        <v>2610.3550315548669</v>
      </c>
      <c r="C113">
        <f t="shared" ref="C113:Y113" si="21">$F106*C102</f>
        <v>2478.3137264567604</v>
      </c>
      <c r="D113">
        <f t="shared" si="21"/>
        <v>2498.6277733949305</v>
      </c>
      <c r="E113">
        <f t="shared" si="21"/>
        <v>2630.669078493037</v>
      </c>
      <c r="F113">
        <f>$F106*F102</f>
        <v>2783.0244305293131</v>
      </c>
      <c r="G113">
        <f t="shared" si="21"/>
        <v>2843.9665713438239</v>
      </c>
      <c r="H113">
        <f t="shared" si="21"/>
        <v>2843.9665713438239</v>
      </c>
      <c r="I113">
        <f t="shared" si="21"/>
        <v>2996.3219233801001</v>
      </c>
      <c r="J113">
        <f>$F106*J102</f>
        <v>3636.2144019324605</v>
      </c>
      <c r="K113">
        <f t="shared" si="21"/>
        <v>3991.7102233504384</v>
      </c>
      <c r="L113">
        <f>$F106*L102</f>
        <v>4194.8506927321396</v>
      </c>
      <c r="M113">
        <f t="shared" si="21"/>
        <v>4326.8919978302456</v>
      </c>
      <c r="N113">
        <f t="shared" si="21"/>
        <v>4225.3217631393954</v>
      </c>
      <c r="O113">
        <f t="shared" si="21"/>
        <v>4418.3052090520123</v>
      </c>
      <c r="P113">
        <f t="shared" si="21"/>
        <v>4438.619255990182</v>
      </c>
      <c r="Q113">
        <f t="shared" si="21"/>
        <v>4377.677115175672</v>
      </c>
      <c r="R113">
        <f>$F106*R102</f>
        <v>4377.677115175672</v>
      </c>
      <c r="S113">
        <f t="shared" si="21"/>
        <v>4286.2639039539054</v>
      </c>
      <c r="T113">
        <f t="shared" si="21"/>
        <v>4103.4374815103747</v>
      </c>
      <c r="U113">
        <f t="shared" si="21"/>
        <v>3869.8259417214172</v>
      </c>
      <c r="V113">
        <f t="shared" si="21"/>
        <v>3636.2144019324605</v>
      </c>
      <c r="W113">
        <f>$F106*W102</f>
        <v>3351.8177447980779</v>
      </c>
      <c r="X113">
        <f t="shared" si="21"/>
        <v>3077.5781111327806</v>
      </c>
      <c r="Y113">
        <f t="shared" si="21"/>
        <v>2904.9087121583343</v>
      </c>
    </row>
    <row r="114" spans="1:25">
      <c r="A114">
        <f>SUM(B113:Y113)</f>
        <v>84902.559178082214</v>
      </c>
    </row>
    <row r="137" spans="1:27">
      <c r="B137" s="117" t="s">
        <v>60</v>
      </c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</row>
    <row r="138" spans="1:27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J138">
        <v>9</v>
      </c>
      <c r="K138">
        <v>10</v>
      </c>
      <c r="L138">
        <v>11</v>
      </c>
      <c r="M138">
        <v>12</v>
      </c>
      <c r="N138">
        <v>13</v>
      </c>
      <c r="O138">
        <v>14</v>
      </c>
      <c r="P138">
        <v>15</v>
      </c>
      <c r="Q138">
        <v>16</v>
      </c>
      <c r="R138">
        <v>17</v>
      </c>
      <c r="S138">
        <v>18</v>
      </c>
      <c r="T138">
        <v>19</v>
      </c>
      <c r="U138">
        <v>20</v>
      </c>
      <c r="V138">
        <v>21</v>
      </c>
      <c r="W138">
        <v>22</v>
      </c>
      <c r="X138">
        <v>23</v>
      </c>
      <c r="Y138">
        <v>24</v>
      </c>
      <c r="Z138" s="28"/>
      <c r="AA138" s="29"/>
    </row>
    <row r="139" spans="1:27">
      <c r="A139" s="24" t="s">
        <v>16</v>
      </c>
      <c r="Z139" t="s">
        <v>61</v>
      </c>
      <c r="AA139" t="s">
        <v>57</v>
      </c>
    </row>
    <row r="140" spans="1:27">
      <c r="A140" s="11" t="s">
        <v>62</v>
      </c>
      <c r="B140" t="s">
        <v>63</v>
      </c>
    </row>
    <row r="141" spans="1:27">
      <c r="A141" t="s">
        <v>64</v>
      </c>
      <c r="B141">
        <f>B110</f>
        <v>2036.4777890757887</v>
      </c>
      <c r="C141">
        <f t="shared" ref="C141:Y141" si="22">C110</f>
        <v>1933.4652939085308</v>
      </c>
      <c r="D141">
        <f t="shared" si="22"/>
        <v>1949.313370088109</v>
      </c>
      <c r="E141">
        <f t="shared" si="22"/>
        <v>2052.3258652553668</v>
      </c>
      <c r="F141">
        <f t="shared" si="22"/>
        <v>2171.1864366022028</v>
      </c>
      <c r="G141">
        <f t="shared" si="22"/>
        <v>2218.7306651409372</v>
      </c>
      <c r="H141">
        <f t="shared" si="22"/>
        <v>2218.7306651409372</v>
      </c>
      <c r="I141">
        <f t="shared" si="22"/>
        <v>2337.5912364877731</v>
      </c>
      <c r="J141">
        <f t="shared" si="22"/>
        <v>2836.8056361444842</v>
      </c>
      <c r="K141">
        <f t="shared" si="22"/>
        <v>3114.146969287101</v>
      </c>
      <c r="L141">
        <f t="shared" si="22"/>
        <v>3272.6277310828823</v>
      </c>
      <c r="M141">
        <f t="shared" si="22"/>
        <v>3375.6402262501401</v>
      </c>
      <c r="N141">
        <f t="shared" si="22"/>
        <v>3296.3998453522495</v>
      </c>
      <c r="O141">
        <f t="shared" si="22"/>
        <v>3446.9565690582417</v>
      </c>
      <c r="P141">
        <f t="shared" si="22"/>
        <v>3462.8046452378198</v>
      </c>
      <c r="Q141">
        <f t="shared" si="22"/>
        <v>3415.2604166990855</v>
      </c>
      <c r="R141">
        <f t="shared" si="22"/>
        <v>3415.2604166990855</v>
      </c>
      <c r="S141">
        <f t="shared" si="22"/>
        <v>3343.9440738909839</v>
      </c>
      <c r="T141">
        <f t="shared" si="22"/>
        <v>3201.3113882747807</v>
      </c>
      <c r="U141">
        <f t="shared" si="22"/>
        <v>3019.0585122096322</v>
      </c>
      <c r="V141">
        <f t="shared" si="22"/>
        <v>2836.8056361444842</v>
      </c>
      <c r="W141">
        <f t="shared" si="22"/>
        <v>2614.9325696303904</v>
      </c>
      <c r="X141">
        <f t="shared" si="22"/>
        <v>2400.9835412060856</v>
      </c>
      <c r="Y141">
        <f t="shared" si="22"/>
        <v>2266.2748936796715</v>
      </c>
    </row>
    <row r="143" spans="1:27">
      <c r="A143" s="1" t="s">
        <v>65</v>
      </c>
      <c r="B143" s="26">
        <v>1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3"/>
    </row>
    <row r="144" spans="1:27">
      <c r="A144" s="4" t="s">
        <v>66</v>
      </c>
      <c r="B144" s="29">
        <f>B25-B141</f>
        <v>-2036.4777890757887</v>
      </c>
      <c r="C144" s="29">
        <f t="shared" ref="C144:Y144" si="23">C25-C141</f>
        <v>-1933.4652939085308</v>
      </c>
      <c r="D144" s="29">
        <f t="shared" si="23"/>
        <v>-1949.313370088109</v>
      </c>
      <c r="E144" s="29">
        <f t="shared" si="23"/>
        <v>-2052.3258652553668</v>
      </c>
      <c r="F144" s="29">
        <f t="shared" si="23"/>
        <v>-2171.1864366022028</v>
      </c>
      <c r="G144" s="38">
        <f t="shared" si="23"/>
        <v>-1298.0262072433038</v>
      </c>
      <c r="H144">
        <f t="shared" si="23"/>
        <v>4778.6232148810768</v>
      </c>
      <c r="I144">
        <f t="shared" si="23"/>
        <v>13682.666330931046</v>
      </c>
      <c r="J144">
        <f t="shared" si="23"/>
        <v>22390.496510250672</v>
      </c>
      <c r="K144">
        <f t="shared" si="23"/>
        <v>29847.072623448181</v>
      </c>
      <c r="L144">
        <f t="shared" si="23"/>
        <v>34844.53682587915</v>
      </c>
      <c r="M144">
        <f t="shared" si="23"/>
        <v>36951.2150296662</v>
      </c>
      <c r="N144">
        <f t="shared" si="23"/>
        <v>37030.455410564093</v>
      </c>
      <c r="O144">
        <f t="shared" si="23"/>
        <v>35406.771554221894</v>
      </c>
      <c r="P144">
        <f t="shared" si="23"/>
        <v>31523.96475487225</v>
      </c>
      <c r="Q144">
        <f t="shared" si="23"/>
        <v>24758.295994968499</v>
      </c>
      <c r="R144">
        <f t="shared" si="23"/>
        <v>15735.392307571688</v>
      </c>
      <c r="S144">
        <f t="shared" si="23"/>
        <v>6599.6640714034584</v>
      </c>
      <c r="T144" s="38">
        <f t="shared" si="23"/>
        <v>-623.33890616140707</v>
      </c>
      <c r="U144" s="29">
        <f t="shared" si="23"/>
        <v>-3019.0585122096322</v>
      </c>
      <c r="V144" s="29">
        <f t="shared" si="23"/>
        <v>-2836.8056361444842</v>
      </c>
      <c r="W144" s="29">
        <f t="shared" si="23"/>
        <v>-2614.9325696303904</v>
      </c>
      <c r="X144" s="29">
        <f t="shared" si="23"/>
        <v>-2400.9835412060856</v>
      </c>
      <c r="Y144" s="29">
        <f t="shared" si="23"/>
        <v>-2266.2748936796715</v>
      </c>
    </row>
    <row r="145" spans="1:25">
      <c r="A145" s="4" t="s">
        <v>67</v>
      </c>
      <c r="B145">
        <f t="shared" ref="B145:Y145" si="24">SIGN(B144)</f>
        <v>-1</v>
      </c>
      <c r="C145">
        <f t="shared" si="24"/>
        <v>-1</v>
      </c>
      <c r="D145">
        <f t="shared" si="24"/>
        <v>-1</v>
      </c>
      <c r="E145">
        <f t="shared" si="24"/>
        <v>-1</v>
      </c>
      <c r="F145">
        <f t="shared" si="24"/>
        <v>-1</v>
      </c>
      <c r="G145">
        <f t="shared" si="24"/>
        <v>-1</v>
      </c>
      <c r="H145">
        <f t="shared" si="24"/>
        <v>1</v>
      </c>
      <c r="I145">
        <f t="shared" si="24"/>
        <v>1</v>
      </c>
      <c r="J145">
        <f t="shared" si="24"/>
        <v>1</v>
      </c>
      <c r="K145">
        <f t="shared" si="24"/>
        <v>1</v>
      </c>
      <c r="L145">
        <f t="shared" si="24"/>
        <v>1</v>
      </c>
      <c r="M145">
        <f t="shared" si="24"/>
        <v>1</v>
      </c>
      <c r="N145">
        <f t="shared" si="24"/>
        <v>1</v>
      </c>
      <c r="O145">
        <f t="shared" si="24"/>
        <v>1</v>
      </c>
      <c r="P145">
        <f t="shared" si="24"/>
        <v>1</v>
      </c>
      <c r="Q145">
        <f t="shared" si="24"/>
        <v>1</v>
      </c>
      <c r="R145">
        <f t="shared" si="24"/>
        <v>1</v>
      </c>
      <c r="S145">
        <f t="shared" si="24"/>
        <v>1</v>
      </c>
      <c r="T145">
        <f t="shared" si="24"/>
        <v>-1</v>
      </c>
      <c r="U145">
        <f t="shared" si="24"/>
        <v>-1</v>
      </c>
      <c r="V145">
        <f t="shared" si="24"/>
        <v>-1</v>
      </c>
      <c r="W145">
        <f t="shared" si="24"/>
        <v>-1</v>
      </c>
      <c r="X145">
        <f t="shared" si="24"/>
        <v>-1</v>
      </c>
      <c r="Y145" s="5">
        <f t="shared" si="24"/>
        <v>-1</v>
      </c>
    </row>
    <row r="146" spans="1:25">
      <c r="A146" s="6" t="s">
        <v>68</v>
      </c>
      <c r="B146" s="7">
        <f t="shared" ref="B146:Y146" si="25">IF(B145=-1,0,B144)</f>
        <v>0</v>
      </c>
      <c r="C146" s="7">
        <f t="shared" si="25"/>
        <v>0</v>
      </c>
      <c r="D146" s="7">
        <f t="shared" si="25"/>
        <v>0</v>
      </c>
      <c r="E146" s="7">
        <f t="shared" si="25"/>
        <v>0</v>
      </c>
      <c r="F146" s="7">
        <f t="shared" si="25"/>
        <v>0</v>
      </c>
      <c r="G146" s="7">
        <f t="shared" si="25"/>
        <v>0</v>
      </c>
      <c r="H146" s="27">
        <f t="shared" si="25"/>
        <v>4778.6232148810768</v>
      </c>
      <c r="I146" s="27">
        <f t="shared" si="25"/>
        <v>13682.666330931046</v>
      </c>
      <c r="J146" s="27">
        <f t="shared" si="25"/>
        <v>22390.496510250672</v>
      </c>
      <c r="K146" s="27">
        <f t="shared" si="25"/>
        <v>29847.072623448181</v>
      </c>
      <c r="L146" s="27">
        <f t="shared" si="25"/>
        <v>34844.53682587915</v>
      </c>
      <c r="M146" s="27">
        <f t="shared" si="25"/>
        <v>36951.2150296662</v>
      </c>
      <c r="N146" s="27">
        <f t="shared" si="25"/>
        <v>37030.455410564093</v>
      </c>
      <c r="O146" s="27">
        <f t="shared" si="25"/>
        <v>35406.771554221894</v>
      </c>
      <c r="P146" s="27">
        <f t="shared" si="25"/>
        <v>31523.96475487225</v>
      </c>
      <c r="Q146" s="27">
        <f t="shared" si="25"/>
        <v>24758.295994968499</v>
      </c>
      <c r="R146" s="27">
        <f t="shared" si="25"/>
        <v>15735.392307571688</v>
      </c>
      <c r="S146" s="27">
        <f t="shared" si="25"/>
        <v>6599.6640714034584</v>
      </c>
      <c r="T146" s="7">
        <f t="shared" si="25"/>
        <v>0</v>
      </c>
      <c r="U146" s="7">
        <f t="shared" si="25"/>
        <v>0</v>
      </c>
      <c r="V146" s="7">
        <f t="shared" si="25"/>
        <v>0</v>
      </c>
      <c r="W146" s="7">
        <f t="shared" si="25"/>
        <v>0</v>
      </c>
      <c r="X146" s="7">
        <f t="shared" si="25"/>
        <v>0</v>
      </c>
      <c r="Y146" s="8">
        <f t="shared" si="25"/>
        <v>0</v>
      </c>
    </row>
    <row r="148" spans="1:25">
      <c r="A148" s="25" t="s">
        <v>65</v>
      </c>
      <c r="B148" s="26">
        <v>0.6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3"/>
    </row>
    <row r="149" spans="1:25">
      <c r="A149" s="4" t="s">
        <v>66</v>
      </c>
      <c r="B149" s="31">
        <f>B28-B141</f>
        <v>-2036.4777890757887</v>
      </c>
      <c r="C149" s="31">
        <f t="shared" ref="C149:Y149" si="26">C28-C141</f>
        <v>-1933.4652939085308</v>
      </c>
      <c r="D149" s="31">
        <f t="shared" si="26"/>
        <v>-1949.313370088109</v>
      </c>
      <c r="E149" s="31">
        <f t="shared" si="26"/>
        <v>-2052.3258652553668</v>
      </c>
      <c r="F149" s="31">
        <f t="shared" si="26"/>
        <v>-2171.1864366022028</v>
      </c>
      <c r="G149" s="42">
        <f t="shared" si="26"/>
        <v>-1666.3079904023571</v>
      </c>
      <c r="H149" s="30">
        <f t="shared" si="26"/>
        <v>1979.6816628722718</v>
      </c>
      <c r="I149" s="30">
        <f t="shared" si="26"/>
        <v>7274.5633039635213</v>
      </c>
      <c r="J149" s="30">
        <f t="shared" si="26"/>
        <v>12299.575651692612</v>
      </c>
      <c r="K149" s="30">
        <f t="shared" si="26"/>
        <v>16662.584786354069</v>
      </c>
      <c r="L149" s="30">
        <f t="shared" si="26"/>
        <v>19597.671003094336</v>
      </c>
      <c r="M149" s="30">
        <f t="shared" si="26"/>
        <v>20820.47292729967</v>
      </c>
      <c r="N149" s="30">
        <f t="shared" si="26"/>
        <v>20899.713308197559</v>
      </c>
      <c r="O149" s="30">
        <f t="shared" si="26"/>
        <v>19865.28030490984</v>
      </c>
      <c r="P149" s="30">
        <f t="shared" si="26"/>
        <v>17529.256994828225</v>
      </c>
      <c r="Q149" s="30">
        <f t="shared" si="26"/>
        <v>13488.873430301464</v>
      </c>
      <c r="R149" s="30">
        <f t="shared" si="26"/>
        <v>8075.1312178633798</v>
      </c>
      <c r="S149" s="30">
        <f t="shared" si="26"/>
        <v>2622.2208132856808</v>
      </c>
      <c r="T149" s="42">
        <f t="shared" si="26"/>
        <v>-1654.5278990067566</v>
      </c>
      <c r="U149" s="31">
        <f t="shared" si="26"/>
        <v>-3019.0585122096322</v>
      </c>
      <c r="V149" s="31">
        <f t="shared" si="26"/>
        <v>-2836.8056361444842</v>
      </c>
      <c r="W149" s="31">
        <f t="shared" si="26"/>
        <v>-2614.9325696303904</v>
      </c>
      <c r="X149" s="31">
        <f t="shared" si="26"/>
        <v>-2400.9835412060856</v>
      </c>
      <c r="Y149" s="31">
        <f t="shared" si="26"/>
        <v>-2266.2748936796715</v>
      </c>
    </row>
    <row r="150" spans="1:25">
      <c r="A150" s="4" t="s">
        <v>67</v>
      </c>
      <c r="B150">
        <f t="shared" ref="B150:K150" si="27">SIGN(B149)</f>
        <v>-1</v>
      </c>
      <c r="C150">
        <f t="shared" si="27"/>
        <v>-1</v>
      </c>
      <c r="D150">
        <f t="shared" si="27"/>
        <v>-1</v>
      </c>
      <c r="E150">
        <f t="shared" si="27"/>
        <v>-1</v>
      </c>
      <c r="F150">
        <f t="shared" si="27"/>
        <v>-1</v>
      </c>
      <c r="G150">
        <f t="shared" si="27"/>
        <v>-1</v>
      </c>
      <c r="H150">
        <f t="shared" si="27"/>
        <v>1</v>
      </c>
      <c r="I150">
        <f t="shared" si="27"/>
        <v>1</v>
      </c>
      <c r="J150">
        <f t="shared" si="27"/>
        <v>1</v>
      </c>
      <c r="K150">
        <f t="shared" si="27"/>
        <v>1</v>
      </c>
      <c r="L150">
        <f t="shared" ref="L150:R150" si="28">SIGN(L149)</f>
        <v>1</v>
      </c>
      <c r="M150">
        <f t="shared" si="28"/>
        <v>1</v>
      </c>
      <c r="N150">
        <f t="shared" si="28"/>
        <v>1</v>
      </c>
      <c r="O150">
        <f t="shared" si="28"/>
        <v>1</v>
      </c>
      <c r="P150">
        <f t="shared" si="28"/>
        <v>1</v>
      </c>
      <c r="Q150">
        <f t="shared" si="28"/>
        <v>1</v>
      </c>
      <c r="R150">
        <f t="shared" si="28"/>
        <v>1</v>
      </c>
      <c r="S150">
        <f>SIGN(S149)</f>
        <v>1</v>
      </c>
      <c r="T150">
        <f t="shared" ref="T150:Y150" si="29">SIGN(T149)</f>
        <v>-1</v>
      </c>
      <c r="U150">
        <f t="shared" si="29"/>
        <v>-1</v>
      </c>
      <c r="V150">
        <f t="shared" si="29"/>
        <v>-1</v>
      </c>
      <c r="W150">
        <f t="shared" si="29"/>
        <v>-1</v>
      </c>
      <c r="X150">
        <f t="shared" si="29"/>
        <v>-1</v>
      </c>
      <c r="Y150" s="5">
        <f t="shared" si="29"/>
        <v>-1</v>
      </c>
    </row>
    <row r="151" spans="1:25">
      <c r="A151" s="6" t="s">
        <v>68</v>
      </c>
      <c r="B151" s="7">
        <f>IF(B150=-1,0,B149)</f>
        <v>0</v>
      </c>
      <c r="C151" s="7">
        <f t="shared" ref="C151:Y151" si="30">IF(C150=-1,0,C149)</f>
        <v>0</v>
      </c>
      <c r="D151" s="7">
        <f t="shared" si="30"/>
        <v>0</v>
      </c>
      <c r="E151" s="7">
        <f t="shared" si="30"/>
        <v>0</v>
      </c>
      <c r="F151" s="7">
        <f t="shared" si="30"/>
        <v>0</v>
      </c>
      <c r="G151" s="7">
        <f t="shared" si="30"/>
        <v>0</v>
      </c>
      <c r="H151" s="27">
        <f t="shared" si="30"/>
        <v>1979.6816628722718</v>
      </c>
      <c r="I151" s="27">
        <f t="shared" si="30"/>
        <v>7274.5633039635213</v>
      </c>
      <c r="J151" s="27">
        <f t="shared" si="30"/>
        <v>12299.575651692612</v>
      </c>
      <c r="K151" s="27">
        <f t="shared" si="30"/>
        <v>16662.584786354069</v>
      </c>
      <c r="L151" s="27">
        <f t="shared" si="30"/>
        <v>19597.671003094336</v>
      </c>
      <c r="M151" s="27">
        <f t="shared" si="30"/>
        <v>20820.47292729967</v>
      </c>
      <c r="N151" s="27">
        <f t="shared" si="30"/>
        <v>20899.713308197559</v>
      </c>
      <c r="O151" s="27">
        <f t="shared" si="30"/>
        <v>19865.28030490984</v>
      </c>
      <c r="P151" s="27">
        <f t="shared" si="30"/>
        <v>17529.256994828225</v>
      </c>
      <c r="Q151" s="27">
        <f t="shared" si="30"/>
        <v>13488.873430301464</v>
      </c>
      <c r="R151" s="27">
        <f t="shared" si="30"/>
        <v>8075.1312178633798</v>
      </c>
      <c r="S151" s="27">
        <f t="shared" si="30"/>
        <v>2622.2208132856808</v>
      </c>
      <c r="T151" s="7">
        <f t="shared" si="30"/>
        <v>0</v>
      </c>
      <c r="U151" s="7">
        <f t="shared" si="30"/>
        <v>0</v>
      </c>
      <c r="V151" s="7">
        <f t="shared" si="30"/>
        <v>0</v>
      </c>
      <c r="W151" s="7">
        <f t="shared" si="30"/>
        <v>0</v>
      </c>
      <c r="X151" s="7">
        <f t="shared" si="30"/>
        <v>0</v>
      </c>
      <c r="Y151" s="8">
        <f t="shared" si="30"/>
        <v>0</v>
      </c>
    </row>
    <row r="153" spans="1:25">
      <c r="A153" s="25" t="s">
        <v>65</v>
      </c>
      <c r="B153" s="26">
        <v>0.5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3"/>
    </row>
    <row r="154" spans="1:25">
      <c r="A154" s="4" t="s">
        <v>66</v>
      </c>
      <c r="B154" s="29">
        <f>B31-B141</f>
        <v>-2036.4777890757887</v>
      </c>
      <c r="C154" s="29">
        <f t="shared" ref="C154:Y154" si="31">C31-C141</f>
        <v>-1933.4652939085308</v>
      </c>
      <c r="D154" s="29">
        <f t="shared" si="31"/>
        <v>-1949.313370088109</v>
      </c>
      <c r="E154" s="29">
        <f t="shared" si="31"/>
        <v>-2052.3258652553668</v>
      </c>
      <c r="F154" s="29">
        <f t="shared" si="31"/>
        <v>-2171.1864366022028</v>
      </c>
      <c r="G154" s="38">
        <f t="shared" si="31"/>
        <v>-1758.3784361921205</v>
      </c>
      <c r="H154">
        <f t="shared" si="31"/>
        <v>1279.9462748700698</v>
      </c>
      <c r="I154">
        <f t="shared" si="31"/>
        <v>5672.5375472216365</v>
      </c>
      <c r="J154">
        <f t="shared" si="31"/>
        <v>9776.8454370530926</v>
      </c>
      <c r="K154">
        <f t="shared" si="31"/>
        <v>13366.462827080539</v>
      </c>
      <c r="L154">
        <f t="shared" si="31"/>
        <v>15785.954547398132</v>
      </c>
      <c r="M154">
        <f t="shared" si="31"/>
        <v>16787.787401708032</v>
      </c>
      <c r="N154">
        <f t="shared" si="31"/>
        <v>16867.027782605921</v>
      </c>
      <c r="O154">
        <f t="shared" si="31"/>
        <v>15979.907492581824</v>
      </c>
      <c r="P154">
        <f t="shared" si="31"/>
        <v>14030.580054817214</v>
      </c>
      <c r="Q154">
        <f t="shared" si="31"/>
        <v>10671.517789134707</v>
      </c>
      <c r="R154">
        <f t="shared" si="31"/>
        <v>6160.0659454363013</v>
      </c>
      <c r="S154">
        <f t="shared" si="31"/>
        <v>1627.859998756237</v>
      </c>
      <c r="T154" s="38">
        <f t="shared" si="31"/>
        <v>-1912.3251472180939</v>
      </c>
      <c r="U154" s="29">
        <f t="shared" si="31"/>
        <v>-3019.0585122096322</v>
      </c>
      <c r="V154" s="29">
        <f t="shared" si="31"/>
        <v>-2836.8056361444842</v>
      </c>
      <c r="W154" s="29">
        <f t="shared" si="31"/>
        <v>-2614.9325696303904</v>
      </c>
      <c r="X154" s="29">
        <f t="shared" si="31"/>
        <v>-2400.9835412060856</v>
      </c>
      <c r="Y154" s="29">
        <f t="shared" si="31"/>
        <v>-2266.2748936796715</v>
      </c>
    </row>
    <row r="155" spans="1:25">
      <c r="A155" s="4" t="s">
        <v>67</v>
      </c>
      <c r="B155">
        <f t="shared" ref="B155:K155" si="32">SIGN(B154)</f>
        <v>-1</v>
      </c>
      <c r="C155">
        <f t="shared" si="32"/>
        <v>-1</v>
      </c>
      <c r="D155">
        <f t="shared" si="32"/>
        <v>-1</v>
      </c>
      <c r="E155">
        <f t="shared" si="32"/>
        <v>-1</v>
      </c>
      <c r="F155">
        <f t="shared" si="32"/>
        <v>-1</v>
      </c>
      <c r="G155">
        <f t="shared" si="32"/>
        <v>-1</v>
      </c>
      <c r="H155">
        <f t="shared" si="32"/>
        <v>1</v>
      </c>
      <c r="I155">
        <f t="shared" si="32"/>
        <v>1</v>
      </c>
      <c r="J155">
        <f t="shared" si="32"/>
        <v>1</v>
      </c>
      <c r="K155">
        <f t="shared" si="32"/>
        <v>1</v>
      </c>
      <c r="L155">
        <f t="shared" ref="L155:R155" si="33">SIGN(L154)</f>
        <v>1</v>
      </c>
      <c r="M155">
        <f t="shared" si="33"/>
        <v>1</v>
      </c>
      <c r="N155">
        <f t="shared" si="33"/>
        <v>1</v>
      </c>
      <c r="O155">
        <f t="shared" si="33"/>
        <v>1</v>
      </c>
      <c r="P155">
        <f t="shared" si="33"/>
        <v>1</v>
      </c>
      <c r="Q155">
        <f t="shared" si="33"/>
        <v>1</v>
      </c>
      <c r="R155">
        <f t="shared" si="33"/>
        <v>1</v>
      </c>
      <c r="S155">
        <f>SIGN(S154)</f>
        <v>1</v>
      </c>
      <c r="T155">
        <f t="shared" ref="T155:Y155" si="34">SIGN(T154)</f>
        <v>-1</v>
      </c>
      <c r="U155">
        <f t="shared" si="34"/>
        <v>-1</v>
      </c>
      <c r="V155">
        <f t="shared" si="34"/>
        <v>-1</v>
      </c>
      <c r="W155">
        <f t="shared" si="34"/>
        <v>-1</v>
      </c>
      <c r="X155">
        <f t="shared" si="34"/>
        <v>-1</v>
      </c>
      <c r="Y155" s="5">
        <f t="shared" si="34"/>
        <v>-1</v>
      </c>
    </row>
    <row r="156" spans="1:25">
      <c r="A156" s="6" t="s">
        <v>68</v>
      </c>
      <c r="B156" s="7">
        <f>IF(B155=-1,0,B154)</f>
        <v>0</v>
      </c>
      <c r="C156" s="7">
        <f t="shared" ref="C156:Y156" si="35">IF(C155=-1,0,C154)</f>
        <v>0</v>
      </c>
      <c r="D156" s="7">
        <f t="shared" si="35"/>
        <v>0</v>
      </c>
      <c r="E156" s="7">
        <f t="shared" si="35"/>
        <v>0</v>
      </c>
      <c r="F156" s="7">
        <f t="shared" si="35"/>
        <v>0</v>
      </c>
      <c r="G156" s="7">
        <f t="shared" si="35"/>
        <v>0</v>
      </c>
      <c r="H156" s="27">
        <f t="shared" si="35"/>
        <v>1279.9462748700698</v>
      </c>
      <c r="I156" s="27">
        <f t="shared" si="35"/>
        <v>5672.5375472216365</v>
      </c>
      <c r="J156" s="27">
        <f t="shared" si="35"/>
        <v>9776.8454370530926</v>
      </c>
      <c r="K156" s="27">
        <f t="shared" si="35"/>
        <v>13366.462827080539</v>
      </c>
      <c r="L156" s="27">
        <f t="shared" si="35"/>
        <v>15785.954547398132</v>
      </c>
      <c r="M156" s="27">
        <f t="shared" si="35"/>
        <v>16787.787401708032</v>
      </c>
      <c r="N156" s="27">
        <f t="shared" si="35"/>
        <v>16867.027782605921</v>
      </c>
      <c r="O156" s="27">
        <f t="shared" si="35"/>
        <v>15979.907492581824</v>
      </c>
      <c r="P156" s="27">
        <f t="shared" si="35"/>
        <v>14030.580054817214</v>
      </c>
      <c r="Q156" s="27">
        <f t="shared" si="35"/>
        <v>10671.517789134707</v>
      </c>
      <c r="R156" s="27">
        <f t="shared" si="35"/>
        <v>6160.0659454363013</v>
      </c>
      <c r="S156" s="27">
        <f t="shared" si="35"/>
        <v>1627.859998756237</v>
      </c>
      <c r="T156" s="7">
        <f t="shared" si="35"/>
        <v>0</v>
      </c>
      <c r="U156" s="7">
        <f t="shared" si="35"/>
        <v>0</v>
      </c>
      <c r="V156" s="7">
        <f t="shared" si="35"/>
        <v>0</v>
      </c>
      <c r="W156" s="7">
        <f t="shared" si="35"/>
        <v>0</v>
      </c>
      <c r="X156" s="7">
        <f t="shared" si="35"/>
        <v>0</v>
      </c>
      <c r="Y156" s="8">
        <f t="shared" si="35"/>
        <v>0</v>
      </c>
    </row>
    <row r="158" spans="1:25">
      <c r="A158" s="25" t="s">
        <v>65</v>
      </c>
      <c r="B158" s="26">
        <v>0.4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3"/>
    </row>
    <row r="159" spans="1:25">
      <c r="A159" s="4" t="s">
        <v>66</v>
      </c>
      <c r="B159" s="29">
        <f>B34-B141</f>
        <v>-2036.4777890757887</v>
      </c>
      <c r="C159" s="29">
        <f t="shared" ref="C159:Y159" si="36">C34-C141</f>
        <v>-1933.4652939085308</v>
      </c>
      <c r="D159" s="29">
        <f t="shared" si="36"/>
        <v>-1949.313370088109</v>
      </c>
      <c r="E159" s="29">
        <f t="shared" si="36"/>
        <v>-2052.3258652553668</v>
      </c>
      <c r="F159" s="29">
        <f t="shared" si="36"/>
        <v>-2171.1864366022028</v>
      </c>
      <c r="G159" s="38">
        <f t="shared" si="36"/>
        <v>-1850.4488819818837</v>
      </c>
      <c r="H159">
        <f t="shared" si="36"/>
        <v>580.21088686786925</v>
      </c>
      <c r="I159">
        <f t="shared" si="36"/>
        <v>4070.5117904797571</v>
      </c>
      <c r="J159">
        <f t="shared" si="36"/>
        <v>7254.1152224135831</v>
      </c>
      <c r="K159">
        <f t="shared" si="36"/>
        <v>10070.340867807014</v>
      </c>
      <c r="L159">
        <f t="shared" si="36"/>
        <v>11974.238091701931</v>
      </c>
      <c r="M159">
        <f t="shared" si="36"/>
        <v>12755.101876116403</v>
      </c>
      <c r="N159">
        <f t="shared" si="36"/>
        <v>12834.342257014294</v>
      </c>
      <c r="O159">
        <f t="shared" si="36"/>
        <v>12094.534680253813</v>
      </c>
      <c r="P159">
        <f t="shared" si="36"/>
        <v>10531.903114806211</v>
      </c>
      <c r="Q159">
        <f t="shared" si="36"/>
        <v>7854.1621479679507</v>
      </c>
      <c r="R159">
        <f t="shared" si="36"/>
        <v>4245.0006730092264</v>
      </c>
      <c r="S159">
        <f t="shared" si="36"/>
        <v>633.4991842267932</v>
      </c>
      <c r="T159" s="38">
        <f t="shared" si="36"/>
        <v>-2170.122395429431</v>
      </c>
      <c r="U159" s="29">
        <f t="shared" si="36"/>
        <v>-3019.0585122096322</v>
      </c>
      <c r="V159" s="29">
        <f t="shared" si="36"/>
        <v>-2836.8056361444842</v>
      </c>
      <c r="W159" s="29">
        <f t="shared" si="36"/>
        <v>-2614.9325696303904</v>
      </c>
      <c r="X159" s="29">
        <f t="shared" si="36"/>
        <v>-2400.9835412060856</v>
      </c>
      <c r="Y159" s="29">
        <f t="shared" si="36"/>
        <v>-2266.2748936796715</v>
      </c>
    </row>
    <row r="160" spans="1:25">
      <c r="A160" s="4" t="s">
        <v>67</v>
      </c>
      <c r="B160">
        <f t="shared" ref="B160:K160" si="37">SIGN(B159)</f>
        <v>-1</v>
      </c>
      <c r="C160">
        <f t="shared" si="37"/>
        <v>-1</v>
      </c>
      <c r="D160">
        <f t="shared" si="37"/>
        <v>-1</v>
      </c>
      <c r="E160">
        <f t="shared" si="37"/>
        <v>-1</v>
      </c>
      <c r="F160">
        <f t="shared" si="37"/>
        <v>-1</v>
      </c>
      <c r="G160">
        <f t="shared" si="37"/>
        <v>-1</v>
      </c>
      <c r="H160">
        <f t="shared" si="37"/>
        <v>1</v>
      </c>
      <c r="I160">
        <f t="shared" si="37"/>
        <v>1</v>
      </c>
      <c r="J160">
        <f t="shared" si="37"/>
        <v>1</v>
      </c>
      <c r="K160">
        <f t="shared" si="37"/>
        <v>1</v>
      </c>
      <c r="L160">
        <f t="shared" ref="L160:R160" si="38">SIGN(L159)</f>
        <v>1</v>
      </c>
      <c r="M160">
        <f t="shared" si="38"/>
        <v>1</v>
      </c>
      <c r="N160">
        <f t="shared" si="38"/>
        <v>1</v>
      </c>
      <c r="O160">
        <f t="shared" si="38"/>
        <v>1</v>
      </c>
      <c r="P160">
        <f t="shared" si="38"/>
        <v>1</v>
      </c>
      <c r="Q160">
        <f t="shared" si="38"/>
        <v>1</v>
      </c>
      <c r="R160">
        <f t="shared" si="38"/>
        <v>1</v>
      </c>
      <c r="S160">
        <f>SIGN(S159)</f>
        <v>1</v>
      </c>
      <c r="T160">
        <f t="shared" ref="T160:Y160" si="39">SIGN(T159)</f>
        <v>-1</v>
      </c>
      <c r="U160">
        <f t="shared" si="39"/>
        <v>-1</v>
      </c>
      <c r="V160">
        <f t="shared" si="39"/>
        <v>-1</v>
      </c>
      <c r="W160">
        <f t="shared" si="39"/>
        <v>-1</v>
      </c>
      <c r="X160">
        <f t="shared" si="39"/>
        <v>-1</v>
      </c>
      <c r="Y160" s="5">
        <f t="shared" si="39"/>
        <v>-1</v>
      </c>
    </row>
    <row r="161" spans="1:25">
      <c r="A161" s="6" t="s">
        <v>68</v>
      </c>
      <c r="B161" s="7">
        <f>IF(B160=-1,0,B159)</f>
        <v>0</v>
      </c>
      <c r="C161" s="7">
        <f t="shared" ref="C161:Y161" si="40">IF(C160=-1,0,C159)</f>
        <v>0</v>
      </c>
      <c r="D161" s="7">
        <f t="shared" si="40"/>
        <v>0</v>
      </c>
      <c r="E161" s="7">
        <f t="shared" si="40"/>
        <v>0</v>
      </c>
      <c r="F161" s="7">
        <f t="shared" si="40"/>
        <v>0</v>
      </c>
      <c r="G161" s="7">
        <f t="shared" si="40"/>
        <v>0</v>
      </c>
      <c r="H161" s="27">
        <f t="shared" si="40"/>
        <v>580.21088686786925</v>
      </c>
      <c r="I161" s="27">
        <f t="shared" si="40"/>
        <v>4070.5117904797571</v>
      </c>
      <c r="J161" s="27">
        <f t="shared" si="40"/>
        <v>7254.1152224135831</v>
      </c>
      <c r="K161" s="27">
        <f t="shared" si="40"/>
        <v>10070.340867807014</v>
      </c>
      <c r="L161" s="27">
        <f t="shared" si="40"/>
        <v>11974.238091701931</v>
      </c>
      <c r="M161" s="27">
        <f t="shared" si="40"/>
        <v>12755.101876116403</v>
      </c>
      <c r="N161" s="27">
        <f t="shared" si="40"/>
        <v>12834.342257014294</v>
      </c>
      <c r="O161" s="27">
        <f t="shared" si="40"/>
        <v>12094.534680253813</v>
      </c>
      <c r="P161" s="27">
        <f t="shared" si="40"/>
        <v>10531.903114806211</v>
      </c>
      <c r="Q161" s="27">
        <f t="shared" si="40"/>
        <v>7854.1621479679507</v>
      </c>
      <c r="R161" s="27">
        <f t="shared" si="40"/>
        <v>4245.0006730092264</v>
      </c>
      <c r="S161" s="27">
        <f t="shared" si="40"/>
        <v>633.4991842267932</v>
      </c>
      <c r="T161" s="7">
        <f t="shared" si="40"/>
        <v>0</v>
      </c>
      <c r="U161" s="7">
        <f t="shared" si="40"/>
        <v>0</v>
      </c>
      <c r="V161" s="7">
        <f t="shared" si="40"/>
        <v>0</v>
      </c>
      <c r="W161" s="7">
        <f t="shared" si="40"/>
        <v>0</v>
      </c>
      <c r="X161" s="7">
        <f t="shared" si="40"/>
        <v>0</v>
      </c>
      <c r="Y161" s="8">
        <f t="shared" si="40"/>
        <v>0</v>
      </c>
    </row>
    <row r="163" spans="1:25">
      <c r="A163" s="25" t="s">
        <v>65</v>
      </c>
      <c r="B163" s="26">
        <v>0.3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3"/>
    </row>
    <row r="164" spans="1:25">
      <c r="A164" s="4" t="s">
        <v>66</v>
      </c>
      <c r="B164" s="29">
        <f>B37-B141</f>
        <v>-2036.4777890757887</v>
      </c>
      <c r="C164" s="29">
        <f t="shared" ref="C164:Y164" si="41">C37-C141</f>
        <v>-1933.4652939085308</v>
      </c>
      <c r="D164" s="29">
        <f t="shared" si="41"/>
        <v>-1949.313370088109</v>
      </c>
      <c r="E164" s="29">
        <f t="shared" si="41"/>
        <v>-2052.3258652553668</v>
      </c>
      <c r="F164" s="29">
        <f t="shared" si="41"/>
        <v>-2171.1864366022028</v>
      </c>
      <c r="G164" s="38">
        <f t="shared" si="41"/>
        <v>-1942.5193277716471</v>
      </c>
      <c r="H164" s="38">
        <f t="shared" si="41"/>
        <v>-119.5245011343327</v>
      </c>
      <c r="I164">
        <f t="shared" si="41"/>
        <v>2468.4860337378741</v>
      </c>
      <c r="J164">
        <f t="shared" si="41"/>
        <v>4731.3850077740644</v>
      </c>
      <c r="K164">
        <f t="shared" si="41"/>
        <v>6774.218908533483</v>
      </c>
      <c r="L164">
        <f t="shared" si="41"/>
        <v>8162.5216360057257</v>
      </c>
      <c r="M164">
        <f t="shared" si="41"/>
        <v>8722.4163505247652</v>
      </c>
      <c r="N164">
        <f t="shared" si="41"/>
        <v>8801.6567314226559</v>
      </c>
      <c r="O164">
        <f t="shared" si="41"/>
        <v>8209.161867925799</v>
      </c>
      <c r="P164">
        <f t="shared" si="41"/>
        <v>7033.2261747952016</v>
      </c>
      <c r="Q164">
        <f t="shared" si="41"/>
        <v>5036.8065068011892</v>
      </c>
      <c r="R164">
        <f t="shared" si="41"/>
        <v>2329.9354005821474</v>
      </c>
      <c r="S164" s="38">
        <f t="shared" si="41"/>
        <v>-360.86163030265152</v>
      </c>
      <c r="T164" s="38">
        <f t="shared" si="41"/>
        <v>-2427.9196436407688</v>
      </c>
      <c r="U164" s="29">
        <f t="shared" si="41"/>
        <v>-3019.0585122096322</v>
      </c>
      <c r="V164" s="29">
        <f t="shared" si="41"/>
        <v>-2836.8056361444842</v>
      </c>
      <c r="W164" s="29">
        <f t="shared" si="41"/>
        <v>-2614.9325696303904</v>
      </c>
      <c r="X164" s="29">
        <f t="shared" si="41"/>
        <v>-2400.9835412060856</v>
      </c>
      <c r="Y164" s="29">
        <f t="shared" si="41"/>
        <v>-2266.2748936796715</v>
      </c>
    </row>
    <row r="165" spans="1:25">
      <c r="A165" s="4" t="s">
        <v>67</v>
      </c>
      <c r="B165">
        <f t="shared" ref="B165:K165" si="42">SIGN(B164)</f>
        <v>-1</v>
      </c>
      <c r="C165">
        <f t="shared" si="42"/>
        <v>-1</v>
      </c>
      <c r="D165">
        <f t="shared" si="42"/>
        <v>-1</v>
      </c>
      <c r="E165">
        <f t="shared" si="42"/>
        <v>-1</v>
      </c>
      <c r="F165">
        <f t="shared" si="42"/>
        <v>-1</v>
      </c>
      <c r="G165">
        <f t="shared" si="42"/>
        <v>-1</v>
      </c>
      <c r="H165">
        <f t="shared" si="42"/>
        <v>-1</v>
      </c>
      <c r="I165">
        <f t="shared" si="42"/>
        <v>1</v>
      </c>
      <c r="J165">
        <f t="shared" si="42"/>
        <v>1</v>
      </c>
      <c r="K165">
        <f t="shared" si="42"/>
        <v>1</v>
      </c>
      <c r="L165">
        <f t="shared" ref="L165:R165" si="43">SIGN(L164)</f>
        <v>1</v>
      </c>
      <c r="M165">
        <f t="shared" si="43"/>
        <v>1</v>
      </c>
      <c r="N165">
        <f t="shared" si="43"/>
        <v>1</v>
      </c>
      <c r="O165">
        <f t="shared" si="43"/>
        <v>1</v>
      </c>
      <c r="P165">
        <f t="shared" si="43"/>
        <v>1</v>
      </c>
      <c r="Q165">
        <f t="shared" si="43"/>
        <v>1</v>
      </c>
      <c r="R165">
        <f t="shared" si="43"/>
        <v>1</v>
      </c>
      <c r="S165">
        <f>SIGN(S164)</f>
        <v>-1</v>
      </c>
      <c r="T165">
        <f t="shared" ref="T165:Y165" si="44">SIGN(T164)</f>
        <v>-1</v>
      </c>
      <c r="U165">
        <f t="shared" si="44"/>
        <v>-1</v>
      </c>
      <c r="V165">
        <f t="shared" si="44"/>
        <v>-1</v>
      </c>
      <c r="W165">
        <f t="shared" si="44"/>
        <v>-1</v>
      </c>
      <c r="X165">
        <f t="shared" si="44"/>
        <v>-1</v>
      </c>
      <c r="Y165" s="5">
        <f t="shared" si="44"/>
        <v>-1</v>
      </c>
    </row>
    <row r="166" spans="1:25">
      <c r="A166" s="6" t="s">
        <v>68</v>
      </c>
      <c r="B166" s="7">
        <f>IF(B165=-1,0,B164)</f>
        <v>0</v>
      </c>
      <c r="C166" s="7">
        <f t="shared" ref="C166:Y166" si="45">IF(C165=-1,0,C164)</f>
        <v>0</v>
      </c>
      <c r="D166" s="7">
        <f t="shared" si="45"/>
        <v>0</v>
      </c>
      <c r="E166" s="7">
        <f t="shared" si="45"/>
        <v>0</v>
      </c>
      <c r="F166" s="7">
        <f t="shared" si="45"/>
        <v>0</v>
      </c>
      <c r="G166" s="7">
        <f t="shared" si="45"/>
        <v>0</v>
      </c>
      <c r="H166" s="7">
        <f t="shared" si="45"/>
        <v>0</v>
      </c>
      <c r="I166" s="27">
        <f t="shared" si="45"/>
        <v>2468.4860337378741</v>
      </c>
      <c r="J166" s="27">
        <f t="shared" si="45"/>
        <v>4731.3850077740644</v>
      </c>
      <c r="K166" s="27">
        <f t="shared" si="45"/>
        <v>6774.218908533483</v>
      </c>
      <c r="L166" s="27">
        <f t="shared" si="45"/>
        <v>8162.5216360057257</v>
      </c>
      <c r="M166" s="27">
        <f t="shared" si="45"/>
        <v>8722.4163505247652</v>
      </c>
      <c r="N166" s="27">
        <f t="shared" si="45"/>
        <v>8801.6567314226559</v>
      </c>
      <c r="O166" s="27">
        <f t="shared" si="45"/>
        <v>8209.161867925799</v>
      </c>
      <c r="P166" s="27">
        <f t="shared" si="45"/>
        <v>7033.2261747952016</v>
      </c>
      <c r="Q166" s="27">
        <f t="shared" si="45"/>
        <v>5036.8065068011892</v>
      </c>
      <c r="R166" s="27">
        <f t="shared" si="45"/>
        <v>2329.9354005821474</v>
      </c>
      <c r="S166" s="7">
        <f t="shared" si="45"/>
        <v>0</v>
      </c>
      <c r="T166" s="7">
        <f t="shared" si="45"/>
        <v>0</v>
      </c>
      <c r="U166" s="7">
        <f t="shared" si="45"/>
        <v>0</v>
      </c>
      <c r="V166" s="7">
        <f t="shared" si="45"/>
        <v>0</v>
      </c>
      <c r="W166" s="7">
        <f t="shared" si="45"/>
        <v>0</v>
      </c>
      <c r="X166" s="7">
        <f t="shared" si="45"/>
        <v>0</v>
      </c>
      <c r="Y166" s="8">
        <f t="shared" si="45"/>
        <v>0</v>
      </c>
    </row>
    <row r="168" spans="1:25">
      <c r="A168" s="25" t="s">
        <v>65</v>
      </c>
      <c r="B168" s="26">
        <v>0.2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</row>
    <row r="169" spans="1:25">
      <c r="A169" s="4" t="s">
        <v>66</v>
      </c>
      <c r="B169" s="29">
        <f>B40-B141</f>
        <v>-2036.4777890757887</v>
      </c>
      <c r="C169" s="29">
        <f t="shared" ref="C169:Y169" si="46">C40-C141</f>
        <v>-1933.4652939085308</v>
      </c>
      <c r="D169" s="29">
        <f t="shared" si="46"/>
        <v>-1949.313370088109</v>
      </c>
      <c r="E169" s="29">
        <f t="shared" si="46"/>
        <v>-2052.3258652553668</v>
      </c>
      <c r="F169" s="29">
        <f t="shared" si="46"/>
        <v>-2171.1864366022028</v>
      </c>
      <c r="G169" s="38">
        <f t="shared" si="46"/>
        <v>-2034.5897735614103</v>
      </c>
      <c r="H169" s="38">
        <f t="shared" si="46"/>
        <v>-819.25988913653396</v>
      </c>
      <c r="I169">
        <f t="shared" si="46"/>
        <v>866.46027699599199</v>
      </c>
      <c r="J169">
        <f t="shared" si="46"/>
        <v>2208.6547931345494</v>
      </c>
      <c r="K169">
        <f t="shared" si="46"/>
        <v>3478.0969492599565</v>
      </c>
      <c r="L169">
        <f t="shared" si="46"/>
        <v>4350.8051803095241</v>
      </c>
      <c r="M169">
        <f t="shared" si="46"/>
        <v>4689.7308249331309</v>
      </c>
      <c r="N169">
        <f t="shared" si="46"/>
        <v>4768.9712058310215</v>
      </c>
      <c r="O169">
        <f t="shared" si="46"/>
        <v>4323.7890555977865</v>
      </c>
      <c r="P169">
        <f t="shared" si="46"/>
        <v>3534.549234784196</v>
      </c>
      <c r="Q169">
        <f t="shared" si="46"/>
        <v>2219.4508656344328</v>
      </c>
      <c r="R169" s="38">
        <f t="shared" si="46"/>
        <v>414.87012815507023</v>
      </c>
      <c r="S169" s="38">
        <f t="shared" si="46"/>
        <v>-1355.2224448320953</v>
      </c>
      <c r="T169" s="38">
        <f t="shared" si="46"/>
        <v>-2685.7168918521056</v>
      </c>
      <c r="U169" s="29">
        <f t="shared" si="46"/>
        <v>-3019.0585122096322</v>
      </c>
      <c r="V169" s="29">
        <f t="shared" si="46"/>
        <v>-2836.8056361444842</v>
      </c>
      <c r="W169" s="29">
        <f t="shared" si="46"/>
        <v>-2614.9325696303904</v>
      </c>
      <c r="X169" s="29">
        <f t="shared" si="46"/>
        <v>-2400.9835412060856</v>
      </c>
      <c r="Y169" s="29">
        <f t="shared" si="46"/>
        <v>-2266.2748936796715</v>
      </c>
    </row>
    <row r="170" spans="1:25">
      <c r="A170" s="4" t="s">
        <v>67</v>
      </c>
      <c r="B170">
        <f t="shared" ref="B170:K170" si="47">SIGN(B169)</f>
        <v>-1</v>
      </c>
      <c r="C170">
        <f t="shared" si="47"/>
        <v>-1</v>
      </c>
      <c r="D170">
        <f t="shared" si="47"/>
        <v>-1</v>
      </c>
      <c r="E170">
        <f t="shared" si="47"/>
        <v>-1</v>
      </c>
      <c r="F170">
        <f t="shared" si="47"/>
        <v>-1</v>
      </c>
      <c r="G170">
        <f t="shared" si="47"/>
        <v>-1</v>
      </c>
      <c r="H170">
        <f t="shared" si="47"/>
        <v>-1</v>
      </c>
      <c r="I170">
        <f t="shared" si="47"/>
        <v>1</v>
      </c>
      <c r="J170">
        <f t="shared" si="47"/>
        <v>1</v>
      </c>
      <c r="K170">
        <f t="shared" si="47"/>
        <v>1</v>
      </c>
      <c r="L170">
        <f t="shared" ref="L170:R170" si="48">SIGN(L169)</f>
        <v>1</v>
      </c>
      <c r="M170">
        <f t="shared" si="48"/>
        <v>1</v>
      </c>
      <c r="N170">
        <f t="shared" si="48"/>
        <v>1</v>
      </c>
      <c r="O170">
        <f t="shared" si="48"/>
        <v>1</v>
      </c>
      <c r="P170">
        <f t="shared" si="48"/>
        <v>1</v>
      </c>
      <c r="Q170">
        <f t="shared" si="48"/>
        <v>1</v>
      </c>
      <c r="R170">
        <f t="shared" si="48"/>
        <v>1</v>
      </c>
      <c r="S170">
        <f>SIGN(S169)</f>
        <v>-1</v>
      </c>
      <c r="T170">
        <f t="shared" ref="T170:Y170" si="49">SIGN(T169)</f>
        <v>-1</v>
      </c>
      <c r="U170">
        <f t="shared" si="49"/>
        <v>-1</v>
      </c>
      <c r="V170">
        <f t="shared" si="49"/>
        <v>-1</v>
      </c>
      <c r="W170">
        <f t="shared" si="49"/>
        <v>-1</v>
      </c>
      <c r="X170">
        <f t="shared" si="49"/>
        <v>-1</v>
      </c>
      <c r="Y170" s="5">
        <f t="shared" si="49"/>
        <v>-1</v>
      </c>
    </row>
    <row r="171" spans="1:25">
      <c r="A171" s="6" t="s">
        <v>68</v>
      </c>
      <c r="B171" s="7">
        <f>IF(B170=-1,0,B169)</f>
        <v>0</v>
      </c>
      <c r="C171" s="7">
        <f t="shared" ref="C171:Y171" si="50">IF(C170=-1,0,C169)</f>
        <v>0</v>
      </c>
      <c r="D171" s="7">
        <f t="shared" si="50"/>
        <v>0</v>
      </c>
      <c r="E171" s="7">
        <f t="shared" si="50"/>
        <v>0</v>
      </c>
      <c r="F171" s="7">
        <f t="shared" si="50"/>
        <v>0</v>
      </c>
      <c r="G171" s="7">
        <f t="shared" si="50"/>
        <v>0</v>
      </c>
      <c r="H171" s="7">
        <f t="shared" si="50"/>
        <v>0</v>
      </c>
      <c r="I171" s="27">
        <f t="shared" si="50"/>
        <v>866.46027699599199</v>
      </c>
      <c r="J171" s="27">
        <f t="shared" si="50"/>
        <v>2208.6547931345494</v>
      </c>
      <c r="K171" s="27">
        <f t="shared" si="50"/>
        <v>3478.0969492599565</v>
      </c>
      <c r="L171" s="27">
        <f t="shared" si="50"/>
        <v>4350.8051803095241</v>
      </c>
      <c r="M171" s="27">
        <f t="shared" si="50"/>
        <v>4689.7308249331309</v>
      </c>
      <c r="N171" s="27">
        <f t="shared" si="50"/>
        <v>4768.9712058310215</v>
      </c>
      <c r="O171" s="27">
        <f t="shared" si="50"/>
        <v>4323.7890555977865</v>
      </c>
      <c r="P171" s="27">
        <f t="shared" si="50"/>
        <v>3534.549234784196</v>
      </c>
      <c r="Q171" s="27">
        <f t="shared" si="50"/>
        <v>2219.4508656344328</v>
      </c>
      <c r="R171" s="32">
        <f t="shared" si="50"/>
        <v>414.87012815507023</v>
      </c>
      <c r="S171" s="7">
        <f t="shared" si="50"/>
        <v>0</v>
      </c>
      <c r="T171" s="7">
        <f t="shared" si="50"/>
        <v>0</v>
      </c>
      <c r="U171" s="7">
        <f t="shared" si="50"/>
        <v>0</v>
      </c>
      <c r="V171" s="7">
        <f t="shared" si="50"/>
        <v>0</v>
      </c>
      <c r="W171" s="7">
        <f t="shared" si="50"/>
        <v>0</v>
      </c>
      <c r="X171" s="7">
        <f t="shared" si="50"/>
        <v>0</v>
      </c>
      <c r="Y171" s="8">
        <f t="shared" si="50"/>
        <v>0</v>
      </c>
    </row>
    <row r="173" spans="1:25">
      <c r="A173" s="25" t="s">
        <v>65</v>
      </c>
      <c r="B173" s="26">
        <v>0.1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3"/>
    </row>
    <row r="174" spans="1:25">
      <c r="A174" s="4" t="s">
        <v>66</v>
      </c>
      <c r="B174" s="29">
        <f>B43-B141</f>
        <v>-2036.4777890757887</v>
      </c>
      <c r="C174" s="29">
        <f t="shared" ref="C174:Y174" si="51">C43-C141</f>
        <v>-1933.4652939085308</v>
      </c>
      <c r="D174" s="29">
        <f t="shared" si="51"/>
        <v>-1949.313370088109</v>
      </c>
      <c r="E174" s="29">
        <f t="shared" si="51"/>
        <v>-2052.3258652553668</v>
      </c>
      <c r="F174" s="29">
        <f t="shared" si="51"/>
        <v>-2171.1864366022028</v>
      </c>
      <c r="G174" s="38">
        <f t="shared" si="51"/>
        <v>-2126.660219351174</v>
      </c>
      <c r="H174" s="38">
        <f t="shared" si="51"/>
        <v>-1518.9952771387357</v>
      </c>
      <c r="I174" s="38">
        <f t="shared" si="51"/>
        <v>-735.56547974589057</v>
      </c>
      <c r="J174" s="38">
        <f t="shared" si="51"/>
        <v>-314.07542150496738</v>
      </c>
      <c r="K174" s="38">
        <f t="shared" si="51"/>
        <v>181.97498998642777</v>
      </c>
      <c r="L174" s="38">
        <f t="shared" si="51"/>
        <v>539.08872461332112</v>
      </c>
      <c r="M174" s="38">
        <f t="shared" si="51"/>
        <v>657.04529934149559</v>
      </c>
      <c r="N174" s="38">
        <f t="shared" si="51"/>
        <v>736.28568023938624</v>
      </c>
      <c r="O174" s="38">
        <f t="shared" si="51"/>
        <v>438.41624326977217</v>
      </c>
      <c r="P174" s="38">
        <f t="shared" si="51"/>
        <v>35.872294773188059</v>
      </c>
      <c r="Q174" s="38">
        <f t="shared" si="51"/>
        <v>-597.90477553232631</v>
      </c>
      <c r="R174" s="38">
        <f t="shared" si="51"/>
        <v>-1500.1951442720076</v>
      </c>
      <c r="S174" s="38">
        <f t="shared" si="51"/>
        <v>-2349.5832593615396</v>
      </c>
      <c r="T174" s="38">
        <f t="shared" si="51"/>
        <v>-2943.5141400634434</v>
      </c>
      <c r="U174" s="29">
        <f t="shared" si="51"/>
        <v>-3019.0585122096322</v>
      </c>
      <c r="V174" s="29">
        <f t="shared" si="51"/>
        <v>-2836.8056361444842</v>
      </c>
      <c r="W174" s="29">
        <f t="shared" si="51"/>
        <v>-2614.9325696303904</v>
      </c>
      <c r="X174" s="29">
        <f t="shared" si="51"/>
        <v>-2400.9835412060856</v>
      </c>
      <c r="Y174" s="29">
        <f t="shared" si="51"/>
        <v>-2266.2748936796715</v>
      </c>
    </row>
    <row r="175" spans="1:25">
      <c r="A175" s="4" t="s">
        <v>67</v>
      </c>
      <c r="B175">
        <f t="shared" ref="B175:K175" si="52">SIGN(B174)</f>
        <v>-1</v>
      </c>
      <c r="C175">
        <f t="shared" si="52"/>
        <v>-1</v>
      </c>
      <c r="D175">
        <f t="shared" si="52"/>
        <v>-1</v>
      </c>
      <c r="E175">
        <f t="shared" si="52"/>
        <v>-1</v>
      </c>
      <c r="F175">
        <f t="shared" si="52"/>
        <v>-1</v>
      </c>
      <c r="G175">
        <f t="shared" si="52"/>
        <v>-1</v>
      </c>
      <c r="H175">
        <f t="shared" si="52"/>
        <v>-1</v>
      </c>
      <c r="I175">
        <f t="shared" si="52"/>
        <v>-1</v>
      </c>
      <c r="J175">
        <f t="shared" si="52"/>
        <v>-1</v>
      </c>
      <c r="K175">
        <f t="shared" si="52"/>
        <v>1</v>
      </c>
      <c r="L175">
        <f t="shared" ref="L175:R175" si="53">SIGN(L174)</f>
        <v>1</v>
      </c>
      <c r="M175">
        <f t="shared" si="53"/>
        <v>1</v>
      </c>
      <c r="N175">
        <f t="shared" si="53"/>
        <v>1</v>
      </c>
      <c r="O175">
        <f t="shared" si="53"/>
        <v>1</v>
      </c>
      <c r="P175">
        <f t="shared" si="53"/>
        <v>1</v>
      </c>
      <c r="Q175">
        <f t="shared" si="53"/>
        <v>-1</v>
      </c>
      <c r="R175">
        <f t="shared" si="53"/>
        <v>-1</v>
      </c>
      <c r="S175">
        <f>SIGN(S174)</f>
        <v>-1</v>
      </c>
      <c r="T175">
        <f t="shared" ref="T175:Y175" si="54">SIGN(T174)</f>
        <v>-1</v>
      </c>
      <c r="U175">
        <f t="shared" si="54"/>
        <v>-1</v>
      </c>
      <c r="V175">
        <f t="shared" si="54"/>
        <v>-1</v>
      </c>
      <c r="W175">
        <f t="shared" si="54"/>
        <v>-1</v>
      </c>
      <c r="X175">
        <f t="shared" si="54"/>
        <v>-1</v>
      </c>
      <c r="Y175" s="5">
        <f t="shared" si="54"/>
        <v>-1</v>
      </c>
    </row>
    <row r="176" spans="1:25">
      <c r="A176" s="6" t="s">
        <v>68</v>
      </c>
      <c r="B176" s="7">
        <f>IF(B175=-1,0,B174)</f>
        <v>0</v>
      </c>
      <c r="C176" s="7">
        <f t="shared" ref="C176:Y176" si="55">IF(C175=-1,0,C174)</f>
        <v>0</v>
      </c>
      <c r="D176" s="7">
        <f t="shared" si="55"/>
        <v>0</v>
      </c>
      <c r="E176" s="7">
        <f t="shared" si="55"/>
        <v>0</v>
      </c>
      <c r="F176" s="7">
        <f t="shared" si="55"/>
        <v>0</v>
      </c>
      <c r="G176" s="7">
        <f t="shared" si="55"/>
        <v>0</v>
      </c>
      <c r="H176" s="7">
        <f t="shared" si="55"/>
        <v>0</v>
      </c>
      <c r="I176" s="7">
        <f t="shared" si="55"/>
        <v>0</v>
      </c>
      <c r="J176" s="7">
        <f t="shared" si="55"/>
        <v>0</v>
      </c>
      <c r="K176" s="7">
        <f t="shared" si="55"/>
        <v>181.97498998642777</v>
      </c>
      <c r="L176" s="7">
        <f t="shared" si="55"/>
        <v>539.08872461332112</v>
      </c>
      <c r="M176" s="7">
        <f t="shared" si="55"/>
        <v>657.04529934149559</v>
      </c>
      <c r="N176" s="7">
        <f t="shared" si="55"/>
        <v>736.28568023938624</v>
      </c>
      <c r="O176" s="7">
        <f t="shared" si="55"/>
        <v>438.41624326977217</v>
      </c>
      <c r="P176" s="7">
        <f t="shared" si="55"/>
        <v>35.872294773188059</v>
      </c>
      <c r="Q176" s="7">
        <f t="shared" si="55"/>
        <v>0</v>
      </c>
      <c r="R176" s="7">
        <f t="shared" si="55"/>
        <v>0</v>
      </c>
      <c r="S176" s="7">
        <f t="shared" si="55"/>
        <v>0</v>
      </c>
      <c r="T176" s="7">
        <f t="shared" si="55"/>
        <v>0</v>
      </c>
      <c r="U176" s="7">
        <f t="shared" si="55"/>
        <v>0</v>
      </c>
      <c r="V176" s="7">
        <f t="shared" si="55"/>
        <v>0</v>
      </c>
      <c r="W176" s="7">
        <f t="shared" si="55"/>
        <v>0</v>
      </c>
      <c r="X176" s="7">
        <f t="shared" si="55"/>
        <v>0</v>
      </c>
      <c r="Y176" s="8">
        <f t="shared" si="55"/>
        <v>0</v>
      </c>
    </row>
    <row r="178" spans="1:25">
      <c r="A178" s="24" t="s">
        <v>17</v>
      </c>
    </row>
    <row r="179" spans="1:25">
      <c r="A179" s="11" t="s">
        <v>62</v>
      </c>
      <c r="B179" t="s">
        <v>63</v>
      </c>
    </row>
    <row r="180" spans="1:25">
      <c r="A180" t="s">
        <v>64</v>
      </c>
      <c r="B180">
        <f>B113</f>
        <v>2610.3550315548669</v>
      </c>
      <c r="C180">
        <f t="shared" ref="C180:Y180" si="56">C113</f>
        <v>2478.3137264567604</v>
      </c>
      <c r="D180">
        <f t="shared" si="56"/>
        <v>2498.6277733949305</v>
      </c>
      <c r="E180">
        <f t="shared" si="56"/>
        <v>2630.669078493037</v>
      </c>
      <c r="F180">
        <f t="shared" si="56"/>
        <v>2783.0244305293131</v>
      </c>
      <c r="G180">
        <f t="shared" si="56"/>
        <v>2843.9665713438239</v>
      </c>
      <c r="H180">
        <f t="shared" si="56"/>
        <v>2843.9665713438239</v>
      </c>
      <c r="I180">
        <f t="shared" si="56"/>
        <v>2996.3219233801001</v>
      </c>
      <c r="J180">
        <f t="shared" si="56"/>
        <v>3636.2144019324605</v>
      </c>
      <c r="K180">
        <f t="shared" si="56"/>
        <v>3991.7102233504384</v>
      </c>
      <c r="L180">
        <f t="shared" si="56"/>
        <v>4194.8506927321396</v>
      </c>
      <c r="M180">
        <f t="shared" si="56"/>
        <v>4326.8919978302456</v>
      </c>
      <c r="N180">
        <f t="shared" si="56"/>
        <v>4225.3217631393954</v>
      </c>
      <c r="O180">
        <f t="shared" si="56"/>
        <v>4418.3052090520123</v>
      </c>
      <c r="P180">
        <f t="shared" si="56"/>
        <v>4438.619255990182</v>
      </c>
      <c r="Q180">
        <f t="shared" si="56"/>
        <v>4377.677115175672</v>
      </c>
      <c r="R180">
        <f t="shared" si="56"/>
        <v>4377.677115175672</v>
      </c>
      <c r="S180">
        <f t="shared" si="56"/>
        <v>4286.2639039539054</v>
      </c>
      <c r="T180">
        <f t="shared" si="56"/>
        <v>4103.4374815103747</v>
      </c>
      <c r="U180">
        <f t="shared" si="56"/>
        <v>3869.8259417214172</v>
      </c>
      <c r="V180">
        <f t="shared" si="56"/>
        <v>3636.2144019324605</v>
      </c>
      <c r="W180">
        <f t="shared" si="56"/>
        <v>3351.8177447980779</v>
      </c>
      <c r="X180">
        <f t="shared" si="56"/>
        <v>3077.5781111327806</v>
      </c>
      <c r="Y180">
        <f t="shared" si="56"/>
        <v>2904.9087121583343</v>
      </c>
    </row>
    <row r="182" spans="1:25">
      <c r="A182" s="25" t="s">
        <v>65</v>
      </c>
      <c r="B182" s="26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/>
    </row>
    <row r="183" spans="1:25">
      <c r="A183" s="4" t="s">
        <v>66</v>
      </c>
      <c r="B183" s="31">
        <f>B25-B180</f>
        <v>-2610.3550315548669</v>
      </c>
      <c r="C183" s="31">
        <f t="shared" ref="C183:Y183" si="57">C25-C180</f>
        <v>-2478.3137264567604</v>
      </c>
      <c r="D183" s="31">
        <f t="shared" si="57"/>
        <v>-2498.6277733949305</v>
      </c>
      <c r="E183" s="31">
        <f t="shared" si="57"/>
        <v>-2630.669078493037</v>
      </c>
      <c r="F183" s="31">
        <f t="shared" si="57"/>
        <v>-2783.0244305293131</v>
      </c>
      <c r="G183" s="42">
        <f t="shared" si="57"/>
        <v>-1923.2621134461906</v>
      </c>
      <c r="H183" s="30">
        <f t="shared" si="57"/>
        <v>4153.3873086781896</v>
      </c>
      <c r="I183" s="30">
        <f t="shared" si="57"/>
        <v>13023.93564403872</v>
      </c>
      <c r="J183" s="30">
        <f t="shared" si="57"/>
        <v>21591.087744462697</v>
      </c>
      <c r="K183" s="30">
        <f t="shared" si="57"/>
        <v>28969.509369384843</v>
      </c>
      <c r="L183" s="30">
        <f t="shared" si="57"/>
        <v>33922.313864229887</v>
      </c>
      <c r="M183" s="30">
        <f t="shared" si="57"/>
        <v>35999.9632580861</v>
      </c>
      <c r="N183" s="30">
        <f t="shared" si="57"/>
        <v>36101.533492776951</v>
      </c>
      <c r="O183" s="30">
        <f t="shared" si="57"/>
        <v>34435.422914228118</v>
      </c>
      <c r="P183" s="30">
        <f t="shared" si="57"/>
        <v>30548.150144119885</v>
      </c>
      <c r="Q183" s="30">
        <f t="shared" si="57"/>
        <v>23795.879296491912</v>
      </c>
      <c r="R183" s="30">
        <f t="shared" si="57"/>
        <v>14772.975609095101</v>
      </c>
      <c r="S183" s="30">
        <f t="shared" si="57"/>
        <v>5657.3442413405364</v>
      </c>
      <c r="T183" s="42">
        <f t="shared" si="57"/>
        <v>-1525.4649993970011</v>
      </c>
      <c r="U183" s="31">
        <f t="shared" si="57"/>
        <v>-3869.8259417214172</v>
      </c>
      <c r="V183" s="31">
        <f t="shared" si="57"/>
        <v>-3636.2144019324605</v>
      </c>
      <c r="W183" s="31">
        <f t="shared" si="57"/>
        <v>-3351.8177447980779</v>
      </c>
      <c r="X183" s="31">
        <f t="shared" si="57"/>
        <v>-3077.5781111327806</v>
      </c>
      <c r="Y183" s="31">
        <f t="shared" si="57"/>
        <v>-2904.9087121583343</v>
      </c>
    </row>
    <row r="184" spans="1:25">
      <c r="A184" s="4" t="s">
        <v>67</v>
      </c>
      <c r="B184">
        <f t="shared" ref="B184:K184" si="58">SIGN(B183)</f>
        <v>-1</v>
      </c>
      <c r="C184">
        <f t="shared" si="58"/>
        <v>-1</v>
      </c>
      <c r="D184">
        <f t="shared" si="58"/>
        <v>-1</v>
      </c>
      <c r="E184">
        <f t="shared" si="58"/>
        <v>-1</v>
      </c>
      <c r="F184">
        <f t="shared" si="58"/>
        <v>-1</v>
      </c>
      <c r="G184">
        <f t="shared" si="58"/>
        <v>-1</v>
      </c>
      <c r="H184">
        <f t="shared" si="58"/>
        <v>1</v>
      </c>
      <c r="I184">
        <f t="shared" si="58"/>
        <v>1</v>
      </c>
      <c r="J184">
        <f t="shared" si="58"/>
        <v>1</v>
      </c>
      <c r="K184">
        <f t="shared" si="58"/>
        <v>1</v>
      </c>
      <c r="L184">
        <f t="shared" ref="L184:R184" si="59">SIGN(L183)</f>
        <v>1</v>
      </c>
      <c r="M184">
        <f t="shared" si="59"/>
        <v>1</v>
      </c>
      <c r="N184">
        <f t="shared" si="59"/>
        <v>1</v>
      </c>
      <c r="O184">
        <f t="shared" si="59"/>
        <v>1</v>
      </c>
      <c r="P184">
        <f t="shared" si="59"/>
        <v>1</v>
      </c>
      <c r="Q184">
        <f t="shared" si="59"/>
        <v>1</v>
      </c>
      <c r="R184">
        <f t="shared" si="59"/>
        <v>1</v>
      </c>
      <c r="S184">
        <f>SIGN(S183)</f>
        <v>1</v>
      </c>
      <c r="T184">
        <f t="shared" ref="T184:Y184" si="60">SIGN(T183)</f>
        <v>-1</v>
      </c>
      <c r="U184">
        <f t="shared" si="60"/>
        <v>-1</v>
      </c>
      <c r="V184">
        <f t="shared" si="60"/>
        <v>-1</v>
      </c>
      <c r="W184">
        <f t="shared" si="60"/>
        <v>-1</v>
      </c>
      <c r="X184">
        <f t="shared" si="60"/>
        <v>-1</v>
      </c>
      <c r="Y184" s="5">
        <f t="shared" si="60"/>
        <v>-1</v>
      </c>
    </row>
    <row r="185" spans="1:25">
      <c r="A185" s="6" t="s">
        <v>68</v>
      </c>
      <c r="B185" s="7">
        <f>IF(B184=-1,0,B183)</f>
        <v>0</v>
      </c>
      <c r="C185" s="7">
        <f t="shared" ref="C185:Y185" si="61">IF(C184=-1,0,C183)</f>
        <v>0</v>
      </c>
      <c r="D185" s="7">
        <f t="shared" si="61"/>
        <v>0</v>
      </c>
      <c r="E185" s="7">
        <f t="shared" si="61"/>
        <v>0</v>
      </c>
      <c r="F185" s="7">
        <f t="shared" si="61"/>
        <v>0</v>
      </c>
      <c r="G185" s="7">
        <f t="shared" si="61"/>
        <v>0</v>
      </c>
      <c r="H185" s="27">
        <f t="shared" si="61"/>
        <v>4153.3873086781896</v>
      </c>
      <c r="I185" s="27">
        <f t="shared" si="61"/>
        <v>13023.93564403872</v>
      </c>
      <c r="J185" s="27">
        <f t="shared" si="61"/>
        <v>21591.087744462697</v>
      </c>
      <c r="K185" s="27">
        <f t="shared" si="61"/>
        <v>28969.509369384843</v>
      </c>
      <c r="L185" s="27">
        <f t="shared" si="61"/>
        <v>33922.313864229887</v>
      </c>
      <c r="M185" s="27">
        <f t="shared" si="61"/>
        <v>35999.9632580861</v>
      </c>
      <c r="N185" s="27">
        <f t="shared" si="61"/>
        <v>36101.533492776951</v>
      </c>
      <c r="O185" s="27">
        <f t="shared" si="61"/>
        <v>34435.422914228118</v>
      </c>
      <c r="P185" s="27">
        <f t="shared" si="61"/>
        <v>30548.150144119885</v>
      </c>
      <c r="Q185" s="27">
        <f t="shared" si="61"/>
        <v>23795.879296491912</v>
      </c>
      <c r="R185" s="27">
        <f t="shared" si="61"/>
        <v>14772.975609095101</v>
      </c>
      <c r="S185" s="27">
        <f t="shared" si="61"/>
        <v>5657.3442413405364</v>
      </c>
      <c r="T185" s="7">
        <f t="shared" si="61"/>
        <v>0</v>
      </c>
      <c r="U185" s="7">
        <f t="shared" si="61"/>
        <v>0</v>
      </c>
      <c r="V185" s="7">
        <f t="shared" si="61"/>
        <v>0</v>
      </c>
      <c r="W185" s="7">
        <f t="shared" si="61"/>
        <v>0</v>
      </c>
      <c r="X185" s="7">
        <f t="shared" si="61"/>
        <v>0</v>
      </c>
      <c r="Y185" s="8">
        <f t="shared" si="61"/>
        <v>0</v>
      </c>
    </row>
    <row r="187" spans="1:25">
      <c r="A187" s="25" t="s">
        <v>65</v>
      </c>
      <c r="B187" s="26">
        <v>0.6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"/>
    </row>
    <row r="188" spans="1:25">
      <c r="A188" s="4" t="s">
        <v>66</v>
      </c>
      <c r="B188" s="29">
        <f>B28-B180</f>
        <v>-2610.3550315548669</v>
      </c>
      <c r="C188" s="29">
        <f t="shared" ref="C188:Y188" si="62">C28-C180</f>
        <v>-2478.3137264567604</v>
      </c>
      <c r="D188" s="29">
        <f t="shared" si="62"/>
        <v>-2498.6277733949305</v>
      </c>
      <c r="E188" s="29">
        <f t="shared" si="62"/>
        <v>-2630.669078493037</v>
      </c>
      <c r="F188" s="29">
        <f t="shared" si="62"/>
        <v>-2783.0244305293131</v>
      </c>
      <c r="G188" s="38">
        <f t="shared" si="62"/>
        <v>-2291.5438966052438</v>
      </c>
      <c r="H188">
        <f t="shared" si="62"/>
        <v>1354.445756669385</v>
      </c>
      <c r="I188">
        <f t="shared" si="62"/>
        <v>6615.8326170711944</v>
      </c>
      <c r="J188">
        <f t="shared" si="62"/>
        <v>11500.166885904637</v>
      </c>
      <c r="K188">
        <f t="shared" si="62"/>
        <v>15785.021532290732</v>
      </c>
      <c r="L188">
        <f t="shared" si="62"/>
        <v>18675.448041445077</v>
      </c>
      <c r="M188">
        <f t="shared" si="62"/>
        <v>19869.221155719562</v>
      </c>
      <c r="N188">
        <f t="shared" si="62"/>
        <v>19970.791390410413</v>
      </c>
      <c r="O188">
        <f t="shared" si="62"/>
        <v>18893.931664916068</v>
      </c>
      <c r="P188">
        <f t="shared" si="62"/>
        <v>16553.442384075861</v>
      </c>
      <c r="Q188">
        <f t="shared" si="62"/>
        <v>12526.456731824877</v>
      </c>
      <c r="R188">
        <f t="shared" si="62"/>
        <v>7112.7145193867937</v>
      </c>
      <c r="S188">
        <f t="shared" si="62"/>
        <v>1679.9009832227594</v>
      </c>
      <c r="T188" s="38">
        <f t="shared" si="62"/>
        <v>-2556.6539922423508</v>
      </c>
      <c r="U188" s="29">
        <f t="shared" si="62"/>
        <v>-3869.8259417214172</v>
      </c>
      <c r="V188" s="29">
        <f t="shared" si="62"/>
        <v>-3636.2144019324605</v>
      </c>
      <c r="W188" s="29">
        <f t="shared" si="62"/>
        <v>-3351.8177447980779</v>
      </c>
      <c r="X188" s="29">
        <f t="shared" si="62"/>
        <v>-3077.5781111327806</v>
      </c>
      <c r="Y188" s="29">
        <f t="shared" si="62"/>
        <v>-2904.9087121583343</v>
      </c>
    </row>
    <row r="189" spans="1:25">
      <c r="A189" s="4" t="s">
        <v>67</v>
      </c>
      <c r="B189">
        <f t="shared" ref="B189:K189" si="63">SIGN(B188)</f>
        <v>-1</v>
      </c>
      <c r="C189">
        <f t="shared" si="63"/>
        <v>-1</v>
      </c>
      <c r="D189">
        <f t="shared" si="63"/>
        <v>-1</v>
      </c>
      <c r="E189">
        <f t="shared" si="63"/>
        <v>-1</v>
      </c>
      <c r="F189">
        <f t="shared" si="63"/>
        <v>-1</v>
      </c>
      <c r="G189">
        <f t="shared" si="63"/>
        <v>-1</v>
      </c>
      <c r="H189">
        <f t="shared" si="63"/>
        <v>1</v>
      </c>
      <c r="I189">
        <f t="shared" si="63"/>
        <v>1</v>
      </c>
      <c r="J189">
        <f t="shared" si="63"/>
        <v>1</v>
      </c>
      <c r="K189">
        <f t="shared" si="63"/>
        <v>1</v>
      </c>
      <c r="L189">
        <f t="shared" ref="L189:R189" si="64">SIGN(L188)</f>
        <v>1</v>
      </c>
      <c r="M189">
        <f t="shared" si="64"/>
        <v>1</v>
      </c>
      <c r="N189">
        <f t="shared" si="64"/>
        <v>1</v>
      </c>
      <c r="O189">
        <f t="shared" si="64"/>
        <v>1</v>
      </c>
      <c r="P189">
        <f t="shared" si="64"/>
        <v>1</v>
      </c>
      <c r="Q189">
        <f t="shared" si="64"/>
        <v>1</v>
      </c>
      <c r="R189">
        <f t="shared" si="64"/>
        <v>1</v>
      </c>
      <c r="S189">
        <f>SIGN(S188)</f>
        <v>1</v>
      </c>
      <c r="T189">
        <f t="shared" ref="T189:Y189" si="65">SIGN(T188)</f>
        <v>-1</v>
      </c>
      <c r="U189">
        <f t="shared" si="65"/>
        <v>-1</v>
      </c>
      <c r="V189">
        <f t="shared" si="65"/>
        <v>-1</v>
      </c>
      <c r="W189">
        <f t="shared" si="65"/>
        <v>-1</v>
      </c>
      <c r="X189">
        <f t="shared" si="65"/>
        <v>-1</v>
      </c>
      <c r="Y189" s="5">
        <f t="shared" si="65"/>
        <v>-1</v>
      </c>
    </row>
    <row r="190" spans="1:25">
      <c r="A190" s="6" t="s">
        <v>68</v>
      </c>
      <c r="B190" s="7">
        <f>IF(B189=-1,0,B188)</f>
        <v>0</v>
      </c>
      <c r="C190" s="7">
        <f t="shared" ref="C190:Y190" si="66">IF(C189=-1,0,C188)</f>
        <v>0</v>
      </c>
      <c r="D190" s="7">
        <f t="shared" si="66"/>
        <v>0</v>
      </c>
      <c r="E190" s="7">
        <f t="shared" si="66"/>
        <v>0</v>
      </c>
      <c r="F190" s="7">
        <f t="shared" si="66"/>
        <v>0</v>
      </c>
      <c r="G190" s="7">
        <f t="shared" si="66"/>
        <v>0</v>
      </c>
      <c r="H190" s="27">
        <f t="shared" si="66"/>
        <v>1354.445756669385</v>
      </c>
      <c r="I190" s="27">
        <f t="shared" si="66"/>
        <v>6615.8326170711944</v>
      </c>
      <c r="J190" s="27">
        <f t="shared" si="66"/>
        <v>11500.166885904637</v>
      </c>
      <c r="K190" s="27">
        <f t="shared" si="66"/>
        <v>15785.021532290732</v>
      </c>
      <c r="L190" s="27">
        <f t="shared" si="66"/>
        <v>18675.448041445077</v>
      </c>
      <c r="M190" s="27">
        <f t="shared" si="66"/>
        <v>19869.221155719562</v>
      </c>
      <c r="N190" s="27">
        <f t="shared" si="66"/>
        <v>19970.791390410413</v>
      </c>
      <c r="O190" s="27">
        <f t="shared" si="66"/>
        <v>18893.931664916068</v>
      </c>
      <c r="P190" s="27">
        <f t="shared" si="66"/>
        <v>16553.442384075861</v>
      </c>
      <c r="Q190" s="27">
        <f t="shared" si="66"/>
        <v>12526.456731824877</v>
      </c>
      <c r="R190" s="27">
        <f t="shared" si="66"/>
        <v>7112.7145193867937</v>
      </c>
      <c r="S190" s="27">
        <f t="shared" si="66"/>
        <v>1679.9009832227594</v>
      </c>
      <c r="T190" s="7">
        <f t="shared" si="66"/>
        <v>0</v>
      </c>
      <c r="U190" s="7">
        <f t="shared" si="66"/>
        <v>0</v>
      </c>
      <c r="V190" s="7">
        <f t="shared" si="66"/>
        <v>0</v>
      </c>
      <c r="W190" s="7">
        <f t="shared" si="66"/>
        <v>0</v>
      </c>
      <c r="X190" s="7">
        <f t="shared" si="66"/>
        <v>0</v>
      </c>
      <c r="Y190" s="8">
        <f t="shared" si="66"/>
        <v>0</v>
      </c>
    </row>
    <row r="192" spans="1:25">
      <c r="A192" s="25" t="s">
        <v>65</v>
      </c>
      <c r="B192" s="26">
        <v>0.5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"/>
    </row>
    <row r="193" spans="1:25">
      <c r="A193" s="4" t="s">
        <v>66</v>
      </c>
      <c r="B193" s="29">
        <f>B31-B180</f>
        <v>-2610.3550315548669</v>
      </c>
      <c r="C193" s="29">
        <f t="shared" ref="C193:Y193" si="67">C31-C180</f>
        <v>-2478.3137264567604</v>
      </c>
      <c r="D193" s="29">
        <f t="shared" si="67"/>
        <v>-2498.6277733949305</v>
      </c>
      <c r="E193" s="29">
        <f t="shared" si="67"/>
        <v>-2630.669078493037</v>
      </c>
      <c r="F193" s="29">
        <f t="shared" si="67"/>
        <v>-2783.0244305293131</v>
      </c>
      <c r="G193" s="38">
        <f t="shared" si="67"/>
        <v>-2383.614342395007</v>
      </c>
      <c r="H193">
        <f t="shared" si="67"/>
        <v>654.71036866718305</v>
      </c>
      <c r="I193">
        <f t="shared" si="67"/>
        <v>5013.8068603293095</v>
      </c>
      <c r="J193">
        <f t="shared" si="67"/>
        <v>8977.4366712651172</v>
      </c>
      <c r="K193">
        <f t="shared" si="67"/>
        <v>12488.899573017203</v>
      </c>
      <c r="L193">
        <f t="shared" si="67"/>
        <v>14863.731585748876</v>
      </c>
      <c r="M193">
        <f t="shared" si="67"/>
        <v>15836.535630127926</v>
      </c>
      <c r="N193">
        <f t="shared" si="67"/>
        <v>15938.105864818775</v>
      </c>
      <c r="O193">
        <f t="shared" si="67"/>
        <v>15008.558852588054</v>
      </c>
      <c r="P193">
        <f t="shared" si="67"/>
        <v>13054.765444064851</v>
      </c>
      <c r="Q193">
        <f t="shared" si="67"/>
        <v>9709.1010906581214</v>
      </c>
      <c r="R193">
        <f t="shared" si="67"/>
        <v>5197.6492469597151</v>
      </c>
      <c r="S193">
        <f t="shared" si="67"/>
        <v>685.54016869331554</v>
      </c>
      <c r="T193" s="38">
        <f t="shared" si="67"/>
        <v>-2814.4512404536881</v>
      </c>
      <c r="U193" s="29">
        <f t="shared" si="67"/>
        <v>-3869.8259417214172</v>
      </c>
      <c r="V193" s="29">
        <f t="shared" si="67"/>
        <v>-3636.2144019324605</v>
      </c>
      <c r="W193" s="29">
        <f t="shared" si="67"/>
        <v>-3351.8177447980779</v>
      </c>
      <c r="X193" s="29">
        <f t="shared" si="67"/>
        <v>-3077.5781111327806</v>
      </c>
      <c r="Y193" s="29">
        <f t="shared" si="67"/>
        <v>-2904.9087121583343</v>
      </c>
    </row>
    <row r="194" spans="1:25">
      <c r="A194" s="4" t="s">
        <v>67</v>
      </c>
      <c r="B194">
        <f t="shared" ref="B194:K194" si="68">SIGN(B193)</f>
        <v>-1</v>
      </c>
      <c r="C194">
        <f t="shared" si="68"/>
        <v>-1</v>
      </c>
      <c r="D194">
        <f t="shared" si="68"/>
        <v>-1</v>
      </c>
      <c r="E194">
        <f t="shared" si="68"/>
        <v>-1</v>
      </c>
      <c r="F194">
        <f t="shared" si="68"/>
        <v>-1</v>
      </c>
      <c r="G194">
        <f t="shared" si="68"/>
        <v>-1</v>
      </c>
      <c r="H194">
        <f t="shared" si="68"/>
        <v>1</v>
      </c>
      <c r="I194">
        <f t="shared" si="68"/>
        <v>1</v>
      </c>
      <c r="J194">
        <f t="shared" si="68"/>
        <v>1</v>
      </c>
      <c r="K194">
        <f t="shared" si="68"/>
        <v>1</v>
      </c>
      <c r="L194">
        <f t="shared" ref="L194:R194" si="69">SIGN(L193)</f>
        <v>1</v>
      </c>
      <c r="M194">
        <f t="shared" si="69"/>
        <v>1</v>
      </c>
      <c r="N194">
        <f t="shared" si="69"/>
        <v>1</v>
      </c>
      <c r="O194">
        <f t="shared" si="69"/>
        <v>1</v>
      </c>
      <c r="P194">
        <f t="shared" si="69"/>
        <v>1</v>
      </c>
      <c r="Q194">
        <f t="shared" si="69"/>
        <v>1</v>
      </c>
      <c r="R194">
        <f t="shared" si="69"/>
        <v>1</v>
      </c>
      <c r="S194">
        <f>SIGN(S193)</f>
        <v>1</v>
      </c>
      <c r="T194">
        <f t="shared" ref="T194:Y194" si="70">SIGN(T193)</f>
        <v>-1</v>
      </c>
      <c r="U194">
        <f t="shared" si="70"/>
        <v>-1</v>
      </c>
      <c r="V194">
        <f t="shared" si="70"/>
        <v>-1</v>
      </c>
      <c r="W194">
        <f t="shared" si="70"/>
        <v>-1</v>
      </c>
      <c r="X194">
        <f t="shared" si="70"/>
        <v>-1</v>
      </c>
      <c r="Y194" s="5">
        <f t="shared" si="70"/>
        <v>-1</v>
      </c>
    </row>
    <row r="195" spans="1:25">
      <c r="A195" s="6" t="s">
        <v>68</v>
      </c>
      <c r="B195" s="7">
        <f>IF(B194=-1,0,B193)</f>
        <v>0</v>
      </c>
      <c r="C195" s="7">
        <f t="shared" ref="C195:Y195" si="71">IF(C194=-1,0,C193)</f>
        <v>0</v>
      </c>
      <c r="D195" s="7">
        <f t="shared" si="71"/>
        <v>0</v>
      </c>
      <c r="E195" s="7">
        <f t="shared" si="71"/>
        <v>0</v>
      </c>
      <c r="F195" s="7">
        <f t="shared" si="71"/>
        <v>0</v>
      </c>
      <c r="G195" s="7">
        <f t="shared" si="71"/>
        <v>0</v>
      </c>
      <c r="H195" s="27">
        <f t="shared" si="71"/>
        <v>654.71036866718305</v>
      </c>
      <c r="I195" s="27">
        <f t="shared" si="71"/>
        <v>5013.8068603293095</v>
      </c>
      <c r="J195" s="27">
        <f t="shared" si="71"/>
        <v>8977.4366712651172</v>
      </c>
      <c r="K195" s="27">
        <f t="shared" si="71"/>
        <v>12488.899573017203</v>
      </c>
      <c r="L195" s="27">
        <f t="shared" si="71"/>
        <v>14863.731585748876</v>
      </c>
      <c r="M195" s="27">
        <f t="shared" si="71"/>
        <v>15836.535630127926</v>
      </c>
      <c r="N195" s="27">
        <f t="shared" si="71"/>
        <v>15938.105864818775</v>
      </c>
      <c r="O195" s="27">
        <f t="shared" si="71"/>
        <v>15008.558852588054</v>
      </c>
      <c r="P195" s="27">
        <f t="shared" si="71"/>
        <v>13054.765444064851</v>
      </c>
      <c r="Q195" s="27">
        <f t="shared" si="71"/>
        <v>9709.1010906581214</v>
      </c>
      <c r="R195" s="27">
        <f t="shared" si="71"/>
        <v>5197.6492469597151</v>
      </c>
      <c r="S195" s="27">
        <f t="shared" si="71"/>
        <v>685.54016869331554</v>
      </c>
      <c r="T195" s="7">
        <f t="shared" si="71"/>
        <v>0</v>
      </c>
      <c r="U195" s="7">
        <f t="shared" si="71"/>
        <v>0</v>
      </c>
      <c r="V195" s="7">
        <f t="shared" si="71"/>
        <v>0</v>
      </c>
      <c r="W195" s="7">
        <f t="shared" si="71"/>
        <v>0</v>
      </c>
      <c r="X195" s="7">
        <f t="shared" si="71"/>
        <v>0</v>
      </c>
      <c r="Y195" s="8">
        <f t="shared" si="71"/>
        <v>0</v>
      </c>
    </row>
    <row r="197" spans="1:25">
      <c r="A197" s="25" t="s">
        <v>65</v>
      </c>
      <c r="B197" s="26">
        <v>0.4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"/>
    </row>
    <row r="198" spans="1:25">
      <c r="A198" s="4" t="s">
        <v>66</v>
      </c>
      <c r="B198" s="29">
        <f>B34-B180</f>
        <v>-2610.3550315548669</v>
      </c>
      <c r="C198" s="29">
        <f t="shared" ref="C198:Y198" si="72">C34-C180</f>
        <v>-2478.3137264567604</v>
      </c>
      <c r="D198" s="29">
        <f t="shared" si="72"/>
        <v>-2498.6277733949305</v>
      </c>
      <c r="E198" s="29">
        <f t="shared" si="72"/>
        <v>-2630.669078493037</v>
      </c>
      <c r="F198" s="29">
        <f t="shared" si="72"/>
        <v>-2783.0244305293131</v>
      </c>
      <c r="G198" s="38">
        <f t="shared" si="72"/>
        <v>-2475.6847881847707</v>
      </c>
      <c r="H198" s="38">
        <f t="shared" si="72"/>
        <v>-45.025019335017532</v>
      </c>
      <c r="I198">
        <f t="shared" si="72"/>
        <v>3411.7811035874302</v>
      </c>
      <c r="J198">
        <f t="shared" si="72"/>
        <v>6454.7064566256067</v>
      </c>
      <c r="K198">
        <f t="shared" si="72"/>
        <v>9192.7776137436776</v>
      </c>
      <c r="L198">
        <f t="shared" si="72"/>
        <v>11052.015130052674</v>
      </c>
      <c r="M198">
        <f t="shared" si="72"/>
        <v>11803.850104536297</v>
      </c>
      <c r="N198">
        <f t="shared" si="72"/>
        <v>11905.420339227148</v>
      </c>
      <c r="O198">
        <f t="shared" si="72"/>
        <v>11123.186040260043</v>
      </c>
      <c r="P198">
        <f t="shared" si="72"/>
        <v>9556.0885040538487</v>
      </c>
      <c r="Q198">
        <f t="shared" si="72"/>
        <v>6891.7454494913645</v>
      </c>
      <c r="R198">
        <f t="shared" si="72"/>
        <v>3282.5839745326393</v>
      </c>
      <c r="S198" s="38">
        <f t="shared" si="72"/>
        <v>-308.82064583612828</v>
      </c>
      <c r="T198" s="38">
        <f t="shared" si="72"/>
        <v>-3072.248488665025</v>
      </c>
      <c r="U198" s="29">
        <f t="shared" si="72"/>
        <v>-3869.8259417214172</v>
      </c>
      <c r="V198" s="29">
        <f t="shared" si="72"/>
        <v>-3636.2144019324605</v>
      </c>
      <c r="W198" s="29">
        <f t="shared" si="72"/>
        <v>-3351.8177447980779</v>
      </c>
      <c r="X198" s="29">
        <f t="shared" si="72"/>
        <v>-3077.5781111327806</v>
      </c>
      <c r="Y198" s="29">
        <f t="shared" si="72"/>
        <v>-2904.9087121583343</v>
      </c>
    </row>
    <row r="199" spans="1:25">
      <c r="A199" s="4" t="s">
        <v>67</v>
      </c>
      <c r="B199">
        <f t="shared" ref="B199:K199" si="73">SIGN(B198)</f>
        <v>-1</v>
      </c>
      <c r="C199">
        <f t="shared" si="73"/>
        <v>-1</v>
      </c>
      <c r="D199">
        <f t="shared" si="73"/>
        <v>-1</v>
      </c>
      <c r="E199">
        <f t="shared" si="73"/>
        <v>-1</v>
      </c>
      <c r="F199">
        <f t="shared" si="73"/>
        <v>-1</v>
      </c>
      <c r="G199">
        <f t="shared" si="73"/>
        <v>-1</v>
      </c>
      <c r="H199">
        <f t="shared" si="73"/>
        <v>-1</v>
      </c>
      <c r="I199">
        <f t="shared" si="73"/>
        <v>1</v>
      </c>
      <c r="J199">
        <f t="shared" si="73"/>
        <v>1</v>
      </c>
      <c r="K199">
        <f t="shared" si="73"/>
        <v>1</v>
      </c>
      <c r="L199">
        <f t="shared" ref="L199:R199" si="74">SIGN(L198)</f>
        <v>1</v>
      </c>
      <c r="M199">
        <f t="shared" si="74"/>
        <v>1</v>
      </c>
      <c r="N199">
        <f t="shared" si="74"/>
        <v>1</v>
      </c>
      <c r="O199">
        <f t="shared" si="74"/>
        <v>1</v>
      </c>
      <c r="P199">
        <f t="shared" si="74"/>
        <v>1</v>
      </c>
      <c r="Q199">
        <f t="shared" si="74"/>
        <v>1</v>
      </c>
      <c r="R199">
        <f t="shared" si="74"/>
        <v>1</v>
      </c>
      <c r="S199">
        <f>SIGN(S198)</f>
        <v>-1</v>
      </c>
      <c r="T199">
        <f t="shared" ref="T199:Y199" si="75">SIGN(T198)</f>
        <v>-1</v>
      </c>
      <c r="U199">
        <f t="shared" si="75"/>
        <v>-1</v>
      </c>
      <c r="V199">
        <f t="shared" si="75"/>
        <v>-1</v>
      </c>
      <c r="W199">
        <f t="shared" si="75"/>
        <v>-1</v>
      </c>
      <c r="X199">
        <f t="shared" si="75"/>
        <v>-1</v>
      </c>
      <c r="Y199" s="5">
        <f t="shared" si="75"/>
        <v>-1</v>
      </c>
    </row>
    <row r="200" spans="1:25">
      <c r="A200" s="6" t="s">
        <v>68</v>
      </c>
      <c r="B200" s="7">
        <f>IF(B199=-1,0,B198)</f>
        <v>0</v>
      </c>
      <c r="C200" s="7">
        <f t="shared" ref="C200:Y200" si="76">IF(C199=-1,0,C198)</f>
        <v>0</v>
      </c>
      <c r="D200" s="7">
        <f t="shared" si="76"/>
        <v>0</v>
      </c>
      <c r="E200" s="7">
        <f t="shared" si="76"/>
        <v>0</v>
      </c>
      <c r="F200" s="7">
        <f t="shared" si="76"/>
        <v>0</v>
      </c>
      <c r="G200" s="7">
        <f t="shared" si="76"/>
        <v>0</v>
      </c>
      <c r="H200" s="7">
        <f t="shared" si="76"/>
        <v>0</v>
      </c>
      <c r="I200" s="27">
        <f t="shared" si="76"/>
        <v>3411.7811035874302</v>
      </c>
      <c r="J200" s="27">
        <f t="shared" si="76"/>
        <v>6454.7064566256067</v>
      </c>
      <c r="K200" s="27">
        <f t="shared" si="76"/>
        <v>9192.7776137436776</v>
      </c>
      <c r="L200" s="27">
        <f t="shared" si="76"/>
        <v>11052.015130052674</v>
      </c>
      <c r="M200" s="27">
        <f t="shared" si="76"/>
        <v>11803.850104536297</v>
      </c>
      <c r="N200" s="27">
        <f t="shared" si="76"/>
        <v>11905.420339227148</v>
      </c>
      <c r="O200" s="27">
        <f t="shared" si="76"/>
        <v>11123.186040260043</v>
      </c>
      <c r="P200" s="27">
        <f t="shared" si="76"/>
        <v>9556.0885040538487</v>
      </c>
      <c r="Q200" s="27">
        <f t="shared" si="76"/>
        <v>6891.7454494913645</v>
      </c>
      <c r="R200" s="27">
        <f t="shared" si="76"/>
        <v>3282.5839745326393</v>
      </c>
      <c r="S200" s="7">
        <f t="shared" si="76"/>
        <v>0</v>
      </c>
      <c r="T200" s="7">
        <f t="shared" si="76"/>
        <v>0</v>
      </c>
      <c r="U200" s="7">
        <f t="shared" si="76"/>
        <v>0</v>
      </c>
      <c r="V200" s="7">
        <f t="shared" si="76"/>
        <v>0</v>
      </c>
      <c r="W200" s="7">
        <f t="shared" si="76"/>
        <v>0</v>
      </c>
      <c r="X200" s="7">
        <f t="shared" si="76"/>
        <v>0</v>
      </c>
      <c r="Y200" s="8">
        <f t="shared" si="76"/>
        <v>0</v>
      </c>
    </row>
    <row r="202" spans="1:25">
      <c r="A202" s="25" t="s">
        <v>65</v>
      </c>
      <c r="B202" s="26">
        <v>0.3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"/>
    </row>
    <row r="203" spans="1:25">
      <c r="A203" s="4" t="s">
        <v>66</v>
      </c>
      <c r="B203" s="29">
        <f>B37-B180</f>
        <v>-2610.3550315548669</v>
      </c>
      <c r="C203" s="29">
        <f t="shared" ref="C203:Y203" si="77">C37-C180</f>
        <v>-2478.3137264567604</v>
      </c>
      <c r="D203" s="29">
        <f t="shared" si="77"/>
        <v>-2498.6277733949305</v>
      </c>
      <c r="E203" s="29">
        <f t="shared" si="77"/>
        <v>-2630.669078493037</v>
      </c>
      <c r="F203" s="29">
        <f t="shared" si="77"/>
        <v>-2783.0244305293131</v>
      </c>
      <c r="G203" s="38">
        <f t="shared" si="77"/>
        <v>-2567.7552339745339</v>
      </c>
      <c r="H203" s="38">
        <f t="shared" si="77"/>
        <v>-744.76040733721948</v>
      </c>
      <c r="I203">
        <f t="shared" si="77"/>
        <v>1809.7553468455471</v>
      </c>
      <c r="J203">
        <f t="shared" si="77"/>
        <v>3931.9762419860881</v>
      </c>
      <c r="K203">
        <f t="shared" si="77"/>
        <v>5896.6556544701461</v>
      </c>
      <c r="L203">
        <f t="shared" si="77"/>
        <v>7240.2986743564688</v>
      </c>
      <c r="M203">
        <f t="shared" si="77"/>
        <v>7771.1645789446593</v>
      </c>
      <c r="N203">
        <f t="shared" si="77"/>
        <v>7872.7348136355095</v>
      </c>
      <c r="O203">
        <f t="shared" si="77"/>
        <v>7237.8132279320289</v>
      </c>
      <c r="P203">
        <f t="shared" si="77"/>
        <v>6057.4115640428399</v>
      </c>
      <c r="Q203">
        <f t="shared" si="77"/>
        <v>4074.3898083246031</v>
      </c>
      <c r="R203">
        <f t="shared" si="77"/>
        <v>1367.5187021055608</v>
      </c>
      <c r="S203" s="38">
        <f t="shared" si="77"/>
        <v>-1303.181460365573</v>
      </c>
      <c r="T203" s="38">
        <f t="shared" si="77"/>
        <v>-3330.0457368763628</v>
      </c>
      <c r="U203" s="29">
        <f t="shared" si="77"/>
        <v>-3869.8259417214172</v>
      </c>
      <c r="V203" s="29">
        <f t="shared" si="77"/>
        <v>-3636.2144019324605</v>
      </c>
      <c r="W203" s="29">
        <f t="shared" si="77"/>
        <v>-3351.8177447980779</v>
      </c>
      <c r="X203" s="29">
        <f t="shared" si="77"/>
        <v>-3077.5781111327806</v>
      </c>
      <c r="Y203" s="29">
        <f t="shared" si="77"/>
        <v>-2904.9087121583343</v>
      </c>
    </row>
    <row r="204" spans="1:25">
      <c r="A204" s="4" t="s">
        <v>67</v>
      </c>
      <c r="B204">
        <f t="shared" ref="B204:K204" si="78">SIGN(B203)</f>
        <v>-1</v>
      </c>
      <c r="C204">
        <f t="shared" si="78"/>
        <v>-1</v>
      </c>
      <c r="D204">
        <f t="shared" si="78"/>
        <v>-1</v>
      </c>
      <c r="E204">
        <f t="shared" si="78"/>
        <v>-1</v>
      </c>
      <c r="F204">
        <f t="shared" si="78"/>
        <v>-1</v>
      </c>
      <c r="G204">
        <f t="shared" si="78"/>
        <v>-1</v>
      </c>
      <c r="H204">
        <f t="shared" si="78"/>
        <v>-1</v>
      </c>
      <c r="I204">
        <f t="shared" si="78"/>
        <v>1</v>
      </c>
      <c r="J204">
        <f t="shared" si="78"/>
        <v>1</v>
      </c>
      <c r="K204">
        <f t="shared" si="78"/>
        <v>1</v>
      </c>
      <c r="L204">
        <f t="shared" ref="L204:R204" si="79">SIGN(L203)</f>
        <v>1</v>
      </c>
      <c r="M204">
        <f t="shared" si="79"/>
        <v>1</v>
      </c>
      <c r="N204">
        <f t="shared" si="79"/>
        <v>1</v>
      </c>
      <c r="O204">
        <f t="shared" si="79"/>
        <v>1</v>
      </c>
      <c r="P204">
        <f t="shared" si="79"/>
        <v>1</v>
      </c>
      <c r="Q204">
        <f t="shared" si="79"/>
        <v>1</v>
      </c>
      <c r="R204">
        <f t="shared" si="79"/>
        <v>1</v>
      </c>
      <c r="S204">
        <f>SIGN(S203)</f>
        <v>-1</v>
      </c>
      <c r="T204">
        <f t="shared" ref="T204:Y204" si="80">SIGN(T203)</f>
        <v>-1</v>
      </c>
      <c r="U204">
        <f t="shared" si="80"/>
        <v>-1</v>
      </c>
      <c r="V204">
        <f t="shared" si="80"/>
        <v>-1</v>
      </c>
      <c r="W204">
        <f t="shared" si="80"/>
        <v>-1</v>
      </c>
      <c r="X204">
        <f t="shared" si="80"/>
        <v>-1</v>
      </c>
      <c r="Y204" s="5">
        <f t="shared" si="80"/>
        <v>-1</v>
      </c>
    </row>
    <row r="205" spans="1:25">
      <c r="A205" s="6" t="s">
        <v>68</v>
      </c>
      <c r="B205" s="7">
        <f>IF(B204=-1,0,B203)</f>
        <v>0</v>
      </c>
      <c r="C205" s="7">
        <f t="shared" ref="C205:Y205" si="81">IF(C204=-1,0,C203)</f>
        <v>0</v>
      </c>
      <c r="D205" s="7">
        <f t="shared" si="81"/>
        <v>0</v>
      </c>
      <c r="E205" s="7">
        <f t="shared" si="81"/>
        <v>0</v>
      </c>
      <c r="F205" s="7">
        <f t="shared" si="81"/>
        <v>0</v>
      </c>
      <c r="G205" s="7">
        <f t="shared" si="81"/>
        <v>0</v>
      </c>
      <c r="H205" s="7">
        <f t="shared" si="81"/>
        <v>0</v>
      </c>
      <c r="I205" s="27">
        <f t="shared" si="81"/>
        <v>1809.7553468455471</v>
      </c>
      <c r="J205" s="27">
        <f t="shared" si="81"/>
        <v>3931.9762419860881</v>
      </c>
      <c r="K205" s="27">
        <f t="shared" si="81"/>
        <v>5896.6556544701461</v>
      </c>
      <c r="L205" s="27">
        <f t="shared" si="81"/>
        <v>7240.2986743564688</v>
      </c>
      <c r="M205" s="27">
        <f t="shared" si="81"/>
        <v>7771.1645789446593</v>
      </c>
      <c r="N205" s="27">
        <f t="shared" si="81"/>
        <v>7872.7348136355095</v>
      </c>
      <c r="O205" s="27">
        <f t="shared" si="81"/>
        <v>7237.8132279320289</v>
      </c>
      <c r="P205" s="27">
        <f t="shared" si="81"/>
        <v>6057.4115640428399</v>
      </c>
      <c r="Q205" s="27">
        <f t="shared" si="81"/>
        <v>4074.3898083246031</v>
      </c>
      <c r="R205" s="27">
        <f t="shared" si="81"/>
        <v>1367.5187021055608</v>
      </c>
      <c r="S205" s="7">
        <f t="shared" si="81"/>
        <v>0</v>
      </c>
      <c r="T205" s="7">
        <f t="shared" si="81"/>
        <v>0</v>
      </c>
      <c r="U205" s="7">
        <f t="shared" si="81"/>
        <v>0</v>
      </c>
      <c r="V205" s="7">
        <f t="shared" si="81"/>
        <v>0</v>
      </c>
      <c r="W205" s="7">
        <f t="shared" si="81"/>
        <v>0</v>
      </c>
      <c r="X205" s="7">
        <f t="shared" si="81"/>
        <v>0</v>
      </c>
      <c r="Y205" s="8">
        <f t="shared" si="81"/>
        <v>0</v>
      </c>
    </row>
    <row r="207" spans="1:25">
      <c r="A207" s="25" t="s">
        <v>65</v>
      </c>
      <c r="B207" s="26">
        <v>0.2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"/>
    </row>
    <row r="208" spans="1:25">
      <c r="A208" s="4" t="s">
        <v>66</v>
      </c>
      <c r="B208" s="29">
        <f>B40-B180</f>
        <v>-2610.3550315548669</v>
      </c>
      <c r="C208" s="29">
        <f t="shared" ref="C208:Y208" si="82">C40-C180</f>
        <v>-2478.3137264567604</v>
      </c>
      <c r="D208" s="29">
        <f t="shared" si="82"/>
        <v>-2498.6277733949305</v>
      </c>
      <c r="E208" s="29">
        <f t="shared" si="82"/>
        <v>-2630.669078493037</v>
      </c>
      <c r="F208" s="29">
        <f t="shared" si="82"/>
        <v>-2783.0244305293131</v>
      </c>
      <c r="G208" s="38">
        <f t="shared" si="82"/>
        <v>-2659.8256797642971</v>
      </c>
      <c r="H208" s="38">
        <f t="shared" si="82"/>
        <v>-1444.4957953394207</v>
      </c>
      <c r="I208" s="38">
        <f t="shared" si="82"/>
        <v>207.72959010366503</v>
      </c>
      <c r="J208">
        <f t="shared" si="82"/>
        <v>1409.2460273465731</v>
      </c>
      <c r="K208">
        <f t="shared" si="82"/>
        <v>2600.5336951966192</v>
      </c>
      <c r="L208">
        <f t="shared" si="82"/>
        <v>3428.5822186602672</v>
      </c>
      <c r="M208">
        <f t="shared" si="82"/>
        <v>3738.4790533530258</v>
      </c>
      <c r="N208">
        <f t="shared" si="82"/>
        <v>3840.049288043876</v>
      </c>
      <c r="O208">
        <f t="shared" si="82"/>
        <v>3352.4404156040155</v>
      </c>
      <c r="P208">
        <f t="shared" si="82"/>
        <v>2558.7346240318338</v>
      </c>
      <c r="Q208" s="38">
        <f t="shared" si="82"/>
        <v>1257.0341671578462</v>
      </c>
      <c r="R208" s="38">
        <f t="shared" si="82"/>
        <v>-547.54657032151636</v>
      </c>
      <c r="S208" s="38">
        <f t="shared" si="82"/>
        <v>-2297.5422748950168</v>
      </c>
      <c r="T208" s="38">
        <f t="shared" si="82"/>
        <v>-3587.8429850877001</v>
      </c>
      <c r="U208" s="29">
        <f t="shared" si="82"/>
        <v>-3869.8259417214172</v>
      </c>
      <c r="V208" s="29">
        <f t="shared" si="82"/>
        <v>-3636.2144019324605</v>
      </c>
      <c r="W208" s="29">
        <f t="shared" si="82"/>
        <v>-3351.8177447980779</v>
      </c>
      <c r="X208" s="29">
        <f t="shared" si="82"/>
        <v>-3077.5781111327806</v>
      </c>
      <c r="Y208" s="29">
        <f t="shared" si="82"/>
        <v>-2904.9087121583343</v>
      </c>
    </row>
    <row r="209" spans="1:25">
      <c r="A209" s="4" t="s">
        <v>67</v>
      </c>
      <c r="B209">
        <f t="shared" ref="B209:K209" si="83">SIGN(B208)</f>
        <v>-1</v>
      </c>
      <c r="C209">
        <f t="shared" si="83"/>
        <v>-1</v>
      </c>
      <c r="D209">
        <f t="shared" si="83"/>
        <v>-1</v>
      </c>
      <c r="E209">
        <f t="shared" si="83"/>
        <v>-1</v>
      </c>
      <c r="F209">
        <f t="shared" si="83"/>
        <v>-1</v>
      </c>
      <c r="G209">
        <f t="shared" si="83"/>
        <v>-1</v>
      </c>
      <c r="H209">
        <f t="shared" si="83"/>
        <v>-1</v>
      </c>
      <c r="I209">
        <f t="shared" si="83"/>
        <v>1</v>
      </c>
      <c r="J209">
        <f t="shared" si="83"/>
        <v>1</v>
      </c>
      <c r="K209">
        <f t="shared" si="83"/>
        <v>1</v>
      </c>
      <c r="L209">
        <f t="shared" ref="L209:R209" si="84">SIGN(L208)</f>
        <v>1</v>
      </c>
      <c r="M209">
        <f t="shared" si="84"/>
        <v>1</v>
      </c>
      <c r="N209">
        <f t="shared" si="84"/>
        <v>1</v>
      </c>
      <c r="O209">
        <f t="shared" si="84"/>
        <v>1</v>
      </c>
      <c r="P209">
        <f t="shared" si="84"/>
        <v>1</v>
      </c>
      <c r="Q209">
        <f t="shared" si="84"/>
        <v>1</v>
      </c>
      <c r="R209">
        <f t="shared" si="84"/>
        <v>-1</v>
      </c>
      <c r="S209">
        <f>SIGN(S208)</f>
        <v>-1</v>
      </c>
      <c r="T209">
        <f t="shared" ref="T209:Y209" si="85">SIGN(T208)</f>
        <v>-1</v>
      </c>
      <c r="U209">
        <f t="shared" si="85"/>
        <v>-1</v>
      </c>
      <c r="V209">
        <f t="shared" si="85"/>
        <v>-1</v>
      </c>
      <c r="W209">
        <f t="shared" si="85"/>
        <v>-1</v>
      </c>
      <c r="X209">
        <f t="shared" si="85"/>
        <v>-1</v>
      </c>
      <c r="Y209" s="5">
        <f t="shared" si="85"/>
        <v>-1</v>
      </c>
    </row>
    <row r="210" spans="1:25">
      <c r="A210" s="6" t="s">
        <v>68</v>
      </c>
      <c r="B210" s="7">
        <f>IF(B209=-1,0,B208)</f>
        <v>0</v>
      </c>
      <c r="C210" s="7">
        <f t="shared" ref="C210:Y210" si="86">IF(C209=-1,0,C208)</f>
        <v>0</v>
      </c>
      <c r="D210" s="7">
        <f t="shared" si="86"/>
        <v>0</v>
      </c>
      <c r="E210" s="7">
        <f t="shared" si="86"/>
        <v>0</v>
      </c>
      <c r="F210" s="7">
        <f t="shared" si="86"/>
        <v>0</v>
      </c>
      <c r="G210" s="7">
        <f t="shared" si="86"/>
        <v>0</v>
      </c>
      <c r="H210" s="7">
        <f t="shared" si="86"/>
        <v>0</v>
      </c>
      <c r="I210" s="7">
        <f t="shared" si="86"/>
        <v>207.72959010366503</v>
      </c>
      <c r="J210" s="27">
        <f t="shared" si="86"/>
        <v>1409.2460273465731</v>
      </c>
      <c r="K210" s="27">
        <f t="shared" si="86"/>
        <v>2600.5336951966192</v>
      </c>
      <c r="L210" s="27">
        <f t="shared" si="86"/>
        <v>3428.5822186602672</v>
      </c>
      <c r="M210" s="27">
        <f t="shared" si="86"/>
        <v>3738.4790533530258</v>
      </c>
      <c r="N210" s="27">
        <f t="shared" si="86"/>
        <v>3840.049288043876</v>
      </c>
      <c r="O210" s="27">
        <f t="shared" si="86"/>
        <v>3352.4404156040155</v>
      </c>
      <c r="P210" s="27">
        <f t="shared" si="86"/>
        <v>2558.7346240318338</v>
      </c>
      <c r="Q210" s="7">
        <f t="shared" si="86"/>
        <v>1257.0341671578462</v>
      </c>
      <c r="R210" s="7">
        <f t="shared" si="86"/>
        <v>0</v>
      </c>
      <c r="S210" s="7">
        <f t="shared" si="86"/>
        <v>0</v>
      </c>
      <c r="T210" s="7">
        <f t="shared" si="86"/>
        <v>0</v>
      </c>
      <c r="U210" s="7">
        <f t="shared" si="86"/>
        <v>0</v>
      </c>
      <c r="V210" s="7">
        <f t="shared" si="86"/>
        <v>0</v>
      </c>
      <c r="W210" s="7">
        <f t="shared" si="86"/>
        <v>0</v>
      </c>
      <c r="X210" s="7">
        <f t="shared" si="86"/>
        <v>0</v>
      </c>
      <c r="Y210" s="8">
        <f t="shared" si="86"/>
        <v>0</v>
      </c>
    </row>
    <row r="212" spans="1:25">
      <c r="A212" s="25" t="s">
        <v>65</v>
      </c>
      <c r="B212" s="26">
        <v>0.1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"/>
    </row>
    <row r="213" spans="1:25">
      <c r="A213" s="4" t="s">
        <v>66</v>
      </c>
      <c r="B213" s="29">
        <f>B43-B180</f>
        <v>-2610.3550315548669</v>
      </c>
      <c r="C213" s="29">
        <f t="shared" ref="C213:Y213" si="87">C43-C180</f>
        <v>-2478.3137264567604</v>
      </c>
      <c r="D213" s="29">
        <f t="shared" si="87"/>
        <v>-2498.6277733949305</v>
      </c>
      <c r="E213" s="29">
        <f t="shared" si="87"/>
        <v>-2630.669078493037</v>
      </c>
      <c r="F213" s="29">
        <f t="shared" si="87"/>
        <v>-2783.0244305293131</v>
      </c>
      <c r="G213" s="38">
        <f t="shared" si="87"/>
        <v>-2751.8961255540607</v>
      </c>
      <c r="H213" s="38">
        <f t="shared" si="87"/>
        <v>-2144.2311833416225</v>
      </c>
      <c r="I213" s="38">
        <f t="shared" si="87"/>
        <v>-1394.2961666382175</v>
      </c>
      <c r="J213" s="38">
        <f t="shared" si="87"/>
        <v>-1113.4841872929437</v>
      </c>
      <c r="K213" s="38">
        <f t="shared" si="87"/>
        <v>-695.58826407690958</v>
      </c>
      <c r="L213" s="38">
        <f t="shared" si="87"/>
        <v>-383.13423703593617</v>
      </c>
      <c r="M213" s="38">
        <f t="shared" si="87"/>
        <v>-294.20647223860988</v>
      </c>
      <c r="N213" s="38">
        <f t="shared" si="87"/>
        <v>-192.63623754775972</v>
      </c>
      <c r="O213" s="38">
        <f t="shared" si="87"/>
        <v>-532.93239672399841</v>
      </c>
      <c r="P213" s="38">
        <f t="shared" si="87"/>
        <v>-939.94231597917405</v>
      </c>
      <c r="Q213" s="38">
        <f t="shared" si="87"/>
        <v>-1560.3214740089129</v>
      </c>
      <c r="R213" s="38">
        <f t="shared" si="87"/>
        <v>-2462.6118427485944</v>
      </c>
      <c r="S213" s="38">
        <f t="shared" si="87"/>
        <v>-3291.9030894244611</v>
      </c>
      <c r="T213" s="38">
        <f t="shared" si="87"/>
        <v>-3845.6402332990374</v>
      </c>
      <c r="U213" s="29">
        <f t="shared" si="87"/>
        <v>-3869.8259417214172</v>
      </c>
      <c r="V213" s="29">
        <f t="shared" si="87"/>
        <v>-3636.2144019324605</v>
      </c>
      <c r="W213" s="29">
        <f t="shared" si="87"/>
        <v>-3351.8177447980779</v>
      </c>
      <c r="X213" s="29">
        <f t="shared" si="87"/>
        <v>-3077.5781111327806</v>
      </c>
      <c r="Y213" s="29">
        <f t="shared" si="87"/>
        <v>-2904.9087121583343</v>
      </c>
    </row>
    <row r="214" spans="1:25">
      <c r="A214" s="4" t="s">
        <v>67</v>
      </c>
      <c r="B214">
        <f t="shared" ref="B214:K214" si="88">SIGN(B213)</f>
        <v>-1</v>
      </c>
      <c r="C214">
        <f t="shared" si="88"/>
        <v>-1</v>
      </c>
      <c r="D214">
        <f t="shared" si="88"/>
        <v>-1</v>
      </c>
      <c r="E214">
        <f t="shared" si="88"/>
        <v>-1</v>
      </c>
      <c r="F214">
        <f t="shared" si="88"/>
        <v>-1</v>
      </c>
      <c r="G214">
        <f t="shared" si="88"/>
        <v>-1</v>
      </c>
      <c r="H214">
        <f t="shared" si="88"/>
        <v>-1</v>
      </c>
      <c r="I214">
        <f t="shared" si="88"/>
        <v>-1</v>
      </c>
      <c r="J214">
        <f t="shared" si="88"/>
        <v>-1</v>
      </c>
      <c r="K214">
        <f t="shared" si="88"/>
        <v>-1</v>
      </c>
      <c r="L214">
        <f t="shared" ref="L214:R214" si="89">SIGN(L213)</f>
        <v>-1</v>
      </c>
      <c r="M214">
        <f t="shared" si="89"/>
        <v>-1</v>
      </c>
      <c r="N214">
        <f t="shared" si="89"/>
        <v>-1</v>
      </c>
      <c r="O214">
        <f t="shared" si="89"/>
        <v>-1</v>
      </c>
      <c r="P214">
        <f t="shared" si="89"/>
        <v>-1</v>
      </c>
      <c r="Q214">
        <f t="shared" si="89"/>
        <v>-1</v>
      </c>
      <c r="R214">
        <f t="shared" si="89"/>
        <v>-1</v>
      </c>
      <c r="S214">
        <f>SIGN(S213)</f>
        <v>-1</v>
      </c>
      <c r="T214">
        <f t="shared" ref="T214:Y214" si="90">SIGN(T213)</f>
        <v>-1</v>
      </c>
      <c r="U214">
        <f t="shared" si="90"/>
        <v>-1</v>
      </c>
      <c r="V214">
        <f t="shared" si="90"/>
        <v>-1</v>
      </c>
      <c r="W214">
        <f t="shared" si="90"/>
        <v>-1</v>
      </c>
      <c r="X214">
        <f t="shared" si="90"/>
        <v>-1</v>
      </c>
      <c r="Y214" s="5">
        <f t="shared" si="90"/>
        <v>-1</v>
      </c>
    </row>
    <row r="215" spans="1:25">
      <c r="A215" s="6" t="s">
        <v>68</v>
      </c>
      <c r="B215" s="7">
        <f>IF(B214=-1,0,B213)</f>
        <v>0</v>
      </c>
      <c r="C215" s="7">
        <f t="shared" ref="C215:Y215" si="91">IF(C214=-1,0,C213)</f>
        <v>0</v>
      </c>
      <c r="D215" s="7">
        <f t="shared" si="91"/>
        <v>0</v>
      </c>
      <c r="E215" s="7">
        <f t="shared" si="91"/>
        <v>0</v>
      </c>
      <c r="F215" s="7">
        <f t="shared" si="91"/>
        <v>0</v>
      </c>
      <c r="G215" s="7">
        <f t="shared" si="91"/>
        <v>0</v>
      </c>
      <c r="H215" s="7">
        <f t="shared" si="91"/>
        <v>0</v>
      </c>
      <c r="I215" s="7">
        <f t="shared" si="91"/>
        <v>0</v>
      </c>
      <c r="J215" s="7">
        <f t="shared" si="91"/>
        <v>0</v>
      </c>
      <c r="K215" s="7">
        <f t="shared" si="91"/>
        <v>0</v>
      </c>
      <c r="L215" s="7">
        <f t="shared" si="91"/>
        <v>0</v>
      </c>
      <c r="M215" s="7">
        <f t="shared" si="91"/>
        <v>0</v>
      </c>
      <c r="N215" s="7">
        <f t="shared" si="91"/>
        <v>0</v>
      </c>
      <c r="O215" s="7">
        <f t="shared" si="91"/>
        <v>0</v>
      </c>
      <c r="P215" s="7">
        <f t="shared" si="91"/>
        <v>0</v>
      </c>
      <c r="Q215" s="7">
        <f t="shared" si="91"/>
        <v>0</v>
      </c>
      <c r="R215" s="7">
        <f t="shared" si="91"/>
        <v>0</v>
      </c>
      <c r="S215" s="7">
        <f t="shared" si="91"/>
        <v>0</v>
      </c>
      <c r="T215" s="7">
        <f t="shared" si="91"/>
        <v>0</v>
      </c>
      <c r="U215" s="7">
        <f t="shared" si="91"/>
        <v>0</v>
      </c>
      <c r="V215" s="7">
        <f t="shared" si="91"/>
        <v>0</v>
      </c>
      <c r="W215" s="7">
        <f t="shared" si="91"/>
        <v>0</v>
      </c>
      <c r="X215" s="7">
        <f t="shared" si="91"/>
        <v>0</v>
      </c>
      <c r="Y215" s="8">
        <f t="shared" si="91"/>
        <v>0</v>
      </c>
    </row>
    <row r="220" spans="1:25">
      <c r="A220" s="43" t="s">
        <v>69</v>
      </c>
    </row>
    <row r="221" spans="1:25" ht="14.25" thickBot="1"/>
    <row r="222" spans="1:25">
      <c r="A222" s="44" t="s">
        <v>16</v>
      </c>
      <c r="B222" s="45"/>
      <c r="C222" s="45" t="s">
        <v>70</v>
      </c>
      <c r="D222" s="45" t="s">
        <v>71</v>
      </c>
      <c r="E222" s="46" t="s">
        <v>72</v>
      </c>
      <c r="F222" s="46" t="s">
        <v>73</v>
      </c>
      <c r="G222" s="47" t="s">
        <v>74</v>
      </c>
      <c r="H222" s="47" t="s">
        <v>75</v>
      </c>
      <c r="I222" s="48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9"/>
    </row>
    <row r="223" spans="1:25">
      <c r="A223" s="50" t="s">
        <v>76</v>
      </c>
      <c r="B223" t="s">
        <v>77</v>
      </c>
      <c r="C223">
        <v>13509617.035052521</v>
      </c>
      <c r="D223">
        <v>3870854.0000000005</v>
      </c>
      <c r="E223">
        <v>3823316</v>
      </c>
      <c r="F223">
        <v>310011</v>
      </c>
      <c r="G223">
        <v>365638</v>
      </c>
      <c r="H223">
        <v>0</v>
      </c>
      <c r="I223" s="5" t="s">
        <v>58</v>
      </c>
      <c r="Y223" s="51"/>
    </row>
    <row r="224" spans="1:25">
      <c r="A224" s="50" t="s">
        <v>78</v>
      </c>
      <c r="B224" t="s">
        <v>79</v>
      </c>
      <c r="C224">
        <v>0.6</v>
      </c>
      <c r="D224">
        <v>0.8</v>
      </c>
      <c r="E224">
        <v>0.6</v>
      </c>
      <c r="F224">
        <v>0.25</v>
      </c>
      <c r="G224">
        <v>0.12</v>
      </c>
      <c r="H224">
        <v>0.8</v>
      </c>
      <c r="I224" s="5"/>
      <c r="Y224" s="51"/>
    </row>
    <row r="225" spans="1:25">
      <c r="A225" s="52"/>
      <c r="B225" s="7" t="s">
        <v>81</v>
      </c>
      <c r="C225" s="7">
        <f t="shared" ref="C225:H225" si="92">C223/(365*24*C224)</f>
        <v>2570.3228757710276</v>
      </c>
      <c r="D225" s="7">
        <f t="shared" si="92"/>
        <v>552.34788812785393</v>
      </c>
      <c r="E225" s="7">
        <f t="shared" si="92"/>
        <v>727.41933028919334</v>
      </c>
      <c r="F225" s="7">
        <f t="shared" si="92"/>
        <v>141.55753424657533</v>
      </c>
      <c r="G225" s="7">
        <f t="shared" si="92"/>
        <v>347.82914764079146</v>
      </c>
      <c r="H225" s="7">
        <f t="shared" si="92"/>
        <v>0</v>
      </c>
      <c r="I225" s="8" t="s">
        <v>82</v>
      </c>
      <c r="J225" t="s">
        <v>83</v>
      </c>
      <c r="Y225" s="51"/>
    </row>
    <row r="226" spans="1:25">
      <c r="A226" s="50"/>
      <c r="Y226" s="51"/>
    </row>
    <row r="227" spans="1:25">
      <c r="A227" s="53" t="s">
        <v>70</v>
      </c>
      <c r="B227" s="2">
        <f>$C$225</f>
        <v>2570.3228757710276</v>
      </c>
      <c r="C227" s="2">
        <f t="shared" ref="C227:Y227" si="93">$C$225</f>
        <v>2570.3228757710276</v>
      </c>
      <c r="D227" s="2">
        <f t="shared" si="93"/>
        <v>2570.3228757710276</v>
      </c>
      <c r="E227" s="2">
        <f t="shared" si="93"/>
        <v>2570.3228757710276</v>
      </c>
      <c r="F227" s="2">
        <f t="shared" si="93"/>
        <v>2570.3228757710276</v>
      </c>
      <c r="G227" s="2">
        <f t="shared" si="93"/>
        <v>2570.3228757710276</v>
      </c>
      <c r="H227" s="2">
        <f t="shared" si="93"/>
        <v>2570.3228757710276</v>
      </c>
      <c r="I227" s="2">
        <f t="shared" si="93"/>
        <v>2570.3228757710276</v>
      </c>
      <c r="J227" s="2">
        <f t="shared" si="93"/>
        <v>2570.3228757710276</v>
      </c>
      <c r="K227" s="2">
        <f t="shared" si="93"/>
        <v>2570.3228757710276</v>
      </c>
      <c r="L227" s="2">
        <f t="shared" si="93"/>
        <v>2570.3228757710276</v>
      </c>
      <c r="M227" s="2">
        <f t="shared" si="93"/>
        <v>2570.3228757710276</v>
      </c>
      <c r="N227" s="2">
        <f t="shared" si="93"/>
        <v>2570.3228757710276</v>
      </c>
      <c r="O227" s="2">
        <f t="shared" si="93"/>
        <v>2570.3228757710276</v>
      </c>
      <c r="P227" s="2">
        <f t="shared" si="93"/>
        <v>2570.3228757710276</v>
      </c>
      <c r="Q227" s="2">
        <f t="shared" si="93"/>
        <v>2570.3228757710276</v>
      </c>
      <c r="R227" s="2">
        <f t="shared" si="93"/>
        <v>2570.3228757710276</v>
      </c>
      <c r="S227" s="2">
        <f t="shared" si="93"/>
        <v>2570.3228757710276</v>
      </c>
      <c r="T227" s="2">
        <f t="shared" si="93"/>
        <v>2570.3228757710276</v>
      </c>
      <c r="U227" s="2">
        <f t="shared" si="93"/>
        <v>2570.3228757710276</v>
      </c>
      <c r="V227" s="2">
        <f t="shared" si="93"/>
        <v>2570.3228757710276</v>
      </c>
      <c r="W227" s="2">
        <f t="shared" si="93"/>
        <v>2570.3228757710276</v>
      </c>
      <c r="X227" s="2">
        <f t="shared" si="93"/>
        <v>2570.3228757710276</v>
      </c>
      <c r="Y227" s="54">
        <f t="shared" si="93"/>
        <v>2570.3228757710276</v>
      </c>
    </row>
    <row r="228" spans="1:25">
      <c r="A228" s="55" t="s">
        <v>71</v>
      </c>
      <c r="B228">
        <f>$D$225</f>
        <v>552.34788812785393</v>
      </c>
      <c r="C228">
        <f t="shared" ref="C228:Y228" si="94">$D$225</f>
        <v>552.34788812785393</v>
      </c>
      <c r="D228">
        <f t="shared" si="94"/>
        <v>552.34788812785393</v>
      </c>
      <c r="E228">
        <f t="shared" si="94"/>
        <v>552.34788812785393</v>
      </c>
      <c r="F228">
        <f t="shared" si="94"/>
        <v>552.34788812785393</v>
      </c>
      <c r="G228">
        <f t="shared" si="94"/>
        <v>552.34788812785393</v>
      </c>
      <c r="H228">
        <f t="shared" si="94"/>
        <v>552.34788812785393</v>
      </c>
      <c r="I228">
        <f t="shared" si="94"/>
        <v>552.34788812785393</v>
      </c>
      <c r="J228">
        <f t="shared" si="94"/>
        <v>552.34788812785393</v>
      </c>
      <c r="K228">
        <f t="shared" si="94"/>
        <v>552.34788812785393</v>
      </c>
      <c r="L228">
        <f t="shared" si="94"/>
        <v>552.34788812785393</v>
      </c>
      <c r="M228">
        <f t="shared" si="94"/>
        <v>552.34788812785393</v>
      </c>
      <c r="N228">
        <f t="shared" si="94"/>
        <v>552.34788812785393</v>
      </c>
      <c r="O228">
        <f t="shared" si="94"/>
        <v>552.34788812785393</v>
      </c>
      <c r="P228">
        <f t="shared" si="94"/>
        <v>552.34788812785393</v>
      </c>
      <c r="Q228">
        <f t="shared" si="94"/>
        <v>552.34788812785393</v>
      </c>
      <c r="R228">
        <f t="shared" si="94"/>
        <v>552.34788812785393</v>
      </c>
      <c r="S228">
        <f t="shared" si="94"/>
        <v>552.34788812785393</v>
      </c>
      <c r="T228">
        <f t="shared" si="94"/>
        <v>552.34788812785393</v>
      </c>
      <c r="U228">
        <f t="shared" si="94"/>
        <v>552.34788812785393</v>
      </c>
      <c r="V228">
        <f t="shared" si="94"/>
        <v>552.34788812785393</v>
      </c>
      <c r="W228">
        <f t="shared" si="94"/>
        <v>552.34788812785393</v>
      </c>
      <c r="X228">
        <f t="shared" si="94"/>
        <v>552.34788812785393</v>
      </c>
      <c r="Y228" s="51">
        <f t="shared" si="94"/>
        <v>552.34788812785393</v>
      </c>
    </row>
    <row r="229" spans="1:25">
      <c r="A229" s="56" t="s">
        <v>64</v>
      </c>
      <c r="B229" s="7">
        <f>B93</f>
        <v>2570</v>
      </c>
      <c r="C229" s="7">
        <f t="shared" ref="C229:Y229" si="95">C93</f>
        <v>2440</v>
      </c>
      <c r="D229" s="7">
        <f t="shared" si="95"/>
        <v>2460</v>
      </c>
      <c r="E229" s="7">
        <f t="shared" si="95"/>
        <v>2590</v>
      </c>
      <c r="F229" s="7">
        <f t="shared" si="95"/>
        <v>2740</v>
      </c>
      <c r="G229" s="7">
        <f t="shared" si="95"/>
        <v>2800</v>
      </c>
      <c r="H229" s="7">
        <f t="shared" si="95"/>
        <v>2800</v>
      </c>
      <c r="I229" s="7">
        <f t="shared" si="95"/>
        <v>2950</v>
      </c>
      <c r="J229" s="7">
        <f t="shared" si="95"/>
        <v>3580</v>
      </c>
      <c r="K229" s="7">
        <f t="shared" si="95"/>
        <v>3930</v>
      </c>
      <c r="L229" s="7">
        <f t="shared" si="95"/>
        <v>4130</v>
      </c>
      <c r="M229" s="7">
        <f t="shared" si="95"/>
        <v>4260</v>
      </c>
      <c r="N229" s="7">
        <f t="shared" si="95"/>
        <v>4160</v>
      </c>
      <c r="O229" s="7">
        <f t="shared" si="95"/>
        <v>4350</v>
      </c>
      <c r="P229" s="7">
        <f t="shared" si="95"/>
        <v>4370</v>
      </c>
      <c r="Q229" s="7">
        <f t="shared" si="95"/>
        <v>4310</v>
      </c>
      <c r="R229" s="7">
        <f t="shared" si="95"/>
        <v>4310</v>
      </c>
      <c r="S229" s="7">
        <f t="shared" si="95"/>
        <v>4220</v>
      </c>
      <c r="T229" s="7">
        <f t="shared" si="95"/>
        <v>4040</v>
      </c>
      <c r="U229" s="7">
        <f t="shared" si="95"/>
        <v>3810</v>
      </c>
      <c r="V229" s="7">
        <f t="shared" si="95"/>
        <v>3580</v>
      </c>
      <c r="W229" s="7">
        <f t="shared" si="95"/>
        <v>3300</v>
      </c>
      <c r="X229" s="7">
        <f t="shared" si="95"/>
        <v>3030</v>
      </c>
      <c r="Y229" s="57">
        <f t="shared" si="95"/>
        <v>2860</v>
      </c>
    </row>
    <row r="230" spans="1:25">
      <c r="A230" s="50"/>
      <c r="Y230" s="51"/>
    </row>
    <row r="231" spans="1:25">
      <c r="A231" s="50"/>
      <c r="Y231" s="51"/>
    </row>
    <row r="232" spans="1:25">
      <c r="A232" s="58" t="s">
        <v>109</v>
      </c>
      <c r="B232" s="2">
        <f>B25</f>
        <v>0</v>
      </c>
      <c r="C232" s="2">
        <f t="shared" ref="C232:Y232" si="96">C25</f>
        <v>0</v>
      </c>
      <c r="D232" s="2">
        <f t="shared" si="96"/>
        <v>0</v>
      </c>
      <c r="E232" s="2">
        <f t="shared" si="96"/>
        <v>0</v>
      </c>
      <c r="F232" s="2">
        <f t="shared" si="96"/>
        <v>0</v>
      </c>
      <c r="G232" s="2">
        <f t="shared" si="96"/>
        <v>920.70445789763335</v>
      </c>
      <c r="H232" s="2">
        <f t="shared" si="96"/>
        <v>6997.353880022014</v>
      </c>
      <c r="I232" s="2">
        <f t="shared" si="96"/>
        <v>16020.257567418819</v>
      </c>
      <c r="J232" s="2">
        <f t="shared" si="96"/>
        <v>25227.302146395155</v>
      </c>
      <c r="K232" s="2">
        <f t="shared" si="96"/>
        <v>32961.21959273528</v>
      </c>
      <c r="L232" s="2">
        <f t="shared" si="96"/>
        <v>38117.16455696203</v>
      </c>
      <c r="M232" s="2">
        <f t="shared" si="96"/>
        <v>40326.855255916344</v>
      </c>
      <c r="N232" s="2">
        <f t="shared" si="96"/>
        <v>40326.855255916344</v>
      </c>
      <c r="O232" s="2">
        <f t="shared" si="96"/>
        <v>38853.728123280132</v>
      </c>
      <c r="P232" s="2">
        <f t="shared" si="96"/>
        <v>34986.769400110068</v>
      </c>
      <c r="Q232" s="2">
        <f t="shared" si="96"/>
        <v>28173.556411667585</v>
      </c>
      <c r="R232" s="2">
        <f t="shared" si="96"/>
        <v>19150.652724270774</v>
      </c>
      <c r="S232" s="2">
        <f t="shared" si="96"/>
        <v>9943.6081452944418</v>
      </c>
      <c r="T232" s="2">
        <f t="shared" si="96"/>
        <v>2577.9724821133736</v>
      </c>
      <c r="U232" s="2">
        <f t="shared" si="96"/>
        <v>0</v>
      </c>
      <c r="V232" s="2">
        <f t="shared" si="96"/>
        <v>0</v>
      </c>
      <c r="W232" s="2">
        <f t="shared" si="96"/>
        <v>0</v>
      </c>
      <c r="X232" s="2">
        <f t="shared" si="96"/>
        <v>0</v>
      </c>
      <c r="Y232" s="54">
        <f t="shared" si="96"/>
        <v>0</v>
      </c>
    </row>
    <row r="233" spans="1:25">
      <c r="A233" s="50" t="s">
        <v>110</v>
      </c>
      <c r="B233">
        <f>B228+B232</f>
        <v>552.34788812785393</v>
      </c>
      <c r="C233">
        <f t="shared" ref="C233:Y233" si="97">C228+C232</f>
        <v>552.34788812785393</v>
      </c>
      <c r="D233">
        <f t="shared" si="97"/>
        <v>552.34788812785393</v>
      </c>
      <c r="E233">
        <f t="shared" si="97"/>
        <v>552.34788812785393</v>
      </c>
      <c r="F233">
        <f t="shared" si="97"/>
        <v>552.34788812785393</v>
      </c>
      <c r="G233">
        <f t="shared" si="97"/>
        <v>1473.0523460254872</v>
      </c>
      <c r="H233">
        <f t="shared" si="97"/>
        <v>7549.7017681498683</v>
      </c>
      <c r="I233">
        <f t="shared" si="97"/>
        <v>16572.605455546673</v>
      </c>
      <c r="J233">
        <f t="shared" si="97"/>
        <v>25779.650034523009</v>
      </c>
      <c r="K233">
        <f t="shared" si="97"/>
        <v>33513.567480863137</v>
      </c>
      <c r="L233">
        <f t="shared" si="97"/>
        <v>38669.512445089887</v>
      </c>
      <c r="M233">
        <f t="shared" si="97"/>
        <v>40879.203144044201</v>
      </c>
      <c r="N233">
        <f t="shared" si="97"/>
        <v>40879.203144044201</v>
      </c>
      <c r="O233">
        <f t="shared" si="97"/>
        <v>39406.076011407989</v>
      </c>
      <c r="P233">
        <f t="shared" si="97"/>
        <v>35539.117288237925</v>
      </c>
      <c r="Q233">
        <f t="shared" si="97"/>
        <v>28725.904299795438</v>
      </c>
      <c r="R233">
        <f t="shared" si="97"/>
        <v>19703.000612398628</v>
      </c>
      <c r="S233">
        <f t="shared" si="97"/>
        <v>10495.956033422295</v>
      </c>
      <c r="T233">
        <f t="shared" si="97"/>
        <v>3130.3203702412275</v>
      </c>
      <c r="U233">
        <f t="shared" si="97"/>
        <v>552.34788812785393</v>
      </c>
      <c r="V233">
        <f t="shared" si="97"/>
        <v>552.34788812785393</v>
      </c>
      <c r="W233">
        <f t="shared" si="97"/>
        <v>552.34788812785393</v>
      </c>
      <c r="X233">
        <f t="shared" si="97"/>
        <v>552.34788812785393</v>
      </c>
      <c r="Y233" s="51">
        <f t="shared" si="97"/>
        <v>552.34788812785393</v>
      </c>
    </row>
    <row r="234" spans="1:25">
      <c r="A234" s="52" t="s">
        <v>131</v>
      </c>
      <c r="B234" s="27">
        <f>B233+B227-B229</f>
        <v>552.67076389888143</v>
      </c>
      <c r="C234" s="27">
        <f t="shared" ref="C234:Y234" si="98">C233+C227-C229</f>
        <v>682.67076389888143</v>
      </c>
      <c r="D234" s="27">
        <f t="shared" si="98"/>
        <v>662.67076389888143</v>
      </c>
      <c r="E234" s="27">
        <f t="shared" si="98"/>
        <v>532.67076389888143</v>
      </c>
      <c r="F234" s="27">
        <f t="shared" si="98"/>
        <v>382.67076389888143</v>
      </c>
      <c r="G234" s="27">
        <f t="shared" si="98"/>
        <v>1243.3752217965148</v>
      </c>
      <c r="H234" s="27">
        <f t="shared" si="98"/>
        <v>7320.0246439208968</v>
      </c>
      <c r="I234" s="27">
        <f t="shared" si="98"/>
        <v>16192.9283313177</v>
      </c>
      <c r="J234" s="27">
        <f t="shared" si="98"/>
        <v>24769.972910294036</v>
      </c>
      <c r="K234" s="27">
        <f t="shared" si="98"/>
        <v>32153.890356634161</v>
      </c>
      <c r="L234" s="27">
        <f t="shared" si="98"/>
        <v>37109.835320860919</v>
      </c>
      <c r="M234" s="27">
        <f t="shared" si="98"/>
        <v>39189.526019815225</v>
      </c>
      <c r="N234" s="27">
        <f t="shared" si="98"/>
        <v>39289.526019815225</v>
      </c>
      <c r="O234" s="27">
        <f t="shared" si="98"/>
        <v>37626.398887179021</v>
      </c>
      <c r="P234" s="27">
        <f t="shared" si="98"/>
        <v>33739.440164008949</v>
      </c>
      <c r="Q234" s="27">
        <f t="shared" si="98"/>
        <v>26986.227175566466</v>
      </c>
      <c r="R234" s="27">
        <f t="shared" si="98"/>
        <v>17963.323488169655</v>
      </c>
      <c r="S234" s="27">
        <f t="shared" si="98"/>
        <v>8846.2789091933228</v>
      </c>
      <c r="T234" s="27">
        <f t="shared" si="98"/>
        <v>1660.6432460122551</v>
      </c>
      <c r="U234" s="7">
        <f t="shared" si="98"/>
        <v>-687.32923610111857</v>
      </c>
      <c r="V234" s="7">
        <f t="shared" si="98"/>
        <v>-457.32923610111857</v>
      </c>
      <c r="W234" s="7">
        <f t="shared" si="98"/>
        <v>-177.32923610111857</v>
      </c>
      <c r="X234" s="7">
        <f t="shared" si="98"/>
        <v>92.670763898881432</v>
      </c>
      <c r="Y234" s="57">
        <f t="shared" si="98"/>
        <v>262.67076389888143</v>
      </c>
    </row>
    <row r="235" spans="1:25">
      <c r="A235" s="50"/>
      <c r="Y235" s="51"/>
    </row>
    <row r="236" spans="1:25">
      <c r="A236" s="58" t="s">
        <v>111</v>
      </c>
      <c r="B236" s="2">
        <f>B28</f>
        <v>0</v>
      </c>
      <c r="C236" s="2">
        <f t="shared" ref="C236:Y236" si="99">C28</f>
        <v>0</v>
      </c>
      <c r="D236" s="2">
        <f t="shared" si="99"/>
        <v>0</v>
      </c>
      <c r="E236" s="2">
        <f t="shared" si="99"/>
        <v>0</v>
      </c>
      <c r="F236" s="2">
        <f t="shared" si="99"/>
        <v>0</v>
      </c>
      <c r="G236" s="2">
        <f t="shared" si="99"/>
        <v>552.4226747385801</v>
      </c>
      <c r="H236" s="2">
        <f t="shared" si="99"/>
        <v>4198.4123280132089</v>
      </c>
      <c r="I236" s="2">
        <f t="shared" si="99"/>
        <v>9612.1545404512945</v>
      </c>
      <c r="J236" s="2">
        <f t="shared" si="99"/>
        <v>15136.381287837097</v>
      </c>
      <c r="K236" s="2">
        <f t="shared" si="99"/>
        <v>19776.731755641169</v>
      </c>
      <c r="L236" s="2">
        <f t="shared" si="99"/>
        <v>22870.298734177217</v>
      </c>
      <c r="M236" s="2">
        <f t="shared" si="99"/>
        <v>24196.11315354981</v>
      </c>
      <c r="N236" s="2">
        <f t="shared" si="99"/>
        <v>24196.11315354981</v>
      </c>
      <c r="O236" s="2">
        <f t="shared" si="99"/>
        <v>23312.236873968082</v>
      </c>
      <c r="P236" s="2">
        <f t="shared" si="99"/>
        <v>20992.061640066044</v>
      </c>
      <c r="Q236" s="2">
        <f t="shared" si="99"/>
        <v>16904.13384700055</v>
      </c>
      <c r="R236" s="2">
        <f t="shared" si="99"/>
        <v>11490.391634562466</v>
      </c>
      <c r="S236" s="2">
        <f t="shared" si="99"/>
        <v>5966.1648871766647</v>
      </c>
      <c r="T236" s="2">
        <f t="shared" si="99"/>
        <v>1546.7834892680241</v>
      </c>
      <c r="U236" s="2">
        <f t="shared" si="99"/>
        <v>0</v>
      </c>
      <c r="V236" s="2">
        <f t="shared" si="99"/>
        <v>0</v>
      </c>
      <c r="W236" s="2">
        <f t="shared" si="99"/>
        <v>0</v>
      </c>
      <c r="X236" s="2">
        <f t="shared" si="99"/>
        <v>0</v>
      </c>
      <c r="Y236" s="54">
        <f t="shared" si="99"/>
        <v>0</v>
      </c>
    </row>
    <row r="237" spans="1:25">
      <c r="A237" s="50" t="s">
        <v>110</v>
      </c>
      <c r="B237">
        <f>B228+B236</f>
        <v>552.34788812785393</v>
      </c>
      <c r="C237">
        <f t="shared" ref="C237:Y237" si="100">C228+C236</f>
        <v>552.34788812785393</v>
      </c>
      <c r="D237">
        <f t="shared" si="100"/>
        <v>552.34788812785393</v>
      </c>
      <c r="E237">
        <f t="shared" si="100"/>
        <v>552.34788812785393</v>
      </c>
      <c r="F237">
        <f t="shared" si="100"/>
        <v>552.34788812785393</v>
      </c>
      <c r="G237">
        <f t="shared" si="100"/>
        <v>1104.7705628664339</v>
      </c>
      <c r="H237">
        <f t="shared" si="100"/>
        <v>4750.7602161410632</v>
      </c>
      <c r="I237">
        <f t="shared" si="100"/>
        <v>10164.502428579148</v>
      </c>
      <c r="J237">
        <f t="shared" si="100"/>
        <v>15688.729175964951</v>
      </c>
      <c r="K237">
        <f t="shared" si="100"/>
        <v>20329.079643769022</v>
      </c>
      <c r="L237">
        <f t="shared" si="100"/>
        <v>23422.64662230507</v>
      </c>
      <c r="M237">
        <f t="shared" si="100"/>
        <v>24748.461041677663</v>
      </c>
      <c r="N237">
        <f t="shared" si="100"/>
        <v>24748.461041677663</v>
      </c>
      <c r="O237">
        <f t="shared" si="100"/>
        <v>23864.584762095936</v>
      </c>
      <c r="P237">
        <f t="shared" si="100"/>
        <v>21544.409528193897</v>
      </c>
      <c r="Q237">
        <f t="shared" si="100"/>
        <v>17456.481735128404</v>
      </c>
      <c r="R237">
        <f t="shared" si="100"/>
        <v>12042.739522690319</v>
      </c>
      <c r="S237">
        <f t="shared" si="100"/>
        <v>6518.512775304519</v>
      </c>
      <c r="T237">
        <f t="shared" si="100"/>
        <v>2099.1313773958782</v>
      </c>
      <c r="U237">
        <f t="shared" si="100"/>
        <v>552.34788812785393</v>
      </c>
      <c r="V237">
        <f t="shared" si="100"/>
        <v>552.34788812785393</v>
      </c>
      <c r="W237">
        <f t="shared" si="100"/>
        <v>552.34788812785393</v>
      </c>
      <c r="X237">
        <f t="shared" si="100"/>
        <v>552.34788812785393</v>
      </c>
      <c r="Y237" s="51">
        <f t="shared" si="100"/>
        <v>552.34788812785393</v>
      </c>
    </row>
    <row r="238" spans="1:25">
      <c r="A238" s="52" t="s">
        <v>131</v>
      </c>
      <c r="B238" s="64">
        <f>B237+B227-B229</f>
        <v>552.67076389888143</v>
      </c>
      <c r="C238" s="64">
        <f>C237+C227-C229</f>
        <v>682.67076389888143</v>
      </c>
      <c r="D238" s="64">
        <f t="shared" ref="D238:Y238" si="101">D237+D227-D229</f>
        <v>662.67076389888143</v>
      </c>
      <c r="E238" s="64">
        <f t="shared" si="101"/>
        <v>532.67076389888143</v>
      </c>
      <c r="F238" s="64">
        <f t="shared" si="101"/>
        <v>382.67076389888143</v>
      </c>
      <c r="G238" s="64">
        <f t="shared" si="101"/>
        <v>875.09343863746153</v>
      </c>
      <c r="H238" s="64">
        <f t="shared" si="101"/>
        <v>4521.0830919120908</v>
      </c>
      <c r="I238" s="64">
        <f t="shared" si="101"/>
        <v>9784.8253043501754</v>
      </c>
      <c r="J238" s="64">
        <f t="shared" si="101"/>
        <v>14679.052051735976</v>
      </c>
      <c r="K238" s="64">
        <f t="shared" si="101"/>
        <v>18969.40251954005</v>
      </c>
      <c r="L238" s="64">
        <f t="shared" si="101"/>
        <v>21862.969498076098</v>
      </c>
      <c r="M238" s="64">
        <f t="shared" si="101"/>
        <v>23058.783917448691</v>
      </c>
      <c r="N238" s="64">
        <f t="shared" si="101"/>
        <v>23158.783917448691</v>
      </c>
      <c r="O238" s="64">
        <f t="shared" si="101"/>
        <v>22084.907637866963</v>
      </c>
      <c r="P238" s="64">
        <f t="shared" si="101"/>
        <v>19744.732403964925</v>
      </c>
      <c r="Q238" s="64">
        <f t="shared" si="101"/>
        <v>15716.804610899431</v>
      </c>
      <c r="R238" s="64">
        <f t="shared" si="101"/>
        <v>10303.062398461347</v>
      </c>
      <c r="S238" s="64">
        <f t="shared" si="101"/>
        <v>4868.8356510755475</v>
      </c>
      <c r="T238" s="64">
        <f t="shared" si="101"/>
        <v>629.4542531669058</v>
      </c>
      <c r="U238" s="41">
        <f t="shared" si="101"/>
        <v>-687.32923610111857</v>
      </c>
      <c r="V238" s="41">
        <f t="shared" si="101"/>
        <v>-457.32923610111857</v>
      </c>
      <c r="W238" s="41">
        <f t="shared" si="101"/>
        <v>-177.32923610111857</v>
      </c>
      <c r="X238" s="41">
        <f t="shared" si="101"/>
        <v>92.670763898881432</v>
      </c>
      <c r="Y238" s="68">
        <f t="shared" si="101"/>
        <v>262.67076389888143</v>
      </c>
    </row>
    <row r="239" spans="1:25">
      <c r="A239" s="50"/>
      <c r="Y239" s="51"/>
    </row>
    <row r="240" spans="1:25">
      <c r="A240" s="58" t="s">
        <v>122</v>
      </c>
      <c r="B240" s="2">
        <f>B31</f>
        <v>0</v>
      </c>
      <c r="C240" s="2">
        <f t="shared" ref="C240:Y240" si="102">C31</f>
        <v>0</v>
      </c>
      <c r="D240" s="2">
        <f t="shared" si="102"/>
        <v>0</v>
      </c>
      <c r="E240" s="2">
        <f t="shared" si="102"/>
        <v>0</v>
      </c>
      <c r="F240" s="2">
        <f t="shared" si="102"/>
        <v>0</v>
      </c>
      <c r="G240" s="2">
        <f t="shared" si="102"/>
        <v>460.35222894881667</v>
      </c>
      <c r="H240" s="2">
        <f t="shared" si="102"/>
        <v>3498.676940011007</v>
      </c>
      <c r="I240" s="2">
        <f t="shared" si="102"/>
        <v>8010.1287837094096</v>
      </c>
      <c r="J240" s="2">
        <f t="shared" si="102"/>
        <v>12613.651073197578</v>
      </c>
      <c r="K240" s="2">
        <f t="shared" si="102"/>
        <v>16480.60979636764</v>
      </c>
      <c r="L240" s="2">
        <f t="shared" si="102"/>
        <v>19058.582278481015</v>
      </c>
      <c r="M240" s="2">
        <f t="shared" si="102"/>
        <v>20163.427627958172</v>
      </c>
      <c r="N240" s="2">
        <f t="shared" si="102"/>
        <v>20163.427627958172</v>
      </c>
      <c r="O240" s="2">
        <f t="shared" si="102"/>
        <v>19426.864061640066</v>
      </c>
      <c r="P240" s="2">
        <f t="shared" si="102"/>
        <v>17493.384700055034</v>
      </c>
      <c r="Q240" s="2">
        <f t="shared" si="102"/>
        <v>14086.778205833793</v>
      </c>
      <c r="R240" s="2">
        <f t="shared" si="102"/>
        <v>9575.3263621353872</v>
      </c>
      <c r="S240" s="2">
        <f t="shared" si="102"/>
        <v>4971.8040726472209</v>
      </c>
      <c r="T240" s="2">
        <f t="shared" si="102"/>
        <v>1288.9862410566868</v>
      </c>
      <c r="U240" s="2">
        <f t="shared" si="102"/>
        <v>0</v>
      </c>
      <c r="V240" s="2">
        <f t="shared" si="102"/>
        <v>0</v>
      </c>
      <c r="W240" s="2">
        <f t="shared" si="102"/>
        <v>0</v>
      </c>
      <c r="X240" s="2">
        <f t="shared" si="102"/>
        <v>0</v>
      </c>
      <c r="Y240" s="54">
        <f t="shared" si="102"/>
        <v>0</v>
      </c>
    </row>
    <row r="241" spans="1:25">
      <c r="A241" s="50" t="s">
        <v>110</v>
      </c>
      <c r="B241">
        <f>B228+B240</f>
        <v>552.34788812785393</v>
      </c>
      <c r="C241">
        <f t="shared" ref="C241:Y241" si="103">C228+C240</f>
        <v>552.34788812785393</v>
      </c>
      <c r="D241">
        <f t="shared" si="103"/>
        <v>552.34788812785393</v>
      </c>
      <c r="E241">
        <f t="shared" si="103"/>
        <v>552.34788812785393</v>
      </c>
      <c r="F241">
        <f t="shared" si="103"/>
        <v>552.34788812785393</v>
      </c>
      <c r="G241">
        <f t="shared" si="103"/>
        <v>1012.7001170766706</v>
      </c>
      <c r="H241">
        <f t="shared" si="103"/>
        <v>4051.0248281388608</v>
      </c>
      <c r="I241">
        <f t="shared" si="103"/>
        <v>8562.476671837263</v>
      </c>
      <c r="J241">
        <f t="shared" si="103"/>
        <v>13165.998961325431</v>
      </c>
      <c r="K241">
        <f t="shared" si="103"/>
        <v>17032.957684495494</v>
      </c>
      <c r="L241">
        <f>L228+L240</f>
        <v>19610.930166608869</v>
      </c>
      <c r="M241">
        <f t="shared" si="103"/>
        <v>20715.775516086025</v>
      </c>
      <c r="N241">
        <f t="shared" si="103"/>
        <v>20715.775516086025</v>
      </c>
      <c r="O241">
        <f t="shared" si="103"/>
        <v>19979.21194976792</v>
      </c>
      <c r="P241">
        <f t="shared" si="103"/>
        <v>18045.732588182887</v>
      </c>
      <c r="Q241">
        <f t="shared" si="103"/>
        <v>14639.126093961646</v>
      </c>
      <c r="R241">
        <f t="shared" si="103"/>
        <v>10127.674250263241</v>
      </c>
      <c r="S241">
        <f t="shared" si="103"/>
        <v>5524.1519607750752</v>
      </c>
      <c r="T241">
        <f t="shared" si="103"/>
        <v>1841.3341291845409</v>
      </c>
      <c r="U241">
        <f t="shared" si="103"/>
        <v>552.34788812785393</v>
      </c>
      <c r="V241">
        <f t="shared" si="103"/>
        <v>552.34788812785393</v>
      </c>
      <c r="W241">
        <f t="shared" si="103"/>
        <v>552.34788812785393</v>
      </c>
      <c r="X241">
        <f t="shared" si="103"/>
        <v>552.34788812785393</v>
      </c>
      <c r="Y241" s="51">
        <f t="shared" si="103"/>
        <v>552.34788812785393</v>
      </c>
    </row>
    <row r="242" spans="1:25">
      <c r="A242" s="52" t="s">
        <v>131</v>
      </c>
      <c r="B242" s="27">
        <f>B241+B227-B229</f>
        <v>552.67076389888143</v>
      </c>
      <c r="C242" s="27">
        <f t="shared" ref="C242:Y242" si="104">C241+C227-C229</f>
        <v>682.67076389888143</v>
      </c>
      <c r="D242" s="27">
        <f t="shared" si="104"/>
        <v>662.67076389888143</v>
      </c>
      <c r="E242" s="27">
        <f t="shared" si="104"/>
        <v>532.67076389888143</v>
      </c>
      <c r="F242" s="27">
        <f>F241+F227-F229</f>
        <v>382.67076389888143</v>
      </c>
      <c r="G242" s="27">
        <f t="shared" si="104"/>
        <v>783.02299284769833</v>
      </c>
      <c r="H242" s="27">
        <f t="shared" si="104"/>
        <v>3821.3477039098889</v>
      </c>
      <c r="I242" s="27">
        <f t="shared" si="104"/>
        <v>8182.7995476082906</v>
      </c>
      <c r="J242" s="27">
        <f t="shared" si="104"/>
        <v>12156.321837096459</v>
      </c>
      <c r="K242" s="27">
        <f t="shared" si="104"/>
        <v>15673.280560266521</v>
      </c>
      <c r="L242" s="27">
        <f t="shared" si="104"/>
        <v>18051.253042379896</v>
      </c>
      <c r="M242" s="27">
        <f t="shared" si="104"/>
        <v>19026.098391857053</v>
      </c>
      <c r="N242" s="27">
        <f t="shared" si="104"/>
        <v>19126.098391857053</v>
      </c>
      <c r="O242" s="27">
        <f t="shared" si="104"/>
        <v>18199.534825538947</v>
      </c>
      <c r="P242" s="27">
        <f t="shared" si="104"/>
        <v>16246.055463953915</v>
      </c>
      <c r="Q242" s="27">
        <f t="shared" si="104"/>
        <v>12899.448969732672</v>
      </c>
      <c r="R242" s="27">
        <f t="shared" si="104"/>
        <v>8387.9971260342681</v>
      </c>
      <c r="S242" s="27">
        <f t="shared" si="104"/>
        <v>3874.4748365461028</v>
      </c>
      <c r="T242" s="27">
        <f t="shared" si="104"/>
        <v>371.65700495556848</v>
      </c>
      <c r="U242" s="7">
        <f t="shared" si="104"/>
        <v>-687.32923610111857</v>
      </c>
      <c r="V242" s="7">
        <f t="shared" si="104"/>
        <v>-457.32923610111857</v>
      </c>
      <c r="W242" s="7">
        <f t="shared" si="104"/>
        <v>-177.32923610111857</v>
      </c>
      <c r="X242" s="7">
        <f t="shared" si="104"/>
        <v>92.670763898881432</v>
      </c>
      <c r="Y242" s="57">
        <f t="shared" si="104"/>
        <v>262.67076389888143</v>
      </c>
    </row>
    <row r="243" spans="1:25">
      <c r="A243" s="50"/>
      <c r="Y243" s="51"/>
    </row>
    <row r="244" spans="1:25">
      <c r="A244" s="58" t="s">
        <v>123</v>
      </c>
      <c r="B244" s="2">
        <f>B34</f>
        <v>0</v>
      </c>
      <c r="C244" s="2">
        <f t="shared" ref="C244:Y244" si="105">C34</f>
        <v>0</v>
      </c>
      <c r="D244" s="2">
        <f t="shared" si="105"/>
        <v>0</v>
      </c>
      <c r="E244" s="2">
        <f t="shared" si="105"/>
        <v>0</v>
      </c>
      <c r="F244" s="2">
        <f t="shared" si="105"/>
        <v>0</v>
      </c>
      <c r="G244" s="2">
        <f t="shared" si="105"/>
        <v>368.28178315905348</v>
      </c>
      <c r="H244" s="2">
        <f t="shared" si="105"/>
        <v>2798.9415520088064</v>
      </c>
      <c r="I244" s="2">
        <f t="shared" si="105"/>
        <v>6408.1030269675302</v>
      </c>
      <c r="J244" s="2">
        <f t="shared" si="105"/>
        <v>10090.920858558067</v>
      </c>
      <c r="K244" s="2">
        <f t="shared" si="105"/>
        <v>13184.487837094115</v>
      </c>
      <c r="L244" s="2">
        <f t="shared" si="105"/>
        <v>15246.865822784814</v>
      </c>
      <c r="M244" s="2">
        <f t="shared" si="105"/>
        <v>16130.742102366543</v>
      </c>
      <c r="N244" s="2">
        <f t="shared" si="105"/>
        <v>16130.742102366543</v>
      </c>
      <c r="O244" s="2">
        <f t="shared" si="105"/>
        <v>15541.491249312056</v>
      </c>
      <c r="P244" s="2">
        <f t="shared" si="105"/>
        <v>13994.707760044032</v>
      </c>
      <c r="Q244" s="2">
        <f t="shared" si="105"/>
        <v>11269.422564667037</v>
      </c>
      <c r="R244" s="2">
        <f t="shared" si="105"/>
        <v>7660.2610897083114</v>
      </c>
      <c r="S244" s="2">
        <f t="shared" si="105"/>
        <v>3977.4432581177771</v>
      </c>
      <c r="T244" s="2">
        <f t="shared" si="105"/>
        <v>1031.1889928453497</v>
      </c>
      <c r="U244" s="2">
        <f t="shared" si="105"/>
        <v>0</v>
      </c>
      <c r="V244" s="2">
        <f t="shared" si="105"/>
        <v>0</v>
      </c>
      <c r="W244" s="2">
        <f t="shared" si="105"/>
        <v>0</v>
      </c>
      <c r="X244" s="2">
        <f t="shared" si="105"/>
        <v>0</v>
      </c>
      <c r="Y244" s="54">
        <f t="shared" si="105"/>
        <v>0</v>
      </c>
    </row>
    <row r="245" spans="1:25">
      <c r="A245" s="50" t="s">
        <v>110</v>
      </c>
      <c r="B245">
        <f>B228+B244</f>
        <v>552.34788812785393</v>
      </c>
      <c r="C245">
        <f t="shared" ref="C245:Y245" si="106">C228+C244</f>
        <v>552.34788812785393</v>
      </c>
      <c r="D245">
        <f t="shared" si="106"/>
        <v>552.34788812785393</v>
      </c>
      <c r="E245">
        <f t="shared" si="106"/>
        <v>552.34788812785393</v>
      </c>
      <c r="F245">
        <f t="shared" si="106"/>
        <v>552.34788812785393</v>
      </c>
      <c r="G245">
        <f t="shared" si="106"/>
        <v>920.62967128690741</v>
      </c>
      <c r="H245">
        <f t="shared" si="106"/>
        <v>3351.2894401366602</v>
      </c>
      <c r="I245">
        <f>I228+I244</f>
        <v>6960.4509150953845</v>
      </c>
      <c r="J245">
        <f t="shared" si="106"/>
        <v>10643.268746685921</v>
      </c>
      <c r="K245">
        <f t="shared" si="106"/>
        <v>13736.835725221968</v>
      </c>
      <c r="L245">
        <f t="shared" si="106"/>
        <v>15799.213710912667</v>
      </c>
      <c r="M245">
        <f t="shared" si="106"/>
        <v>16683.089990494398</v>
      </c>
      <c r="N245">
        <f t="shared" si="106"/>
        <v>16683.089990494398</v>
      </c>
      <c r="O245">
        <f t="shared" si="106"/>
        <v>16093.839137439909</v>
      </c>
      <c r="P245">
        <f t="shared" si="106"/>
        <v>14547.055648171885</v>
      </c>
      <c r="Q245">
        <f t="shared" si="106"/>
        <v>11821.77045279489</v>
      </c>
      <c r="R245">
        <f t="shared" si="106"/>
        <v>8212.6089778361656</v>
      </c>
      <c r="S245">
        <f t="shared" si="106"/>
        <v>4529.7911462456314</v>
      </c>
      <c r="T245">
        <f t="shared" si="106"/>
        <v>1583.5368809732036</v>
      </c>
      <c r="U245">
        <f t="shared" si="106"/>
        <v>552.34788812785393</v>
      </c>
      <c r="V245">
        <f t="shared" si="106"/>
        <v>552.34788812785393</v>
      </c>
      <c r="W245">
        <f t="shared" si="106"/>
        <v>552.34788812785393</v>
      </c>
      <c r="X245">
        <f t="shared" si="106"/>
        <v>552.34788812785393</v>
      </c>
      <c r="Y245" s="51">
        <f t="shared" si="106"/>
        <v>552.34788812785393</v>
      </c>
    </row>
    <row r="246" spans="1:25">
      <c r="A246" s="52" t="s">
        <v>131</v>
      </c>
      <c r="B246" s="27">
        <f>B245+B227-B229</f>
        <v>552.67076389888143</v>
      </c>
      <c r="C246" s="27">
        <f t="shared" ref="C246:Y246" si="107">C245+C227-C229</f>
        <v>682.67076389888143</v>
      </c>
      <c r="D246" s="27">
        <f t="shared" si="107"/>
        <v>662.67076389888143</v>
      </c>
      <c r="E246" s="27">
        <f t="shared" si="107"/>
        <v>532.67076389888143</v>
      </c>
      <c r="F246" s="27">
        <f t="shared" si="107"/>
        <v>382.67076389888143</v>
      </c>
      <c r="G246" s="27">
        <f t="shared" si="107"/>
        <v>690.95254705793513</v>
      </c>
      <c r="H246" s="27">
        <f>H245+H227-H229</f>
        <v>3121.6123159076878</v>
      </c>
      <c r="I246" s="27">
        <f t="shared" si="107"/>
        <v>6580.773790866413</v>
      </c>
      <c r="J246" s="27">
        <f t="shared" si="107"/>
        <v>9633.5916224569482</v>
      </c>
      <c r="K246" s="27">
        <f t="shared" si="107"/>
        <v>12377.158600992996</v>
      </c>
      <c r="L246" s="27">
        <f t="shared" si="107"/>
        <v>14239.536586683695</v>
      </c>
      <c r="M246" s="27">
        <f t="shared" si="107"/>
        <v>14993.412866265426</v>
      </c>
      <c r="N246" s="27">
        <f t="shared" si="107"/>
        <v>15093.412866265426</v>
      </c>
      <c r="O246" s="27">
        <f t="shared" si="107"/>
        <v>14314.162013210938</v>
      </c>
      <c r="P246" s="27">
        <f t="shared" si="107"/>
        <v>12747.378523942913</v>
      </c>
      <c r="Q246" s="27">
        <f t="shared" si="107"/>
        <v>10082.093328565918</v>
      </c>
      <c r="R246" s="27">
        <f t="shared" si="107"/>
        <v>6472.9318536071933</v>
      </c>
      <c r="S246" s="27">
        <f t="shared" si="107"/>
        <v>2880.114022016659</v>
      </c>
      <c r="T246" s="7">
        <f t="shared" si="107"/>
        <v>113.85975674423116</v>
      </c>
      <c r="U246" s="7">
        <f t="shared" si="107"/>
        <v>-687.32923610111857</v>
      </c>
      <c r="V246" s="7">
        <f t="shared" si="107"/>
        <v>-457.32923610111857</v>
      </c>
      <c r="W246" s="7">
        <f t="shared" si="107"/>
        <v>-177.32923610111857</v>
      </c>
      <c r="X246" s="7">
        <f t="shared" si="107"/>
        <v>92.670763898881432</v>
      </c>
      <c r="Y246" s="57">
        <f t="shared" si="107"/>
        <v>262.67076389888143</v>
      </c>
    </row>
    <row r="247" spans="1:25">
      <c r="A247" s="50"/>
      <c r="Y247" s="51"/>
    </row>
    <row r="248" spans="1:25">
      <c r="A248" s="58" t="s">
        <v>127</v>
      </c>
      <c r="B248" s="2">
        <f>B37</f>
        <v>0</v>
      </c>
      <c r="C248" s="2">
        <f t="shared" ref="C248:Y248" si="108">C37</f>
        <v>0</v>
      </c>
      <c r="D248" s="2">
        <f t="shared" si="108"/>
        <v>0</v>
      </c>
      <c r="E248" s="2">
        <f t="shared" si="108"/>
        <v>0</v>
      </c>
      <c r="F248" s="2">
        <f t="shared" si="108"/>
        <v>0</v>
      </c>
      <c r="G248" s="2">
        <f t="shared" si="108"/>
        <v>276.21133736929005</v>
      </c>
      <c r="H248" s="2">
        <f t="shared" si="108"/>
        <v>2099.2061640066045</v>
      </c>
      <c r="I248" s="2">
        <f t="shared" si="108"/>
        <v>4806.0772702256472</v>
      </c>
      <c r="J248" s="2">
        <f t="shared" si="108"/>
        <v>7568.1906439185486</v>
      </c>
      <c r="K248" s="2">
        <f t="shared" si="108"/>
        <v>9888.3658778205845</v>
      </c>
      <c r="L248" s="2">
        <f t="shared" si="108"/>
        <v>11435.149367088608</v>
      </c>
      <c r="M248" s="2">
        <f t="shared" si="108"/>
        <v>12098.056576774905</v>
      </c>
      <c r="N248" s="2">
        <f t="shared" si="108"/>
        <v>12098.056576774905</v>
      </c>
      <c r="O248" s="2">
        <f t="shared" si="108"/>
        <v>11656.118436984041</v>
      </c>
      <c r="P248" s="2">
        <f t="shared" si="108"/>
        <v>10496.030820033022</v>
      </c>
      <c r="Q248" s="2">
        <f t="shared" si="108"/>
        <v>8452.0669235002752</v>
      </c>
      <c r="R248" s="2">
        <f t="shared" si="108"/>
        <v>5745.1958172812328</v>
      </c>
      <c r="S248" s="2">
        <f t="shared" si="108"/>
        <v>2983.0824435883324</v>
      </c>
      <c r="T248" s="2">
        <f t="shared" si="108"/>
        <v>773.39174463401207</v>
      </c>
      <c r="U248" s="2">
        <f t="shared" si="108"/>
        <v>0</v>
      </c>
      <c r="V248" s="2">
        <f t="shared" si="108"/>
        <v>0</v>
      </c>
      <c r="W248" s="2">
        <f t="shared" si="108"/>
        <v>0</v>
      </c>
      <c r="X248" s="2">
        <f t="shared" si="108"/>
        <v>0</v>
      </c>
      <c r="Y248" s="54">
        <f t="shared" si="108"/>
        <v>0</v>
      </c>
    </row>
    <row r="249" spans="1:25">
      <c r="A249" s="50" t="s">
        <v>110</v>
      </c>
      <c r="B249">
        <f>B228+B248</f>
        <v>552.34788812785393</v>
      </c>
      <c r="C249">
        <f t="shared" ref="C249:Y249" si="109">C228+C248</f>
        <v>552.34788812785393</v>
      </c>
      <c r="D249">
        <f t="shared" si="109"/>
        <v>552.34788812785393</v>
      </c>
      <c r="E249">
        <f t="shared" si="109"/>
        <v>552.34788812785393</v>
      </c>
      <c r="F249">
        <f t="shared" si="109"/>
        <v>552.34788812785393</v>
      </c>
      <c r="G249">
        <f>G228+G248</f>
        <v>828.55922549714398</v>
      </c>
      <c r="H249">
        <f t="shared" si="109"/>
        <v>2651.5540521344583</v>
      </c>
      <c r="I249">
        <f t="shared" si="109"/>
        <v>5358.4251583535015</v>
      </c>
      <c r="J249">
        <f t="shared" si="109"/>
        <v>8120.5385320464029</v>
      </c>
      <c r="K249">
        <f t="shared" si="109"/>
        <v>10440.713765948438</v>
      </c>
      <c r="L249">
        <f t="shared" si="109"/>
        <v>11987.497255216462</v>
      </c>
      <c r="M249">
        <f t="shared" si="109"/>
        <v>12650.404464902758</v>
      </c>
      <c r="N249">
        <f t="shared" si="109"/>
        <v>12650.404464902758</v>
      </c>
      <c r="O249">
        <f t="shared" si="109"/>
        <v>12208.466325111895</v>
      </c>
      <c r="P249">
        <f t="shared" si="109"/>
        <v>11048.378708160875</v>
      </c>
      <c r="Q249">
        <f t="shared" si="109"/>
        <v>9004.4148116281285</v>
      </c>
      <c r="R249">
        <f t="shared" si="109"/>
        <v>6297.5437054090871</v>
      </c>
      <c r="S249">
        <f t="shared" si="109"/>
        <v>3535.4303317161862</v>
      </c>
      <c r="T249">
        <f t="shared" si="109"/>
        <v>1325.739632761866</v>
      </c>
      <c r="U249">
        <f t="shared" si="109"/>
        <v>552.34788812785393</v>
      </c>
      <c r="V249">
        <f t="shared" si="109"/>
        <v>552.34788812785393</v>
      </c>
      <c r="W249">
        <f t="shared" si="109"/>
        <v>552.34788812785393</v>
      </c>
      <c r="X249">
        <f t="shared" si="109"/>
        <v>552.34788812785393</v>
      </c>
      <c r="Y249" s="51">
        <f t="shared" si="109"/>
        <v>552.34788812785393</v>
      </c>
    </row>
    <row r="250" spans="1:25">
      <c r="A250" s="52" t="s">
        <v>131</v>
      </c>
      <c r="B250" s="27">
        <f>B249+B227-B229</f>
        <v>552.67076389888143</v>
      </c>
      <c r="C250" s="27">
        <f t="shared" ref="C250:Y250" si="110">C249+C227-C229</f>
        <v>682.67076389888143</v>
      </c>
      <c r="D250" s="27">
        <f t="shared" si="110"/>
        <v>662.67076389888143</v>
      </c>
      <c r="E250" s="27">
        <f t="shared" si="110"/>
        <v>532.67076389888143</v>
      </c>
      <c r="F250" s="27">
        <f t="shared" si="110"/>
        <v>382.67076389888143</v>
      </c>
      <c r="G250" s="27">
        <f t="shared" si="110"/>
        <v>598.88210126817148</v>
      </c>
      <c r="H250" s="27">
        <f t="shared" si="110"/>
        <v>2421.8769279054859</v>
      </c>
      <c r="I250" s="27">
        <f>I249+I227-I229</f>
        <v>4978.7480341245291</v>
      </c>
      <c r="J250" s="27">
        <f t="shared" si="110"/>
        <v>7110.8614078174305</v>
      </c>
      <c r="K250" s="27">
        <f t="shared" si="110"/>
        <v>9081.0366417194655</v>
      </c>
      <c r="L250" s="27">
        <f t="shared" si="110"/>
        <v>10427.820130987489</v>
      </c>
      <c r="M250" s="27">
        <f t="shared" si="110"/>
        <v>10960.727340673786</v>
      </c>
      <c r="N250" s="27">
        <f t="shared" si="110"/>
        <v>11060.727340673786</v>
      </c>
      <c r="O250" s="27">
        <f t="shared" si="110"/>
        <v>10428.789200882922</v>
      </c>
      <c r="P250" s="27">
        <f t="shared" si="110"/>
        <v>9248.7015839319029</v>
      </c>
      <c r="Q250" s="27">
        <f t="shared" si="110"/>
        <v>7264.7376873991561</v>
      </c>
      <c r="R250" s="27">
        <f t="shared" si="110"/>
        <v>4557.8665811801147</v>
      </c>
      <c r="S250" s="27">
        <f t="shared" si="110"/>
        <v>1885.7532074872142</v>
      </c>
      <c r="T250" s="7">
        <f t="shared" si="110"/>
        <v>-143.93749146710616</v>
      </c>
      <c r="U250" s="7">
        <f t="shared" si="110"/>
        <v>-687.32923610111857</v>
      </c>
      <c r="V250" s="7">
        <f t="shared" si="110"/>
        <v>-457.32923610111857</v>
      </c>
      <c r="W250" s="7">
        <f t="shared" si="110"/>
        <v>-177.32923610111857</v>
      </c>
      <c r="X250" s="7">
        <f t="shared" si="110"/>
        <v>92.670763898881432</v>
      </c>
      <c r="Y250" s="57">
        <f t="shared" si="110"/>
        <v>262.67076389888143</v>
      </c>
    </row>
    <row r="251" spans="1:25">
      <c r="A251" s="50"/>
      <c r="Y251" s="51"/>
    </row>
    <row r="252" spans="1:25">
      <c r="A252" s="58" t="s">
        <v>128</v>
      </c>
      <c r="B252" s="2">
        <f>B40</f>
        <v>0</v>
      </c>
      <c r="C252" s="2">
        <f t="shared" ref="C252:Y252" si="111">C40</f>
        <v>0</v>
      </c>
      <c r="D252" s="2">
        <f t="shared" si="111"/>
        <v>0</v>
      </c>
      <c r="E252" s="2">
        <f t="shared" si="111"/>
        <v>0</v>
      </c>
      <c r="F252" s="2">
        <f t="shared" si="111"/>
        <v>0</v>
      </c>
      <c r="G252" s="2">
        <f t="shared" si="111"/>
        <v>184.14089157952674</v>
      </c>
      <c r="H252" s="2">
        <f t="shared" si="111"/>
        <v>1399.4707760044032</v>
      </c>
      <c r="I252" s="2">
        <f t="shared" si="111"/>
        <v>3204.0515134837651</v>
      </c>
      <c r="J252" s="2">
        <f t="shared" si="111"/>
        <v>5045.4604292790336</v>
      </c>
      <c r="K252" s="2">
        <f t="shared" si="111"/>
        <v>6592.2439185470575</v>
      </c>
      <c r="L252" s="2">
        <f t="shared" si="111"/>
        <v>7623.4329113924068</v>
      </c>
      <c r="M252" s="2">
        <f t="shared" si="111"/>
        <v>8065.3710511832714</v>
      </c>
      <c r="N252" s="2">
        <f t="shared" si="111"/>
        <v>8065.3710511832714</v>
      </c>
      <c r="O252" s="2">
        <f t="shared" si="111"/>
        <v>7770.7456246560278</v>
      </c>
      <c r="P252" s="2">
        <f t="shared" si="111"/>
        <v>6997.3538800220158</v>
      </c>
      <c r="Q252" s="2">
        <f t="shared" si="111"/>
        <v>5634.7112823335183</v>
      </c>
      <c r="R252" s="2">
        <f t="shared" si="111"/>
        <v>3830.1305448541557</v>
      </c>
      <c r="S252" s="2">
        <f t="shared" si="111"/>
        <v>1988.7216290588885</v>
      </c>
      <c r="T252" s="2">
        <f t="shared" si="111"/>
        <v>515.59449642267487</v>
      </c>
      <c r="U252" s="2">
        <f t="shared" si="111"/>
        <v>0</v>
      </c>
      <c r="V252" s="2">
        <f t="shared" si="111"/>
        <v>0</v>
      </c>
      <c r="W252" s="2">
        <f t="shared" si="111"/>
        <v>0</v>
      </c>
      <c r="X252" s="2">
        <f t="shared" si="111"/>
        <v>0</v>
      </c>
      <c r="Y252" s="54">
        <f t="shared" si="111"/>
        <v>0</v>
      </c>
    </row>
    <row r="253" spans="1:25">
      <c r="A253" s="50" t="s">
        <v>110</v>
      </c>
      <c r="B253">
        <f>B228+B252</f>
        <v>552.34788812785393</v>
      </c>
      <c r="C253">
        <f t="shared" ref="C253:Y253" si="112">C228+C252</f>
        <v>552.34788812785393</v>
      </c>
      <c r="D253">
        <f t="shared" si="112"/>
        <v>552.34788812785393</v>
      </c>
      <c r="E253">
        <f t="shared" si="112"/>
        <v>552.34788812785393</v>
      </c>
      <c r="F253">
        <f t="shared" si="112"/>
        <v>552.34788812785393</v>
      </c>
      <c r="G253">
        <f t="shared" si="112"/>
        <v>736.48877970738067</v>
      </c>
      <c r="H253">
        <f t="shared" si="112"/>
        <v>1951.8186641322573</v>
      </c>
      <c r="I253">
        <f t="shared" si="112"/>
        <v>3756.3994016116189</v>
      </c>
      <c r="J253">
        <f t="shared" si="112"/>
        <v>5597.8083174068879</v>
      </c>
      <c r="K253">
        <f t="shared" si="112"/>
        <v>7144.5918066749118</v>
      </c>
      <c r="L253">
        <f t="shared" si="112"/>
        <v>8175.7807995202611</v>
      </c>
      <c r="M253">
        <f t="shared" si="112"/>
        <v>8617.7189393111257</v>
      </c>
      <c r="N253">
        <f t="shared" si="112"/>
        <v>8617.7189393111257</v>
      </c>
      <c r="O253">
        <f t="shared" si="112"/>
        <v>8323.093512783882</v>
      </c>
      <c r="P253">
        <f>P228+P252</f>
        <v>7549.7017681498701</v>
      </c>
      <c r="Q253">
        <f t="shared" si="112"/>
        <v>6187.0591704613726</v>
      </c>
      <c r="R253">
        <f t="shared" si="112"/>
        <v>4382.4784329820095</v>
      </c>
      <c r="S253">
        <f t="shared" si="112"/>
        <v>2541.0695171867424</v>
      </c>
      <c r="T253">
        <f t="shared" si="112"/>
        <v>1067.9423845505289</v>
      </c>
      <c r="U253">
        <f t="shared" si="112"/>
        <v>552.34788812785393</v>
      </c>
      <c r="V253">
        <f t="shared" si="112"/>
        <v>552.34788812785393</v>
      </c>
      <c r="W253">
        <f t="shared" si="112"/>
        <v>552.34788812785393</v>
      </c>
      <c r="X253">
        <f t="shared" si="112"/>
        <v>552.34788812785393</v>
      </c>
      <c r="Y253" s="51">
        <f t="shared" si="112"/>
        <v>552.34788812785393</v>
      </c>
    </row>
    <row r="254" spans="1:25">
      <c r="A254" s="52" t="s">
        <v>131</v>
      </c>
      <c r="B254" s="27">
        <f>B253+B227-B229</f>
        <v>552.67076389888143</v>
      </c>
      <c r="C254" s="27">
        <f t="shared" ref="C254:Y254" si="113">C253+C227-C229</f>
        <v>682.67076389888143</v>
      </c>
      <c r="D254" s="27">
        <f t="shared" si="113"/>
        <v>662.67076389888143</v>
      </c>
      <c r="E254" s="27">
        <f t="shared" si="113"/>
        <v>532.67076389888143</v>
      </c>
      <c r="F254" s="27">
        <f t="shared" si="113"/>
        <v>382.67076389888143</v>
      </c>
      <c r="G254" s="27">
        <f>G253+G227-G229</f>
        <v>506.81165547840828</v>
      </c>
      <c r="H254" s="27">
        <f t="shared" si="113"/>
        <v>1722.1415399032849</v>
      </c>
      <c r="I254" s="27">
        <f t="shared" si="113"/>
        <v>3376.722277382647</v>
      </c>
      <c r="J254" s="27">
        <f t="shared" si="113"/>
        <v>4588.1311931779155</v>
      </c>
      <c r="K254" s="27">
        <f t="shared" si="113"/>
        <v>5784.9146824459385</v>
      </c>
      <c r="L254" s="27">
        <f t="shared" si="113"/>
        <v>6616.1036752912878</v>
      </c>
      <c r="M254" s="27">
        <f t="shared" si="113"/>
        <v>6928.0418150821533</v>
      </c>
      <c r="N254" s="27">
        <f t="shared" si="113"/>
        <v>7028.0418150821533</v>
      </c>
      <c r="O254" s="27">
        <f t="shared" si="113"/>
        <v>6543.4163885549096</v>
      </c>
      <c r="P254" s="27">
        <f t="shared" si="113"/>
        <v>5750.0246439208968</v>
      </c>
      <c r="Q254" s="27">
        <f t="shared" si="113"/>
        <v>4447.3820462324002</v>
      </c>
      <c r="R254" s="27">
        <f t="shared" si="113"/>
        <v>2642.8013087530371</v>
      </c>
      <c r="S254" s="27">
        <f t="shared" si="113"/>
        <v>891.39239295777043</v>
      </c>
      <c r="T254" s="7">
        <f t="shared" si="113"/>
        <v>-401.73473967844347</v>
      </c>
      <c r="U254" s="7">
        <f t="shared" si="113"/>
        <v>-687.32923610111857</v>
      </c>
      <c r="V254" s="7">
        <f t="shared" si="113"/>
        <v>-457.32923610111857</v>
      </c>
      <c r="W254" s="7">
        <f t="shared" si="113"/>
        <v>-177.32923610111857</v>
      </c>
      <c r="X254" s="7">
        <f t="shared" si="113"/>
        <v>92.670763898881432</v>
      </c>
      <c r="Y254" s="57">
        <f t="shared" si="113"/>
        <v>262.67076389888143</v>
      </c>
    </row>
    <row r="255" spans="1:25">
      <c r="A255" s="50"/>
      <c r="Y255" s="51"/>
    </row>
    <row r="256" spans="1:25">
      <c r="A256" s="58" t="s">
        <v>129</v>
      </c>
      <c r="B256" s="2">
        <f>B43</f>
        <v>0</v>
      </c>
      <c r="C256" s="2">
        <f t="shared" ref="C256:Y256" si="114">C43</f>
        <v>0</v>
      </c>
      <c r="D256" s="2">
        <f t="shared" si="114"/>
        <v>0</v>
      </c>
      <c r="E256" s="2">
        <f t="shared" si="114"/>
        <v>0</v>
      </c>
      <c r="F256" s="2">
        <f t="shared" si="114"/>
        <v>0</v>
      </c>
      <c r="G256" s="2">
        <f t="shared" si="114"/>
        <v>92.070445789763369</v>
      </c>
      <c r="H256" s="2">
        <f t="shared" si="114"/>
        <v>699.7353880022016</v>
      </c>
      <c r="I256" s="2">
        <f t="shared" si="114"/>
        <v>1602.0257567418826</v>
      </c>
      <c r="J256" s="2">
        <f t="shared" si="114"/>
        <v>2522.7302146395168</v>
      </c>
      <c r="K256" s="2">
        <f t="shared" si="114"/>
        <v>3296.1219592735288</v>
      </c>
      <c r="L256" s="2">
        <f t="shared" si="114"/>
        <v>3811.7164556962034</v>
      </c>
      <c r="M256" s="2">
        <f t="shared" si="114"/>
        <v>4032.6855255916357</v>
      </c>
      <c r="N256" s="2">
        <f t="shared" si="114"/>
        <v>4032.6855255916357</v>
      </c>
      <c r="O256" s="2">
        <f t="shared" si="114"/>
        <v>3885.3728123280139</v>
      </c>
      <c r="P256" s="2">
        <f t="shared" si="114"/>
        <v>3498.6769400110079</v>
      </c>
      <c r="Q256" s="2">
        <f t="shared" si="114"/>
        <v>2817.3556411667591</v>
      </c>
      <c r="R256" s="2">
        <f t="shared" si="114"/>
        <v>1915.0652724270778</v>
      </c>
      <c r="S256" s="2">
        <f t="shared" si="114"/>
        <v>994.36081452944427</v>
      </c>
      <c r="T256" s="2">
        <f t="shared" si="114"/>
        <v>257.79724821133743</v>
      </c>
      <c r="U256" s="2">
        <f t="shared" si="114"/>
        <v>0</v>
      </c>
      <c r="V256" s="2">
        <f t="shared" si="114"/>
        <v>0</v>
      </c>
      <c r="W256" s="2">
        <f t="shared" si="114"/>
        <v>0</v>
      </c>
      <c r="X256" s="2">
        <f t="shared" si="114"/>
        <v>0</v>
      </c>
      <c r="Y256" s="54">
        <f t="shared" si="114"/>
        <v>0</v>
      </c>
    </row>
    <row r="257" spans="1:25">
      <c r="A257" s="50" t="s">
        <v>110</v>
      </c>
      <c r="B257">
        <f>B228+B256</f>
        <v>552.34788812785393</v>
      </c>
      <c r="C257">
        <f t="shared" ref="C257:Y257" si="115">C228+C256</f>
        <v>552.34788812785393</v>
      </c>
      <c r="D257">
        <f t="shared" si="115"/>
        <v>552.34788812785393</v>
      </c>
      <c r="E257">
        <f t="shared" si="115"/>
        <v>552.34788812785393</v>
      </c>
      <c r="F257">
        <f t="shared" si="115"/>
        <v>552.34788812785393</v>
      </c>
      <c r="G257">
        <f t="shared" si="115"/>
        <v>644.41833391761725</v>
      </c>
      <c r="H257">
        <f t="shared" si="115"/>
        <v>1252.0832761300555</v>
      </c>
      <c r="I257">
        <f t="shared" si="115"/>
        <v>2154.3736448697364</v>
      </c>
      <c r="J257">
        <f t="shared" si="115"/>
        <v>3075.0781027673706</v>
      </c>
      <c r="K257">
        <f t="shared" si="115"/>
        <v>3848.4698474013826</v>
      </c>
      <c r="L257">
        <f t="shared" si="115"/>
        <v>4364.0643438240577</v>
      </c>
      <c r="M257">
        <f>M228+M256</f>
        <v>4585.0334137194895</v>
      </c>
      <c r="N257">
        <f t="shared" si="115"/>
        <v>4585.0334137194895</v>
      </c>
      <c r="O257">
        <f t="shared" si="115"/>
        <v>4437.7207004558677</v>
      </c>
      <c r="P257">
        <f t="shared" si="115"/>
        <v>4051.0248281388617</v>
      </c>
      <c r="Q257">
        <f t="shared" si="115"/>
        <v>3369.703529294613</v>
      </c>
      <c r="R257">
        <f t="shared" si="115"/>
        <v>2467.4131605549319</v>
      </c>
      <c r="S257">
        <f t="shared" si="115"/>
        <v>1546.7087026572981</v>
      </c>
      <c r="T257">
        <f t="shared" si="115"/>
        <v>810.14513633919137</v>
      </c>
      <c r="U257">
        <f t="shared" si="115"/>
        <v>552.34788812785393</v>
      </c>
      <c r="V257">
        <f t="shared" si="115"/>
        <v>552.34788812785393</v>
      </c>
      <c r="W257">
        <f t="shared" si="115"/>
        <v>552.34788812785393</v>
      </c>
      <c r="X257">
        <f t="shared" si="115"/>
        <v>552.34788812785393</v>
      </c>
      <c r="Y257" s="51">
        <f t="shared" si="115"/>
        <v>552.34788812785393</v>
      </c>
    </row>
    <row r="258" spans="1:25" ht="14.25" thickBot="1">
      <c r="A258" s="59" t="s">
        <v>131</v>
      </c>
      <c r="B258" s="65">
        <f>B257+B227-B229</f>
        <v>552.67076389888143</v>
      </c>
      <c r="C258" s="65">
        <f t="shared" ref="C258:Y258" si="116">C257+C227-C229</f>
        <v>682.67076389888143</v>
      </c>
      <c r="D258" s="65">
        <f t="shared" si="116"/>
        <v>662.67076389888143</v>
      </c>
      <c r="E258" s="65">
        <f>E257+E227-E229</f>
        <v>532.67076389888143</v>
      </c>
      <c r="F258" s="65">
        <f t="shared" si="116"/>
        <v>382.67076389888143</v>
      </c>
      <c r="G258" s="65">
        <f t="shared" si="116"/>
        <v>414.74120968864463</v>
      </c>
      <c r="H258" s="65">
        <f t="shared" si="116"/>
        <v>1022.4061519010829</v>
      </c>
      <c r="I258" s="65">
        <f t="shared" si="116"/>
        <v>1774.696520640764</v>
      </c>
      <c r="J258" s="65">
        <f t="shared" si="116"/>
        <v>2065.4009785383987</v>
      </c>
      <c r="K258" s="65">
        <f t="shared" si="116"/>
        <v>2488.7927231724098</v>
      </c>
      <c r="L258" s="65">
        <f t="shared" si="116"/>
        <v>2804.3872195950853</v>
      </c>
      <c r="M258" s="65">
        <f t="shared" si="116"/>
        <v>2895.3562894905172</v>
      </c>
      <c r="N258" s="65">
        <f t="shared" si="116"/>
        <v>2995.3562894905172</v>
      </c>
      <c r="O258" s="65">
        <f t="shared" si="116"/>
        <v>2658.0435762268953</v>
      </c>
      <c r="P258" s="65">
        <f t="shared" si="116"/>
        <v>2251.3477039098889</v>
      </c>
      <c r="Q258" s="65">
        <f t="shared" si="116"/>
        <v>1630.0264050656406</v>
      </c>
      <c r="R258" s="65">
        <f t="shared" si="116"/>
        <v>727.7360363259595</v>
      </c>
      <c r="S258" s="60">
        <f t="shared" si="116"/>
        <v>-102.9684215716743</v>
      </c>
      <c r="T258" s="60">
        <f t="shared" si="116"/>
        <v>-659.53198788978079</v>
      </c>
      <c r="U258" s="60">
        <f t="shared" si="116"/>
        <v>-687.32923610111857</v>
      </c>
      <c r="V258" s="60">
        <f t="shared" si="116"/>
        <v>-457.32923610111857</v>
      </c>
      <c r="W258" s="60">
        <f t="shared" si="116"/>
        <v>-177.32923610111857</v>
      </c>
      <c r="X258" s="60">
        <f t="shared" si="116"/>
        <v>92.670763898881432</v>
      </c>
      <c r="Y258" s="61">
        <f t="shared" si="116"/>
        <v>262.67076389888143</v>
      </c>
    </row>
    <row r="260" spans="1:25" ht="14.25" thickBot="1"/>
    <row r="261" spans="1:25">
      <c r="A261" s="44" t="s">
        <v>17</v>
      </c>
      <c r="B261" s="45"/>
      <c r="C261" s="45" t="s">
        <v>70</v>
      </c>
      <c r="D261" s="45" t="s">
        <v>71</v>
      </c>
      <c r="E261" s="46" t="s">
        <v>72</v>
      </c>
      <c r="F261" s="46" t="s">
        <v>73</v>
      </c>
      <c r="G261" s="47" t="s">
        <v>74</v>
      </c>
      <c r="H261" s="47" t="s">
        <v>75</v>
      </c>
      <c r="I261" s="48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9"/>
    </row>
    <row r="262" spans="1:25">
      <c r="A262" s="50" t="s">
        <v>76</v>
      </c>
      <c r="B262" t="s">
        <v>77</v>
      </c>
      <c r="C262">
        <v>0</v>
      </c>
      <c r="D262">
        <v>10600430.9</v>
      </c>
      <c r="E262">
        <v>3823316</v>
      </c>
      <c r="F262">
        <v>310011</v>
      </c>
      <c r="G262">
        <v>365638</v>
      </c>
      <c r="H262">
        <v>0</v>
      </c>
      <c r="I262" s="5" t="s">
        <v>58</v>
      </c>
      <c r="Y262" s="51"/>
    </row>
    <row r="263" spans="1:25">
      <c r="A263" s="50" t="s">
        <v>78</v>
      </c>
      <c r="B263" t="s">
        <v>79</v>
      </c>
      <c r="C263">
        <v>0.6</v>
      </c>
      <c r="D263">
        <v>0.8</v>
      </c>
      <c r="E263">
        <v>0.6</v>
      </c>
      <c r="F263">
        <v>0.25</v>
      </c>
      <c r="G263">
        <v>0.12</v>
      </c>
      <c r="H263">
        <v>0.8</v>
      </c>
      <c r="I263" s="5"/>
      <c r="Y263" s="51"/>
    </row>
    <row r="264" spans="1:25">
      <c r="A264" s="52"/>
      <c r="B264" s="7" t="s">
        <v>81</v>
      </c>
      <c r="C264" s="7">
        <f t="shared" ref="C264:H264" si="117">C262/(365*24*C263)</f>
        <v>0</v>
      </c>
      <c r="D264" s="7">
        <f t="shared" si="117"/>
        <v>1512.618564497717</v>
      </c>
      <c r="E264" s="7">
        <f t="shared" si="117"/>
        <v>727.41933028919334</v>
      </c>
      <c r="F264" s="7">
        <f t="shared" si="117"/>
        <v>141.55753424657533</v>
      </c>
      <c r="G264" s="7">
        <f t="shared" si="117"/>
        <v>347.82914764079146</v>
      </c>
      <c r="H264" s="7">
        <f t="shared" si="117"/>
        <v>0</v>
      </c>
      <c r="I264" s="8" t="s">
        <v>82</v>
      </c>
      <c r="J264" t="s">
        <v>83</v>
      </c>
      <c r="Y264" s="51"/>
    </row>
    <row r="265" spans="1:25">
      <c r="A265" s="50"/>
      <c r="Y265" s="51"/>
    </row>
    <row r="266" spans="1:25">
      <c r="A266" s="53" t="s">
        <v>70</v>
      </c>
      <c r="B266" s="2">
        <f>$C$264</f>
        <v>0</v>
      </c>
      <c r="C266" s="2">
        <f t="shared" ref="C266:Y266" si="118">$C$264</f>
        <v>0</v>
      </c>
      <c r="D266" s="2">
        <f t="shared" si="118"/>
        <v>0</v>
      </c>
      <c r="E266" s="2">
        <f t="shared" si="118"/>
        <v>0</v>
      </c>
      <c r="F266" s="2">
        <f t="shared" si="118"/>
        <v>0</v>
      </c>
      <c r="G266" s="2">
        <f t="shared" si="118"/>
        <v>0</v>
      </c>
      <c r="H266" s="2">
        <f t="shared" si="118"/>
        <v>0</v>
      </c>
      <c r="I266" s="2">
        <f t="shared" si="118"/>
        <v>0</v>
      </c>
      <c r="J266" s="2">
        <f t="shared" si="118"/>
        <v>0</v>
      </c>
      <c r="K266" s="2">
        <f t="shared" si="118"/>
        <v>0</v>
      </c>
      <c r="L266" s="2">
        <f t="shared" si="118"/>
        <v>0</v>
      </c>
      <c r="M266" s="2">
        <f t="shared" si="118"/>
        <v>0</v>
      </c>
      <c r="N266" s="2">
        <f t="shared" si="118"/>
        <v>0</v>
      </c>
      <c r="O266" s="2">
        <f t="shared" si="118"/>
        <v>0</v>
      </c>
      <c r="P266" s="2">
        <f t="shared" si="118"/>
        <v>0</v>
      </c>
      <c r="Q266" s="2">
        <f t="shared" si="118"/>
        <v>0</v>
      </c>
      <c r="R266" s="2">
        <f t="shared" si="118"/>
        <v>0</v>
      </c>
      <c r="S266" s="2">
        <f t="shared" si="118"/>
        <v>0</v>
      </c>
      <c r="T266" s="2">
        <f t="shared" si="118"/>
        <v>0</v>
      </c>
      <c r="U266" s="2">
        <f t="shared" si="118"/>
        <v>0</v>
      </c>
      <c r="V266" s="2">
        <f t="shared" si="118"/>
        <v>0</v>
      </c>
      <c r="W266" s="2">
        <f t="shared" si="118"/>
        <v>0</v>
      </c>
      <c r="X266" s="2">
        <f t="shared" si="118"/>
        <v>0</v>
      </c>
      <c r="Y266" s="54">
        <f t="shared" si="118"/>
        <v>0</v>
      </c>
    </row>
    <row r="267" spans="1:25">
      <c r="A267" s="55" t="s">
        <v>71</v>
      </c>
      <c r="B267">
        <f>$D$264</f>
        <v>1512.618564497717</v>
      </c>
      <c r="C267">
        <f t="shared" ref="C267:Y267" si="119">$D$264</f>
        <v>1512.618564497717</v>
      </c>
      <c r="D267">
        <f t="shared" si="119"/>
        <v>1512.618564497717</v>
      </c>
      <c r="E267">
        <f t="shared" si="119"/>
        <v>1512.618564497717</v>
      </c>
      <c r="F267">
        <f t="shared" si="119"/>
        <v>1512.618564497717</v>
      </c>
      <c r="G267">
        <f t="shared" si="119"/>
        <v>1512.618564497717</v>
      </c>
      <c r="H267">
        <f t="shared" si="119"/>
        <v>1512.618564497717</v>
      </c>
      <c r="I267">
        <f t="shared" si="119"/>
        <v>1512.618564497717</v>
      </c>
      <c r="J267">
        <f t="shared" si="119"/>
        <v>1512.618564497717</v>
      </c>
      <c r="K267">
        <f t="shared" si="119"/>
        <v>1512.618564497717</v>
      </c>
      <c r="L267">
        <f t="shared" si="119"/>
        <v>1512.618564497717</v>
      </c>
      <c r="M267">
        <f t="shared" si="119"/>
        <v>1512.618564497717</v>
      </c>
      <c r="N267">
        <f t="shared" si="119"/>
        <v>1512.618564497717</v>
      </c>
      <c r="O267">
        <f t="shared" si="119"/>
        <v>1512.618564497717</v>
      </c>
      <c r="P267">
        <f t="shared" si="119"/>
        <v>1512.618564497717</v>
      </c>
      <c r="Q267">
        <f t="shared" si="119"/>
        <v>1512.618564497717</v>
      </c>
      <c r="R267">
        <f t="shared" si="119"/>
        <v>1512.618564497717</v>
      </c>
      <c r="S267">
        <f t="shared" si="119"/>
        <v>1512.618564497717</v>
      </c>
      <c r="T267">
        <f t="shared" si="119"/>
        <v>1512.618564497717</v>
      </c>
      <c r="U267">
        <f t="shared" si="119"/>
        <v>1512.618564497717</v>
      </c>
      <c r="V267">
        <f t="shared" si="119"/>
        <v>1512.618564497717</v>
      </c>
      <c r="W267">
        <f t="shared" si="119"/>
        <v>1512.618564497717</v>
      </c>
      <c r="X267">
        <f t="shared" si="119"/>
        <v>1512.618564497717</v>
      </c>
      <c r="Y267" s="51">
        <f t="shared" si="119"/>
        <v>1512.618564497717</v>
      </c>
    </row>
    <row r="268" spans="1:25">
      <c r="A268" s="56" t="s">
        <v>64</v>
      </c>
      <c r="B268" s="7">
        <f>B93</f>
        <v>2570</v>
      </c>
      <c r="C268" s="7">
        <f t="shared" ref="C268:Y268" si="120">C93</f>
        <v>2440</v>
      </c>
      <c r="D268" s="7">
        <f t="shared" si="120"/>
        <v>2460</v>
      </c>
      <c r="E268" s="7">
        <f t="shared" si="120"/>
        <v>2590</v>
      </c>
      <c r="F268" s="7">
        <f t="shared" si="120"/>
        <v>2740</v>
      </c>
      <c r="G268" s="7">
        <f t="shared" si="120"/>
        <v>2800</v>
      </c>
      <c r="H268" s="7">
        <f t="shared" si="120"/>
        <v>2800</v>
      </c>
      <c r="I268" s="7">
        <f t="shared" si="120"/>
        <v>2950</v>
      </c>
      <c r="J268" s="7">
        <f t="shared" si="120"/>
        <v>3580</v>
      </c>
      <c r="K268" s="7">
        <f t="shared" si="120"/>
        <v>3930</v>
      </c>
      <c r="L268" s="7">
        <f t="shared" si="120"/>
        <v>4130</v>
      </c>
      <c r="M268" s="7">
        <f t="shared" si="120"/>
        <v>4260</v>
      </c>
      <c r="N268" s="7">
        <f t="shared" si="120"/>
        <v>4160</v>
      </c>
      <c r="O268" s="7">
        <f t="shared" si="120"/>
        <v>4350</v>
      </c>
      <c r="P268" s="7">
        <f t="shared" si="120"/>
        <v>4370</v>
      </c>
      <c r="Q268" s="7">
        <f t="shared" si="120"/>
        <v>4310</v>
      </c>
      <c r="R268" s="7">
        <f t="shared" si="120"/>
        <v>4310</v>
      </c>
      <c r="S268" s="7">
        <f t="shared" si="120"/>
        <v>4220</v>
      </c>
      <c r="T268" s="7">
        <f t="shared" si="120"/>
        <v>4040</v>
      </c>
      <c r="U268" s="7">
        <f t="shared" si="120"/>
        <v>3810</v>
      </c>
      <c r="V268" s="7">
        <f t="shared" si="120"/>
        <v>3580</v>
      </c>
      <c r="W268" s="7">
        <f t="shared" si="120"/>
        <v>3300</v>
      </c>
      <c r="X268" s="7">
        <f t="shared" si="120"/>
        <v>3030</v>
      </c>
      <c r="Y268" s="57">
        <f t="shared" si="120"/>
        <v>2860</v>
      </c>
    </row>
    <row r="269" spans="1:25">
      <c r="A269" s="50"/>
      <c r="Y269" s="51"/>
    </row>
    <row r="270" spans="1:25">
      <c r="A270" s="50"/>
      <c r="Y270" s="51"/>
    </row>
    <row r="271" spans="1:25">
      <c r="A271" s="58" t="s">
        <v>109</v>
      </c>
      <c r="B271" s="2">
        <f>B25</f>
        <v>0</v>
      </c>
      <c r="C271" s="2">
        <f t="shared" ref="C271:Y271" si="121">C25</f>
        <v>0</v>
      </c>
      <c r="D271" s="2">
        <f t="shared" si="121"/>
        <v>0</v>
      </c>
      <c r="E271" s="2">
        <f t="shared" si="121"/>
        <v>0</v>
      </c>
      <c r="F271" s="2">
        <f t="shared" si="121"/>
        <v>0</v>
      </c>
      <c r="G271" s="2">
        <f t="shared" si="121"/>
        <v>920.70445789763335</v>
      </c>
      <c r="H271" s="2">
        <f t="shared" si="121"/>
        <v>6997.353880022014</v>
      </c>
      <c r="I271" s="2">
        <f t="shared" si="121"/>
        <v>16020.257567418819</v>
      </c>
      <c r="J271" s="2">
        <f t="shared" si="121"/>
        <v>25227.302146395155</v>
      </c>
      <c r="K271" s="2">
        <f t="shared" si="121"/>
        <v>32961.21959273528</v>
      </c>
      <c r="L271" s="2">
        <f t="shared" si="121"/>
        <v>38117.16455696203</v>
      </c>
      <c r="M271" s="2">
        <f t="shared" si="121"/>
        <v>40326.855255916344</v>
      </c>
      <c r="N271" s="2">
        <f t="shared" si="121"/>
        <v>40326.855255916344</v>
      </c>
      <c r="O271" s="2">
        <f t="shared" si="121"/>
        <v>38853.728123280132</v>
      </c>
      <c r="P271" s="2">
        <f t="shared" si="121"/>
        <v>34986.769400110068</v>
      </c>
      <c r="Q271" s="2">
        <f t="shared" si="121"/>
        <v>28173.556411667585</v>
      </c>
      <c r="R271" s="2">
        <f t="shared" si="121"/>
        <v>19150.652724270774</v>
      </c>
      <c r="S271" s="2">
        <f t="shared" si="121"/>
        <v>9943.6081452944418</v>
      </c>
      <c r="T271" s="2">
        <f t="shared" si="121"/>
        <v>2577.9724821133736</v>
      </c>
      <c r="U271" s="2">
        <f t="shared" si="121"/>
        <v>0</v>
      </c>
      <c r="V271" s="2">
        <f t="shared" si="121"/>
        <v>0</v>
      </c>
      <c r="W271" s="2">
        <f t="shared" si="121"/>
        <v>0</v>
      </c>
      <c r="X271" s="2">
        <f t="shared" si="121"/>
        <v>0</v>
      </c>
      <c r="Y271" s="54">
        <f t="shared" si="121"/>
        <v>0</v>
      </c>
    </row>
    <row r="272" spans="1:25">
      <c r="A272" s="50" t="s">
        <v>110</v>
      </c>
      <c r="B272">
        <f>B267+B271</f>
        <v>1512.618564497717</v>
      </c>
      <c r="C272">
        <f t="shared" ref="C272:X272" si="122">C267+C271</f>
        <v>1512.618564497717</v>
      </c>
      <c r="D272">
        <f t="shared" si="122"/>
        <v>1512.618564497717</v>
      </c>
      <c r="E272">
        <f t="shared" si="122"/>
        <v>1512.618564497717</v>
      </c>
      <c r="F272">
        <f t="shared" si="122"/>
        <v>1512.618564497717</v>
      </c>
      <c r="G272">
        <f t="shared" si="122"/>
        <v>2433.3230223953506</v>
      </c>
      <c r="H272">
        <f t="shared" si="122"/>
        <v>8509.9724445197317</v>
      </c>
      <c r="I272">
        <f t="shared" si="122"/>
        <v>17532.876131916535</v>
      </c>
      <c r="J272">
        <f t="shared" si="122"/>
        <v>26739.920710892871</v>
      </c>
      <c r="K272">
        <f t="shared" si="122"/>
        <v>34473.838157232996</v>
      </c>
      <c r="L272">
        <f t="shared" si="122"/>
        <v>39629.783121459746</v>
      </c>
      <c r="M272">
        <f t="shared" si="122"/>
        <v>41839.473820414059</v>
      </c>
      <c r="N272">
        <f t="shared" si="122"/>
        <v>41839.473820414059</v>
      </c>
      <c r="O272">
        <f t="shared" si="122"/>
        <v>40366.346687777848</v>
      </c>
      <c r="P272">
        <f t="shared" si="122"/>
        <v>36499.387964607784</v>
      </c>
      <c r="Q272">
        <f t="shared" si="122"/>
        <v>29686.174976165301</v>
      </c>
      <c r="R272">
        <f t="shared" si="122"/>
        <v>20663.27128876849</v>
      </c>
      <c r="S272">
        <f t="shared" si="122"/>
        <v>11456.226709792159</v>
      </c>
      <c r="T272">
        <f t="shared" si="122"/>
        <v>4090.5910466110909</v>
      </c>
      <c r="U272">
        <f t="shared" si="122"/>
        <v>1512.618564497717</v>
      </c>
      <c r="V272">
        <f t="shared" si="122"/>
        <v>1512.618564497717</v>
      </c>
      <c r="W272">
        <f t="shared" si="122"/>
        <v>1512.618564497717</v>
      </c>
      <c r="X272">
        <f t="shared" si="122"/>
        <v>1512.618564497717</v>
      </c>
      <c r="Y272" s="51">
        <f>Y267+Y271</f>
        <v>1512.618564497717</v>
      </c>
    </row>
    <row r="273" spans="1:25">
      <c r="A273" s="52" t="s">
        <v>131</v>
      </c>
      <c r="B273" s="7">
        <f>B272+B266-B268</f>
        <v>-1057.381435502283</v>
      </c>
      <c r="C273" s="7">
        <f t="shared" ref="C273:Y273" si="123">C272+C266-C268</f>
        <v>-927.38143550228301</v>
      </c>
      <c r="D273" s="7">
        <f t="shared" si="123"/>
        <v>-947.38143550228301</v>
      </c>
      <c r="E273" s="7">
        <f t="shared" si="123"/>
        <v>-1077.381435502283</v>
      </c>
      <c r="F273" s="7">
        <f t="shared" si="123"/>
        <v>-1227.381435502283</v>
      </c>
      <c r="G273" s="7">
        <f t="shared" si="123"/>
        <v>-366.67697760464944</v>
      </c>
      <c r="H273" s="64">
        <f t="shared" si="123"/>
        <v>5709.9724445197317</v>
      </c>
      <c r="I273" s="64">
        <f t="shared" si="123"/>
        <v>14582.876131916535</v>
      </c>
      <c r="J273" s="64">
        <f t="shared" si="123"/>
        <v>23159.920710892871</v>
      </c>
      <c r="K273" s="64">
        <f t="shared" si="123"/>
        <v>30543.838157232996</v>
      </c>
      <c r="L273" s="64">
        <f t="shared" si="123"/>
        <v>35499.783121459746</v>
      </c>
      <c r="M273" s="64">
        <f t="shared" si="123"/>
        <v>37579.473820414059</v>
      </c>
      <c r="N273" s="64">
        <f t="shared" si="123"/>
        <v>37679.473820414059</v>
      </c>
      <c r="O273" s="64">
        <f t="shared" si="123"/>
        <v>36016.346687777848</v>
      </c>
      <c r="P273" s="64">
        <f t="shared" si="123"/>
        <v>32129.387964607784</v>
      </c>
      <c r="Q273" s="64">
        <f t="shared" si="123"/>
        <v>25376.174976165301</v>
      </c>
      <c r="R273" s="64">
        <f t="shared" si="123"/>
        <v>16353.27128876849</v>
      </c>
      <c r="S273" s="64">
        <f t="shared" si="123"/>
        <v>7236.2267097921595</v>
      </c>
      <c r="T273" s="64">
        <f t="shared" si="123"/>
        <v>50.59104661109086</v>
      </c>
      <c r="U273" s="7">
        <f t="shared" si="123"/>
        <v>-2297.3814355022832</v>
      </c>
      <c r="V273" s="7">
        <f t="shared" si="123"/>
        <v>-2067.3814355022832</v>
      </c>
      <c r="W273" s="7">
        <f t="shared" si="123"/>
        <v>-1787.381435502283</v>
      </c>
      <c r="X273" s="7">
        <f t="shared" si="123"/>
        <v>-1517.381435502283</v>
      </c>
      <c r="Y273" s="57">
        <f t="shared" si="123"/>
        <v>-1347.381435502283</v>
      </c>
    </row>
    <row r="274" spans="1:25">
      <c r="A274" s="50"/>
      <c r="Y274" s="51"/>
    </row>
    <row r="275" spans="1:25">
      <c r="A275" s="58" t="s">
        <v>111</v>
      </c>
      <c r="B275" s="2">
        <f>B28</f>
        <v>0</v>
      </c>
      <c r="C275" s="2">
        <f t="shared" ref="C275:Y275" si="124">C28</f>
        <v>0</v>
      </c>
      <c r="D275" s="2">
        <f t="shared" si="124"/>
        <v>0</v>
      </c>
      <c r="E275" s="2">
        <f t="shared" si="124"/>
        <v>0</v>
      </c>
      <c r="F275" s="2">
        <f t="shared" si="124"/>
        <v>0</v>
      </c>
      <c r="G275" s="2">
        <f t="shared" si="124"/>
        <v>552.4226747385801</v>
      </c>
      <c r="H275" s="2">
        <f t="shared" si="124"/>
        <v>4198.4123280132089</v>
      </c>
      <c r="I275" s="2">
        <f t="shared" si="124"/>
        <v>9612.1545404512945</v>
      </c>
      <c r="J275" s="2">
        <f t="shared" si="124"/>
        <v>15136.381287837097</v>
      </c>
      <c r="K275" s="2">
        <f t="shared" si="124"/>
        <v>19776.731755641169</v>
      </c>
      <c r="L275" s="2">
        <f t="shared" si="124"/>
        <v>22870.298734177217</v>
      </c>
      <c r="M275" s="2">
        <f t="shared" si="124"/>
        <v>24196.11315354981</v>
      </c>
      <c r="N275" s="2">
        <f t="shared" si="124"/>
        <v>24196.11315354981</v>
      </c>
      <c r="O275" s="2">
        <f t="shared" si="124"/>
        <v>23312.236873968082</v>
      </c>
      <c r="P275" s="2">
        <f t="shared" si="124"/>
        <v>20992.061640066044</v>
      </c>
      <c r="Q275" s="2">
        <f t="shared" si="124"/>
        <v>16904.13384700055</v>
      </c>
      <c r="R275" s="2">
        <f t="shared" si="124"/>
        <v>11490.391634562466</v>
      </c>
      <c r="S275" s="2">
        <f t="shared" si="124"/>
        <v>5966.1648871766647</v>
      </c>
      <c r="T275" s="2">
        <f t="shared" si="124"/>
        <v>1546.7834892680241</v>
      </c>
      <c r="U275" s="2">
        <f t="shared" si="124"/>
        <v>0</v>
      </c>
      <c r="V275" s="2">
        <f t="shared" si="124"/>
        <v>0</v>
      </c>
      <c r="W275" s="2">
        <f t="shared" si="124"/>
        <v>0</v>
      </c>
      <c r="X275" s="2">
        <f t="shared" si="124"/>
        <v>0</v>
      </c>
      <c r="Y275" s="54">
        <f t="shared" si="124"/>
        <v>0</v>
      </c>
    </row>
    <row r="276" spans="1:25">
      <c r="A276" s="50" t="s">
        <v>110</v>
      </c>
      <c r="B276">
        <f>B267+B275</f>
        <v>1512.618564497717</v>
      </c>
      <c r="C276">
        <f t="shared" ref="C276:Y276" si="125">C267+C275</f>
        <v>1512.618564497717</v>
      </c>
      <c r="D276">
        <f t="shared" si="125"/>
        <v>1512.618564497717</v>
      </c>
      <c r="E276">
        <f t="shared" si="125"/>
        <v>1512.618564497717</v>
      </c>
      <c r="F276">
        <f t="shared" si="125"/>
        <v>1512.618564497717</v>
      </c>
      <c r="G276">
        <f t="shared" si="125"/>
        <v>2065.0412392362969</v>
      </c>
      <c r="H276">
        <f t="shared" si="125"/>
        <v>5711.0308925109257</v>
      </c>
      <c r="I276">
        <f t="shared" si="125"/>
        <v>11124.773104949012</v>
      </c>
      <c r="J276">
        <f>J267+J275</f>
        <v>16648.999852334815</v>
      </c>
      <c r="K276">
        <f t="shared" si="125"/>
        <v>21289.350320138885</v>
      </c>
      <c r="L276">
        <f t="shared" si="125"/>
        <v>24382.917298674933</v>
      </c>
      <c r="M276">
        <f t="shared" si="125"/>
        <v>25708.731718047526</v>
      </c>
      <c r="N276">
        <f t="shared" si="125"/>
        <v>25708.731718047526</v>
      </c>
      <c r="O276">
        <f t="shared" si="125"/>
        <v>24824.855438465798</v>
      </c>
      <c r="P276">
        <f t="shared" si="125"/>
        <v>22504.68020456376</v>
      </c>
      <c r="Q276">
        <f t="shared" si="125"/>
        <v>18416.752411498266</v>
      </c>
      <c r="R276">
        <f t="shared" si="125"/>
        <v>13003.010199060183</v>
      </c>
      <c r="S276">
        <f t="shared" si="125"/>
        <v>7478.7834516743815</v>
      </c>
      <c r="T276">
        <f t="shared" si="125"/>
        <v>3059.4020537657411</v>
      </c>
      <c r="U276">
        <f t="shared" si="125"/>
        <v>1512.618564497717</v>
      </c>
      <c r="V276">
        <f t="shared" si="125"/>
        <v>1512.618564497717</v>
      </c>
      <c r="W276">
        <f t="shared" si="125"/>
        <v>1512.618564497717</v>
      </c>
      <c r="X276">
        <f t="shared" si="125"/>
        <v>1512.618564497717</v>
      </c>
      <c r="Y276" s="51">
        <f t="shared" si="125"/>
        <v>1512.618564497717</v>
      </c>
    </row>
    <row r="277" spans="1:25">
      <c r="A277" s="52" t="s">
        <v>131</v>
      </c>
      <c r="B277" s="7">
        <f>B276+B266-B268</f>
        <v>-1057.381435502283</v>
      </c>
      <c r="C277" s="7">
        <f t="shared" ref="C277:Y277" si="126">C276+C266-C268</f>
        <v>-927.38143550228301</v>
      </c>
      <c r="D277" s="7">
        <f t="shared" si="126"/>
        <v>-947.38143550228301</v>
      </c>
      <c r="E277" s="7">
        <f t="shared" si="126"/>
        <v>-1077.381435502283</v>
      </c>
      <c r="F277" s="7">
        <f t="shared" si="126"/>
        <v>-1227.381435502283</v>
      </c>
      <c r="G277" s="7">
        <f t="shared" si="126"/>
        <v>-734.95876076370314</v>
      </c>
      <c r="H277" s="27">
        <f t="shared" si="126"/>
        <v>2911.0308925109257</v>
      </c>
      <c r="I277" s="27">
        <f t="shared" si="126"/>
        <v>8174.7731049490121</v>
      </c>
      <c r="J277" s="27">
        <f t="shared" si="126"/>
        <v>13068.999852334815</v>
      </c>
      <c r="K277" s="27">
        <f t="shared" si="126"/>
        <v>17359.350320138885</v>
      </c>
      <c r="L277" s="27">
        <f t="shared" si="126"/>
        <v>20252.917298674933</v>
      </c>
      <c r="M277" s="27">
        <f t="shared" si="126"/>
        <v>21448.731718047526</v>
      </c>
      <c r="N277" s="27">
        <f t="shared" si="126"/>
        <v>21548.731718047526</v>
      </c>
      <c r="O277" s="27">
        <f t="shared" si="126"/>
        <v>20474.855438465798</v>
      </c>
      <c r="P277" s="27">
        <f t="shared" si="126"/>
        <v>18134.68020456376</v>
      </c>
      <c r="Q277" s="27">
        <f t="shared" si="126"/>
        <v>14106.752411498266</v>
      </c>
      <c r="R277" s="27">
        <f t="shared" si="126"/>
        <v>8693.0101990601834</v>
      </c>
      <c r="S277" s="27">
        <f t="shared" si="126"/>
        <v>3258.7834516743815</v>
      </c>
      <c r="T277" s="7">
        <f t="shared" si="126"/>
        <v>-980.59794623425887</v>
      </c>
      <c r="U277" s="7">
        <f t="shared" si="126"/>
        <v>-2297.3814355022832</v>
      </c>
      <c r="V277" s="7">
        <f t="shared" si="126"/>
        <v>-2067.3814355022832</v>
      </c>
      <c r="W277" s="7">
        <f t="shared" si="126"/>
        <v>-1787.381435502283</v>
      </c>
      <c r="X277" s="7">
        <f t="shared" si="126"/>
        <v>-1517.381435502283</v>
      </c>
      <c r="Y277" s="57">
        <f t="shared" si="126"/>
        <v>-1347.381435502283</v>
      </c>
    </row>
    <row r="278" spans="1:25">
      <c r="A278" s="50"/>
      <c r="Y278" s="51"/>
    </row>
    <row r="279" spans="1:25">
      <c r="A279" s="58" t="s">
        <v>122</v>
      </c>
      <c r="B279" s="2">
        <f>B31</f>
        <v>0</v>
      </c>
      <c r="C279" s="2">
        <f t="shared" ref="C279:Y279" si="127">C31</f>
        <v>0</v>
      </c>
      <c r="D279" s="2">
        <f t="shared" si="127"/>
        <v>0</v>
      </c>
      <c r="E279" s="2">
        <f t="shared" si="127"/>
        <v>0</v>
      </c>
      <c r="F279" s="2">
        <f t="shared" si="127"/>
        <v>0</v>
      </c>
      <c r="G279" s="2">
        <f t="shared" si="127"/>
        <v>460.35222894881667</v>
      </c>
      <c r="H279" s="2">
        <f t="shared" si="127"/>
        <v>3498.676940011007</v>
      </c>
      <c r="I279" s="2">
        <f t="shared" si="127"/>
        <v>8010.1287837094096</v>
      </c>
      <c r="J279" s="2">
        <f t="shared" si="127"/>
        <v>12613.651073197578</v>
      </c>
      <c r="K279" s="2">
        <f t="shared" si="127"/>
        <v>16480.60979636764</v>
      </c>
      <c r="L279" s="2">
        <f t="shared" si="127"/>
        <v>19058.582278481015</v>
      </c>
      <c r="M279" s="2">
        <f t="shared" si="127"/>
        <v>20163.427627958172</v>
      </c>
      <c r="N279" s="2">
        <f t="shared" si="127"/>
        <v>20163.427627958172</v>
      </c>
      <c r="O279" s="2">
        <f t="shared" si="127"/>
        <v>19426.864061640066</v>
      </c>
      <c r="P279" s="2">
        <f t="shared" si="127"/>
        <v>17493.384700055034</v>
      </c>
      <c r="Q279" s="2">
        <f t="shared" si="127"/>
        <v>14086.778205833793</v>
      </c>
      <c r="R279" s="2">
        <f t="shared" si="127"/>
        <v>9575.3263621353872</v>
      </c>
      <c r="S279" s="2">
        <f t="shared" si="127"/>
        <v>4971.8040726472209</v>
      </c>
      <c r="T279" s="2">
        <f t="shared" si="127"/>
        <v>1288.9862410566868</v>
      </c>
      <c r="U279" s="2">
        <f t="shared" si="127"/>
        <v>0</v>
      </c>
      <c r="V279" s="2">
        <f t="shared" si="127"/>
        <v>0</v>
      </c>
      <c r="W279" s="2">
        <f t="shared" si="127"/>
        <v>0</v>
      </c>
      <c r="X279" s="2">
        <f t="shared" si="127"/>
        <v>0</v>
      </c>
      <c r="Y279" s="54">
        <f t="shared" si="127"/>
        <v>0</v>
      </c>
    </row>
    <row r="280" spans="1:25">
      <c r="A280" s="50" t="s">
        <v>110</v>
      </c>
      <c r="B280">
        <f>B267+B279</f>
        <v>1512.618564497717</v>
      </c>
      <c r="C280">
        <f t="shared" ref="C280:Y280" si="128">C267+C279</f>
        <v>1512.618564497717</v>
      </c>
      <c r="D280">
        <f t="shared" si="128"/>
        <v>1512.618564497717</v>
      </c>
      <c r="E280">
        <f t="shared" si="128"/>
        <v>1512.618564497717</v>
      </c>
      <c r="F280">
        <f t="shared" si="128"/>
        <v>1512.618564497717</v>
      </c>
      <c r="G280">
        <f t="shared" si="128"/>
        <v>1972.9707934465337</v>
      </c>
      <c r="H280">
        <f t="shared" si="128"/>
        <v>5011.2955045087238</v>
      </c>
      <c r="I280">
        <f t="shared" si="128"/>
        <v>9522.7473482071273</v>
      </c>
      <c r="J280">
        <f t="shared" si="128"/>
        <v>14126.269637695295</v>
      </c>
      <c r="K280">
        <f t="shared" si="128"/>
        <v>17993.228360865356</v>
      </c>
      <c r="L280">
        <f t="shared" si="128"/>
        <v>20571.200842978731</v>
      </c>
      <c r="M280">
        <f t="shared" si="128"/>
        <v>21676.046192455888</v>
      </c>
      <c r="N280">
        <f t="shared" si="128"/>
        <v>21676.046192455888</v>
      </c>
      <c r="O280">
        <f t="shared" si="128"/>
        <v>20939.482626137782</v>
      </c>
      <c r="P280">
        <f t="shared" si="128"/>
        <v>19006.00326455275</v>
      </c>
      <c r="Q280">
        <f t="shared" si="128"/>
        <v>15599.39677033151</v>
      </c>
      <c r="R280">
        <f t="shared" si="128"/>
        <v>11087.944926633105</v>
      </c>
      <c r="S280">
        <f t="shared" si="128"/>
        <v>6484.4226371449377</v>
      </c>
      <c r="T280">
        <f t="shared" si="128"/>
        <v>2801.6048055544038</v>
      </c>
      <c r="U280">
        <f t="shared" si="128"/>
        <v>1512.618564497717</v>
      </c>
      <c r="V280">
        <f t="shared" si="128"/>
        <v>1512.618564497717</v>
      </c>
      <c r="W280">
        <f t="shared" si="128"/>
        <v>1512.618564497717</v>
      </c>
      <c r="X280">
        <f t="shared" si="128"/>
        <v>1512.618564497717</v>
      </c>
      <c r="Y280" s="51">
        <f t="shared" si="128"/>
        <v>1512.618564497717</v>
      </c>
    </row>
    <row r="281" spans="1:25">
      <c r="A281" s="52" t="s">
        <v>131</v>
      </c>
      <c r="B281" s="7">
        <f>B280+B266-B268</f>
        <v>-1057.381435502283</v>
      </c>
      <c r="C281" s="7">
        <f t="shared" ref="C281:Y281" si="129">C280+C266-C268</f>
        <v>-927.38143550228301</v>
      </c>
      <c r="D281" s="7">
        <f t="shared" si="129"/>
        <v>-947.38143550228301</v>
      </c>
      <c r="E281" s="7">
        <f t="shared" si="129"/>
        <v>-1077.381435502283</v>
      </c>
      <c r="F281" s="7">
        <f t="shared" si="129"/>
        <v>-1227.381435502283</v>
      </c>
      <c r="G281" s="7">
        <f t="shared" si="129"/>
        <v>-827.02920655346634</v>
      </c>
      <c r="H281" s="27">
        <f t="shared" si="129"/>
        <v>2211.2955045087238</v>
      </c>
      <c r="I281" s="27">
        <f t="shared" si="129"/>
        <v>6572.7473482071273</v>
      </c>
      <c r="J281" s="27">
        <f t="shared" si="129"/>
        <v>10546.269637695295</v>
      </c>
      <c r="K281" s="27">
        <f t="shared" si="129"/>
        <v>14063.228360865356</v>
      </c>
      <c r="L281" s="27">
        <f t="shared" si="129"/>
        <v>16441.200842978731</v>
      </c>
      <c r="M281" s="27">
        <f t="shared" si="129"/>
        <v>17416.046192455888</v>
      </c>
      <c r="N281" s="27">
        <f t="shared" si="129"/>
        <v>17516.046192455888</v>
      </c>
      <c r="O281" s="27">
        <f t="shared" si="129"/>
        <v>16589.482626137782</v>
      </c>
      <c r="P281" s="27">
        <f t="shared" si="129"/>
        <v>14636.00326455275</v>
      </c>
      <c r="Q281" s="27">
        <f t="shared" si="129"/>
        <v>11289.39677033151</v>
      </c>
      <c r="R281" s="27">
        <f t="shared" si="129"/>
        <v>6777.9449266331048</v>
      </c>
      <c r="S281" s="27">
        <f t="shared" si="129"/>
        <v>2264.4226371449377</v>
      </c>
      <c r="T281" s="7">
        <f t="shared" si="129"/>
        <v>-1238.3951944455962</v>
      </c>
      <c r="U281" s="7">
        <f t="shared" si="129"/>
        <v>-2297.3814355022832</v>
      </c>
      <c r="V281" s="7">
        <f t="shared" si="129"/>
        <v>-2067.3814355022832</v>
      </c>
      <c r="W281" s="7">
        <f t="shared" si="129"/>
        <v>-1787.381435502283</v>
      </c>
      <c r="X281" s="7">
        <f t="shared" si="129"/>
        <v>-1517.381435502283</v>
      </c>
      <c r="Y281" s="57">
        <f t="shared" si="129"/>
        <v>-1347.381435502283</v>
      </c>
    </row>
    <row r="282" spans="1:25">
      <c r="A282" s="50"/>
      <c r="Y282" s="51"/>
    </row>
    <row r="283" spans="1:25">
      <c r="A283" s="58" t="s">
        <v>123</v>
      </c>
      <c r="B283" s="2">
        <f>B34</f>
        <v>0</v>
      </c>
      <c r="C283" s="2">
        <f t="shared" ref="C283:Y283" si="130">C34</f>
        <v>0</v>
      </c>
      <c r="D283" s="2">
        <f t="shared" si="130"/>
        <v>0</v>
      </c>
      <c r="E283" s="2">
        <f t="shared" si="130"/>
        <v>0</v>
      </c>
      <c r="F283" s="2">
        <f t="shared" si="130"/>
        <v>0</v>
      </c>
      <c r="G283" s="2">
        <f t="shared" si="130"/>
        <v>368.28178315905348</v>
      </c>
      <c r="H283" s="2">
        <f t="shared" si="130"/>
        <v>2798.9415520088064</v>
      </c>
      <c r="I283" s="2">
        <f t="shared" si="130"/>
        <v>6408.1030269675302</v>
      </c>
      <c r="J283" s="2">
        <f t="shared" si="130"/>
        <v>10090.920858558067</v>
      </c>
      <c r="K283" s="2">
        <f t="shared" si="130"/>
        <v>13184.487837094115</v>
      </c>
      <c r="L283" s="2">
        <f t="shared" si="130"/>
        <v>15246.865822784814</v>
      </c>
      <c r="M283" s="2">
        <f t="shared" si="130"/>
        <v>16130.742102366543</v>
      </c>
      <c r="N283" s="2">
        <f t="shared" si="130"/>
        <v>16130.742102366543</v>
      </c>
      <c r="O283" s="2">
        <f t="shared" si="130"/>
        <v>15541.491249312056</v>
      </c>
      <c r="P283" s="2">
        <f t="shared" si="130"/>
        <v>13994.707760044032</v>
      </c>
      <c r="Q283" s="2">
        <f t="shared" si="130"/>
        <v>11269.422564667037</v>
      </c>
      <c r="R283" s="2">
        <f t="shared" si="130"/>
        <v>7660.2610897083114</v>
      </c>
      <c r="S283" s="2">
        <f t="shared" si="130"/>
        <v>3977.4432581177771</v>
      </c>
      <c r="T283" s="2">
        <f t="shared" si="130"/>
        <v>1031.1889928453497</v>
      </c>
      <c r="U283" s="2">
        <f t="shared" si="130"/>
        <v>0</v>
      </c>
      <c r="V283" s="2">
        <f t="shared" si="130"/>
        <v>0</v>
      </c>
      <c r="W283" s="2">
        <f t="shared" si="130"/>
        <v>0</v>
      </c>
      <c r="X283" s="2">
        <f t="shared" si="130"/>
        <v>0</v>
      </c>
      <c r="Y283" s="54">
        <f t="shared" si="130"/>
        <v>0</v>
      </c>
    </row>
    <row r="284" spans="1:25">
      <c r="A284" s="50" t="s">
        <v>110</v>
      </c>
      <c r="B284">
        <f>B267+B283</f>
        <v>1512.618564497717</v>
      </c>
      <c r="C284">
        <f t="shared" ref="C284:Y284" si="131">C267+C283</f>
        <v>1512.618564497717</v>
      </c>
      <c r="D284">
        <f t="shared" si="131"/>
        <v>1512.618564497717</v>
      </c>
      <c r="E284">
        <f t="shared" si="131"/>
        <v>1512.618564497717</v>
      </c>
      <c r="F284">
        <f t="shared" si="131"/>
        <v>1512.618564497717</v>
      </c>
      <c r="G284">
        <f t="shared" si="131"/>
        <v>1880.9003476567705</v>
      </c>
      <c r="H284">
        <f t="shared" si="131"/>
        <v>4311.5601165065236</v>
      </c>
      <c r="I284">
        <f t="shared" si="131"/>
        <v>7920.721591465247</v>
      </c>
      <c r="J284">
        <f t="shared" si="131"/>
        <v>11603.539423055785</v>
      </c>
      <c r="K284">
        <f t="shared" si="131"/>
        <v>14697.106401591833</v>
      </c>
      <c r="L284">
        <f t="shared" si="131"/>
        <v>16759.484387282529</v>
      </c>
      <c r="M284">
        <f t="shared" si="131"/>
        <v>17643.360666864261</v>
      </c>
      <c r="N284">
        <f t="shared" si="131"/>
        <v>17643.360666864261</v>
      </c>
      <c r="O284">
        <f t="shared" si="131"/>
        <v>17054.109813809773</v>
      </c>
      <c r="P284">
        <f t="shared" si="131"/>
        <v>15507.326324541749</v>
      </c>
      <c r="Q284">
        <f t="shared" si="131"/>
        <v>12782.041129164754</v>
      </c>
      <c r="R284">
        <f t="shared" si="131"/>
        <v>9172.8796542060281</v>
      </c>
      <c r="S284">
        <f t="shared" si="131"/>
        <v>5490.0618226154938</v>
      </c>
      <c r="T284">
        <f t="shared" si="131"/>
        <v>2543.8075573430669</v>
      </c>
      <c r="U284">
        <f t="shared" si="131"/>
        <v>1512.618564497717</v>
      </c>
      <c r="V284">
        <f t="shared" si="131"/>
        <v>1512.618564497717</v>
      </c>
      <c r="W284">
        <f t="shared" si="131"/>
        <v>1512.618564497717</v>
      </c>
      <c r="X284">
        <f t="shared" si="131"/>
        <v>1512.618564497717</v>
      </c>
      <c r="Y284" s="51">
        <f t="shared" si="131"/>
        <v>1512.618564497717</v>
      </c>
    </row>
    <row r="285" spans="1:25">
      <c r="A285" s="52" t="s">
        <v>131</v>
      </c>
      <c r="B285" s="7">
        <f>B284+B266-B268</f>
        <v>-1057.381435502283</v>
      </c>
      <c r="C285" s="7">
        <f t="shared" ref="C285:Y285" si="132">C284+C266-C268</f>
        <v>-927.38143550228301</v>
      </c>
      <c r="D285" s="7">
        <f t="shared" si="132"/>
        <v>-947.38143550228301</v>
      </c>
      <c r="E285" s="7">
        <f t="shared" si="132"/>
        <v>-1077.381435502283</v>
      </c>
      <c r="F285" s="7">
        <f t="shared" si="132"/>
        <v>-1227.381435502283</v>
      </c>
      <c r="G285" s="7">
        <f t="shared" si="132"/>
        <v>-919.09965234322954</v>
      </c>
      <c r="H285" s="27">
        <f t="shared" si="132"/>
        <v>1511.5601165065236</v>
      </c>
      <c r="I285" s="27">
        <f t="shared" si="132"/>
        <v>4970.721591465247</v>
      </c>
      <c r="J285" s="27">
        <f t="shared" si="132"/>
        <v>8023.5394230557849</v>
      </c>
      <c r="K285" s="27">
        <f t="shared" si="132"/>
        <v>10767.106401591833</v>
      </c>
      <c r="L285" s="27">
        <f t="shared" si="132"/>
        <v>12629.484387282529</v>
      </c>
      <c r="M285" s="27">
        <f t="shared" si="132"/>
        <v>13383.360666864261</v>
      </c>
      <c r="N285" s="27">
        <f t="shared" si="132"/>
        <v>13483.360666864261</v>
      </c>
      <c r="O285" s="27">
        <f t="shared" si="132"/>
        <v>12704.109813809773</v>
      </c>
      <c r="P285" s="27">
        <f t="shared" si="132"/>
        <v>11137.326324541749</v>
      </c>
      <c r="Q285" s="27">
        <f t="shared" si="132"/>
        <v>8472.0411291647542</v>
      </c>
      <c r="R285" s="27">
        <f t="shared" si="132"/>
        <v>4862.8796542060281</v>
      </c>
      <c r="S285" s="27">
        <f t="shared" si="132"/>
        <v>1270.0618226154938</v>
      </c>
      <c r="T285" s="7">
        <f t="shared" si="132"/>
        <v>-1496.1924426569331</v>
      </c>
      <c r="U285" s="7">
        <f t="shared" si="132"/>
        <v>-2297.3814355022832</v>
      </c>
      <c r="V285" s="7">
        <f t="shared" si="132"/>
        <v>-2067.3814355022832</v>
      </c>
      <c r="W285" s="7">
        <f t="shared" si="132"/>
        <v>-1787.381435502283</v>
      </c>
      <c r="X285" s="7">
        <f t="shared" si="132"/>
        <v>-1517.381435502283</v>
      </c>
      <c r="Y285" s="57">
        <f t="shared" si="132"/>
        <v>-1347.381435502283</v>
      </c>
    </row>
    <row r="286" spans="1:25">
      <c r="A286" s="50"/>
      <c r="Y286" s="51"/>
    </row>
    <row r="287" spans="1:25">
      <c r="A287" s="58" t="s">
        <v>127</v>
      </c>
      <c r="B287" s="2">
        <f>B37</f>
        <v>0</v>
      </c>
      <c r="C287" s="2">
        <f t="shared" ref="C287:Y287" si="133">C37</f>
        <v>0</v>
      </c>
      <c r="D287" s="2">
        <f t="shared" si="133"/>
        <v>0</v>
      </c>
      <c r="E287" s="2">
        <f t="shared" si="133"/>
        <v>0</v>
      </c>
      <c r="F287" s="2">
        <f t="shared" si="133"/>
        <v>0</v>
      </c>
      <c r="G287" s="2">
        <f t="shared" si="133"/>
        <v>276.21133736929005</v>
      </c>
      <c r="H287" s="2">
        <f t="shared" si="133"/>
        <v>2099.2061640066045</v>
      </c>
      <c r="I287" s="2">
        <f t="shared" si="133"/>
        <v>4806.0772702256472</v>
      </c>
      <c r="J287" s="2">
        <f t="shared" si="133"/>
        <v>7568.1906439185486</v>
      </c>
      <c r="K287" s="2">
        <f t="shared" si="133"/>
        <v>9888.3658778205845</v>
      </c>
      <c r="L287" s="2">
        <f t="shared" si="133"/>
        <v>11435.149367088608</v>
      </c>
      <c r="M287" s="2">
        <f t="shared" si="133"/>
        <v>12098.056576774905</v>
      </c>
      <c r="N287" s="2">
        <f t="shared" si="133"/>
        <v>12098.056576774905</v>
      </c>
      <c r="O287" s="2">
        <f t="shared" si="133"/>
        <v>11656.118436984041</v>
      </c>
      <c r="P287" s="2">
        <f t="shared" si="133"/>
        <v>10496.030820033022</v>
      </c>
      <c r="Q287" s="2">
        <f t="shared" si="133"/>
        <v>8452.0669235002752</v>
      </c>
      <c r="R287" s="2">
        <f t="shared" si="133"/>
        <v>5745.1958172812328</v>
      </c>
      <c r="S287" s="2">
        <f t="shared" si="133"/>
        <v>2983.0824435883324</v>
      </c>
      <c r="T287" s="2">
        <f t="shared" si="133"/>
        <v>773.39174463401207</v>
      </c>
      <c r="U287" s="2">
        <f t="shared" si="133"/>
        <v>0</v>
      </c>
      <c r="V287" s="2">
        <f t="shared" si="133"/>
        <v>0</v>
      </c>
      <c r="W287" s="2">
        <f t="shared" si="133"/>
        <v>0</v>
      </c>
      <c r="X287" s="2">
        <f t="shared" si="133"/>
        <v>0</v>
      </c>
      <c r="Y287" s="54">
        <f t="shared" si="133"/>
        <v>0</v>
      </c>
    </row>
    <row r="288" spans="1:25">
      <c r="A288" s="50" t="s">
        <v>110</v>
      </c>
      <c r="B288">
        <f>B267+B287</f>
        <v>1512.618564497717</v>
      </c>
      <c r="C288">
        <f t="shared" ref="C288:Y288" si="134">C267+C287</f>
        <v>1512.618564497717</v>
      </c>
      <c r="D288">
        <f t="shared" si="134"/>
        <v>1512.618564497717</v>
      </c>
      <c r="E288">
        <f t="shared" si="134"/>
        <v>1512.618564497717</v>
      </c>
      <c r="F288">
        <f t="shared" si="134"/>
        <v>1512.618564497717</v>
      </c>
      <c r="G288">
        <f t="shared" si="134"/>
        <v>1788.829901867007</v>
      </c>
      <c r="H288">
        <f t="shared" si="134"/>
        <v>3611.8247285043217</v>
      </c>
      <c r="I288">
        <f t="shared" si="134"/>
        <v>6318.695834723364</v>
      </c>
      <c r="J288">
        <f t="shared" si="134"/>
        <v>9080.8092084162654</v>
      </c>
      <c r="K288">
        <f t="shared" si="134"/>
        <v>11400.984442318302</v>
      </c>
      <c r="L288">
        <f t="shared" si="134"/>
        <v>12947.767931586326</v>
      </c>
      <c r="M288">
        <f t="shared" si="134"/>
        <v>13610.675141272623</v>
      </c>
      <c r="N288">
        <f t="shared" si="134"/>
        <v>13610.675141272623</v>
      </c>
      <c r="O288">
        <f t="shared" si="134"/>
        <v>13168.737001481759</v>
      </c>
      <c r="P288">
        <f t="shared" si="134"/>
        <v>12008.64938453074</v>
      </c>
      <c r="Q288">
        <f t="shared" si="134"/>
        <v>9964.6854879979928</v>
      </c>
      <c r="R288">
        <f t="shared" si="134"/>
        <v>7257.8143817789496</v>
      </c>
      <c r="S288">
        <f t="shared" si="134"/>
        <v>4495.7010080860491</v>
      </c>
      <c r="T288">
        <f t="shared" si="134"/>
        <v>2286.0103091317292</v>
      </c>
      <c r="U288">
        <f t="shared" si="134"/>
        <v>1512.618564497717</v>
      </c>
      <c r="V288">
        <f t="shared" si="134"/>
        <v>1512.618564497717</v>
      </c>
      <c r="W288">
        <f t="shared" si="134"/>
        <v>1512.618564497717</v>
      </c>
      <c r="X288">
        <f t="shared" si="134"/>
        <v>1512.618564497717</v>
      </c>
      <c r="Y288" s="51">
        <f t="shared" si="134"/>
        <v>1512.618564497717</v>
      </c>
    </row>
    <row r="289" spans="1:25">
      <c r="A289" s="52" t="s">
        <v>131</v>
      </c>
      <c r="B289" s="7">
        <f>B288+B266-B268</f>
        <v>-1057.381435502283</v>
      </c>
      <c r="C289" s="7">
        <f t="shared" ref="C289:Y289" si="135">C288+C266-C268</f>
        <v>-927.38143550228301</v>
      </c>
      <c r="D289" s="7">
        <f t="shared" si="135"/>
        <v>-947.38143550228301</v>
      </c>
      <c r="E289" s="7">
        <f t="shared" si="135"/>
        <v>-1077.381435502283</v>
      </c>
      <c r="F289" s="7">
        <f t="shared" si="135"/>
        <v>-1227.381435502283</v>
      </c>
      <c r="G289" s="7">
        <f t="shared" si="135"/>
        <v>-1011.170098132993</v>
      </c>
      <c r="H289" s="27">
        <f t="shared" si="135"/>
        <v>811.82472850432168</v>
      </c>
      <c r="I289" s="27">
        <f t="shared" si="135"/>
        <v>3368.695834723364</v>
      </c>
      <c r="J289" s="27">
        <f t="shared" si="135"/>
        <v>5500.8092084162654</v>
      </c>
      <c r="K289" s="27">
        <f t="shared" si="135"/>
        <v>7470.9844423183022</v>
      </c>
      <c r="L289" s="27">
        <f t="shared" si="135"/>
        <v>8817.7679315863261</v>
      </c>
      <c r="M289" s="27">
        <f t="shared" si="135"/>
        <v>9350.6751412726226</v>
      </c>
      <c r="N289" s="27">
        <f t="shared" si="135"/>
        <v>9450.6751412726226</v>
      </c>
      <c r="O289" s="27">
        <f t="shared" si="135"/>
        <v>8818.7370014817589</v>
      </c>
      <c r="P289" s="27">
        <f t="shared" si="135"/>
        <v>7638.6493845307396</v>
      </c>
      <c r="Q289" s="27">
        <f t="shared" si="135"/>
        <v>5654.6854879979928</v>
      </c>
      <c r="R289" s="27">
        <f t="shared" si="135"/>
        <v>2947.8143817789496</v>
      </c>
      <c r="S289" s="27">
        <f t="shared" si="135"/>
        <v>275.70100808604911</v>
      </c>
      <c r="T289" s="7">
        <f t="shared" si="135"/>
        <v>-1753.9896908682708</v>
      </c>
      <c r="U289" s="7">
        <f t="shared" si="135"/>
        <v>-2297.3814355022832</v>
      </c>
      <c r="V289" s="7">
        <f t="shared" si="135"/>
        <v>-2067.3814355022832</v>
      </c>
      <c r="W289" s="7">
        <f t="shared" si="135"/>
        <v>-1787.381435502283</v>
      </c>
      <c r="X289" s="7">
        <f t="shared" si="135"/>
        <v>-1517.381435502283</v>
      </c>
      <c r="Y289" s="57">
        <f t="shared" si="135"/>
        <v>-1347.381435502283</v>
      </c>
    </row>
    <row r="290" spans="1:25">
      <c r="A290" s="50"/>
      <c r="Y290" s="51"/>
    </row>
    <row r="291" spans="1:25">
      <c r="A291" s="58" t="s">
        <v>128</v>
      </c>
      <c r="B291" s="2">
        <f>B40</f>
        <v>0</v>
      </c>
      <c r="C291" s="2">
        <f t="shared" ref="C291:Y291" si="136">C40</f>
        <v>0</v>
      </c>
      <c r="D291" s="2">
        <f t="shared" si="136"/>
        <v>0</v>
      </c>
      <c r="E291" s="2">
        <f t="shared" si="136"/>
        <v>0</v>
      </c>
      <c r="F291" s="2">
        <f t="shared" si="136"/>
        <v>0</v>
      </c>
      <c r="G291" s="2">
        <f t="shared" si="136"/>
        <v>184.14089157952674</v>
      </c>
      <c r="H291" s="2">
        <f t="shared" si="136"/>
        <v>1399.4707760044032</v>
      </c>
      <c r="I291" s="2">
        <f t="shared" si="136"/>
        <v>3204.0515134837651</v>
      </c>
      <c r="J291" s="2">
        <f t="shared" si="136"/>
        <v>5045.4604292790336</v>
      </c>
      <c r="K291" s="2">
        <f t="shared" si="136"/>
        <v>6592.2439185470575</v>
      </c>
      <c r="L291" s="2">
        <f t="shared" si="136"/>
        <v>7623.4329113924068</v>
      </c>
      <c r="M291" s="2">
        <f t="shared" si="136"/>
        <v>8065.3710511832714</v>
      </c>
      <c r="N291" s="2">
        <f t="shared" si="136"/>
        <v>8065.3710511832714</v>
      </c>
      <c r="O291" s="2">
        <f t="shared" si="136"/>
        <v>7770.7456246560278</v>
      </c>
      <c r="P291" s="2">
        <f t="shared" si="136"/>
        <v>6997.3538800220158</v>
      </c>
      <c r="Q291" s="2">
        <f t="shared" si="136"/>
        <v>5634.7112823335183</v>
      </c>
      <c r="R291" s="2">
        <f t="shared" si="136"/>
        <v>3830.1305448541557</v>
      </c>
      <c r="S291" s="2">
        <f t="shared" si="136"/>
        <v>1988.7216290588885</v>
      </c>
      <c r="T291" s="2">
        <f t="shared" si="136"/>
        <v>515.59449642267487</v>
      </c>
      <c r="U291" s="2">
        <f t="shared" si="136"/>
        <v>0</v>
      </c>
      <c r="V291" s="2">
        <f t="shared" si="136"/>
        <v>0</v>
      </c>
      <c r="W291" s="2">
        <f t="shared" si="136"/>
        <v>0</v>
      </c>
      <c r="X291" s="2">
        <f t="shared" si="136"/>
        <v>0</v>
      </c>
      <c r="Y291" s="54">
        <f t="shared" si="136"/>
        <v>0</v>
      </c>
    </row>
    <row r="292" spans="1:25">
      <c r="A292" s="50" t="s">
        <v>110</v>
      </c>
      <c r="B292">
        <f>B267+B291</f>
        <v>1512.618564497717</v>
      </c>
      <c r="C292">
        <f t="shared" ref="C292:Y292" si="137">C267+C291</f>
        <v>1512.618564497717</v>
      </c>
      <c r="D292">
        <f t="shared" si="137"/>
        <v>1512.618564497717</v>
      </c>
      <c r="E292">
        <f t="shared" si="137"/>
        <v>1512.618564497717</v>
      </c>
      <c r="F292">
        <f t="shared" si="137"/>
        <v>1512.618564497717</v>
      </c>
      <c r="G292">
        <f t="shared" si="137"/>
        <v>1696.7594560772436</v>
      </c>
      <c r="H292">
        <f t="shared" si="137"/>
        <v>2912.0893405021202</v>
      </c>
      <c r="I292">
        <f t="shared" si="137"/>
        <v>4716.6700779814819</v>
      </c>
      <c r="J292">
        <f t="shared" si="137"/>
        <v>6558.0789937767504</v>
      </c>
      <c r="K292">
        <f t="shared" si="137"/>
        <v>8104.8624830447743</v>
      </c>
      <c r="L292">
        <f t="shared" si="137"/>
        <v>9136.0514758901245</v>
      </c>
      <c r="M292">
        <f t="shared" si="137"/>
        <v>9577.9896156809882</v>
      </c>
      <c r="N292">
        <f t="shared" si="137"/>
        <v>9577.9896156809882</v>
      </c>
      <c r="O292">
        <f t="shared" si="137"/>
        <v>9283.3641891537445</v>
      </c>
      <c r="P292">
        <f t="shared" si="137"/>
        <v>8509.9724445197335</v>
      </c>
      <c r="Q292">
        <f t="shared" si="137"/>
        <v>7147.329846831235</v>
      </c>
      <c r="R292">
        <f t="shared" si="137"/>
        <v>5342.7491093518729</v>
      </c>
      <c r="S292">
        <f t="shared" si="137"/>
        <v>3501.3401935566053</v>
      </c>
      <c r="T292">
        <f t="shared" si="137"/>
        <v>2028.2130609203919</v>
      </c>
      <c r="U292">
        <f t="shared" si="137"/>
        <v>1512.618564497717</v>
      </c>
      <c r="V292">
        <f t="shared" si="137"/>
        <v>1512.618564497717</v>
      </c>
      <c r="W292">
        <f t="shared" si="137"/>
        <v>1512.618564497717</v>
      </c>
      <c r="X292">
        <f t="shared" si="137"/>
        <v>1512.618564497717</v>
      </c>
      <c r="Y292" s="51">
        <f t="shared" si="137"/>
        <v>1512.618564497717</v>
      </c>
    </row>
    <row r="293" spans="1:25">
      <c r="A293" s="52" t="s">
        <v>131</v>
      </c>
      <c r="B293" s="7">
        <f>B292+B266-B268</f>
        <v>-1057.381435502283</v>
      </c>
      <c r="C293" s="7">
        <f t="shared" ref="C293:Y293" si="138">C292+C266-C268</f>
        <v>-927.38143550228301</v>
      </c>
      <c r="D293" s="7">
        <f t="shared" si="138"/>
        <v>-947.38143550228301</v>
      </c>
      <c r="E293" s="7">
        <f t="shared" si="138"/>
        <v>-1077.381435502283</v>
      </c>
      <c r="F293" s="7">
        <f t="shared" si="138"/>
        <v>-1227.381435502283</v>
      </c>
      <c r="G293" s="7">
        <f t="shared" si="138"/>
        <v>-1103.2405439227564</v>
      </c>
      <c r="H293" s="7">
        <f t="shared" si="138"/>
        <v>112.08934050212019</v>
      </c>
      <c r="I293" s="27">
        <f t="shared" si="138"/>
        <v>1766.6700779814819</v>
      </c>
      <c r="J293" s="27">
        <f t="shared" si="138"/>
        <v>2978.0789937767504</v>
      </c>
      <c r="K293" s="27">
        <f t="shared" si="138"/>
        <v>4174.8624830447743</v>
      </c>
      <c r="L293" s="27">
        <f t="shared" si="138"/>
        <v>5006.0514758901245</v>
      </c>
      <c r="M293" s="27">
        <f t="shared" si="138"/>
        <v>5317.9896156809882</v>
      </c>
      <c r="N293" s="27">
        <f t="shared" si="138"/>
        <v>5417.9896156809882</v>
      </c>
      <c r="O293" s="27">
        <f t="shared" si="138"/>
        <v>4933.3641891537445</v>
      </c>
      <c r="P293" s="27">
        <f t="shared" si="138"/>
        <v>4139.9724445197335</v>
      </c>
      <c r="Q293" s="27">
        <f t="shared" si="138"/>
        <v>2837.329846831235</v>
      </c>
      <c r="R293" s="27">
        <f t="shared" si="138"/>
        <v>1032.7491093518729</v>
      </c>
      <c r="S293" s="7">
        <f t="shared" si="138"/>
        <v>-718.6598064433947</v>
      </c>
      <c r="T293" s="7">
        <f t="shared" si="138"/>
        <v>-2011.7869390796081</v>
      </c>
      <c r="U293" s="7">
        <f t="shared" si="138"/>
        <v>-2297.3814355022832</v>
      </c>
      <c r="V293" s="7">
        <f t="shared" si="138"/>
        <v>-2067.3814355022832</v>
      </c>
      <c r="W293" s="7">
        <f t="shared" si="138"/>
        <v>-1787.381435502283</v>
      </c>
      <c r="X293" s="7">
        <f t="shared" si="138"/>
        <v>-1517.381435502283</v>
      </c>
      <c r="Y293" s="57">
        <f t="shared" si="138"/>
        <v>-1347.381435502283</v>
      </c>
    </row>
    <row r="294" spans="1:25">
      <c r="A294" s="50"/>
      <c r="Y294" s="51"/>
    </row>
    <row r="295" spans="1:25">
      <c r="A295" s="58" t="s">
        <v>129</v>
      </c>
      <c r="B295" s="2">
        <f>B43</f>
        <v>0</v>
      </c>
      <c r="C295" s="2">
        <f t="shared" ref="C295:Y295" si="139">C43</f>
        <v>0</v>
      </c>
      <c r="D295" s="2">
        <f t="shared" si="139"/>
        <v>0</v>
      </c>
      <c r="E295" s="2">
        <f t="shared" si="139"/>
        <v>0</v>
      </c>
      <c r="F295" s="2">
        <f t="shared" si="139"/>
        <v>0</v>
      </c>
      <c r="G295" s="2">
        <f t="shared" si="139"/>
        <v>92.070445789763369</v>
      </c>
      <c r="H295" s="2">
        <f t="shared" si="139"/>
        <v>699.7353880022016</v>
      </c>
      <c r="I295" s="2">
        <f t="shared" si="139"/>
        <v>1602.0257567418826</v>
      </c>
      <c r="J295" s="2">
        <f t="shared" si="139"/>
        <v>2522.7302146395168</v>
      </c>
      <c r="K295" s="2">
        <f t="shared" si="139"/>
        <v>3296.1219592735288</v>
      </c>
      <c r="L295" s="2">
        <f t="shared" si="139"/>
        <v>3811.7164556962034</v>
      </c>
      <c r="M295" s="2">
        <f t="shared" si="139"/>
        <v>4032.6855255916357</v>
      </c>
      <c r="N295" s="2">
        <f t="shared" si="139"/>
        <v>4032.6855255916357</v>
      </c>
      <c r="O295" s="2">
        <f t="shared" si="139"/>
        <v>3885.3728123280139</v>
      </c>
      <c r="P295" s="2">
        <f t="shared" si="139"/>
        <v>3498.6769400110079</v>
      </c>
      <c r="Q295" s="2">
        <f t="shared" si="139"/>
        <v>2817.3556411667591</v>
      </c>
      <c r="R295" s="2">
        <f t="shared" si="139"/>
        <v>1915.0652724270778</v>
      </c>
      <c r="S295" s="2">
        <f t="shared" si="139"/>
        <v>994.36081452944427</v>
      </c>
      <c r="T295" s="2">
        <f t="shared" si="139"/>
        <v>257.79724821133743</v>
      </c>
      <c r="U295" s="2">
        <f t="shared" si="139"/>
        <v>0</v>
      </c>
      <c r="V295" s="2">
        <f t="shared" si="139"/>
        <v>0</v>
      </c>
      <c r="W295" s="2">
        <f t="shared" si="139"/>
        <v>0</v>
      </c>
      <c r="X295" s="2">
        <f t="shared" si="139"/>
        <v>0</v>
      </c>
      <c r="Y295" s="54">
        <f t="shared" si="139"/>
        <v>0</v>
      </c>
    </row>
    <row r="296" spans="1:25">
      <c r="A296" s="50" t="s">
        <v>110</v>
      </c>
      <c r="B296">
        <f>B267+B295</f>
        <v>1512.618564497717</v>
      </c>
      <c r="C296">
        <f t="shared" ref="C296:Y296" si="140">C267+C295</f>
        <v>1512.618564497717</v>
      </c>
      <c r="D296">
        <f t="shared" si="140"/>
        <v>1512.618564497717</v>
      </c>
      <c r="E296">
        <f t="shared" si="140"/>
        <v>1512.618564497717</v>
      </c>
      <c r="F296">
        <f t="shared" si="140"/>
        <v>1512.618564497717</v>
      </c>
      <c r="G296">
        <f t="shared" si="140"/>
        <v>1604.6890102874804</v>
      </c>
      <c r="H296">
        <f t="shared" si="140"/>
        <v>2212.3539524999187</v>
      </c>
      <c r="I296">
        <f t="shared" si="140"/>
        <v>3114.6443212395998</v>
      </c>
      <c r="J296">
        <f t="shared" si="140"/>
        <v>4035.3487791372336</v>
      </c>
      <c r="K296">
        <f t="shared" si="140"/>
        <v>4808.7405237712455</v>
      </c>
      <c r="L296">
        <f t="shared" si="140"/>
        <v>5324.3350201939202</v>
      </c>
      <c r="M296">
        <f>M267+M295</f>
        <v>5545.3040900893529</v>
      </c>
      <c r="N296">
        <f t="shared" si="140"/>
        <v>5545.3040900893529</v>
      </c>
      <c r="O296">
        <f t="shared" si="140"/>
        <v>5397.9913768257311</v>
      </c>
      <c r="P296">
        <f t="shared" si="140"/>
        <v>5011.2955045087247</v>
      </c>
      <c r="Q296">
        <f t="shared" si="140"/>
        <v>4329.9742056644764</v>
      </c>
      <c r="R296">
        <f t="shared" si="140"/>
        <v>3427.6838369247948</v>
      </c>
      <c r="S296">
        <f t="shared" si="140"/>
        <v>2506.9793790271615</v>
      </c>
      <c r="T296">
        <f t="shared" si="140"/>
        <v>1770.4158127090545</v>
      </c>
      <c r="U296">
        <f t="shared" si="140"/>
        <v>1512.618564497717</v>
      </c>
      <c r="V296">
        <f t="shared" si="140"/>
        <v>1512.618564497717</v>
      </c>
      <c r="W296">
        <f t="shared" si="140"/>
        <v>1512.618564497717</v>
      </c>
      <c r="X296">
        <f t="shared" si="140"/>
        <v>1512.618564497717</v>
      </c>
      <c r="Y296" s="51">
        <f t="shared" si="140"/>
        <v>1512.618564497717</v>
      </c>
    </row>
    <row r="297" spans="1:25" ht="14.25" thickBot="1">
      <c r="A297" s="59" t="s">
        <v>131</v>
      </c>
      <c r="B297" s="60">
        <f>B296+B266-B268</f>
        <v>-1057.381435502283</v>
      </c>
      <c r="C297" s="60">
        <f t="shared" ref="C297:Y297" si="141">C296+C266-C268</f>
        <v>-927.38143550228301</v>
      </c>
      <c r="D297" s="60">
        <f t="shared" si="141"/>
        <v>-947.38143550228301</v>
      </c>
      <c r="E297" s="60">
        <f t="shared" si="141"/>
        <v>-1077.381435502283</v>
      </c>
      <c r="F297" s="60">
        <f t="shared" si="141"/>
        <v>-1227.381435502283</v>
      </c>
      <c r="G297" s="60">
        <f t="shared" si="141"/>
        <v>-1195.3109897125196</v>
      </c>
      <c r="H297" s="60">
        <f t="shared" si="141"/>
        <v>-587.64604750008129</v>
      </c>
      <c r="I297" s="60">
        <f>I296+I266-I268</f>
        <v>164.64432123959978</v>
      </c>
      <c r="J297" s="65">
        <f t="shared" si="141"/>
        <v>455.34877913723358</v>
      </c>
      <c r="K297" s="65">
        <f t="shared" si="141"/>
        <v>878.74052377124553</v>
      </c>
      <c r="L297" s="65">
        <f t="shared" si="141"/>
        <v>1194.3350201939202</v>
      </c>
      <c r="M297" s="65">
        <f t="shared" si="141"/>
        <v>1285.3040900893529</v>
      </c>
      <c r="N297" s="65">
        <f t="shared" si="141"/>
        <v>1385.3040900893529</v>
      </c>
      <c r="O297" s="65">
        <f t="shared" si="141"/>
        <v>1047.9913768257311</v>
      </c>
      <c r="P297" s="60">
        <f t="shared" si="141"/>
        <v>641.29550450872466</v>
      </c>
      <c r="Q297" s="60">
        <f t="shared" si="141"/>
        <v>19.974205664476358</v>
      </c>
      <c r="R297" s="60">
        <f t="shared" si="141"/>
        <v>-882.31616307520517</v>
      </c>
      <c r="S297" s="60">
        <f t="shared" si="141"/>
        <v>-1713.0206209728385</v>
      </c>
      <c r="T297" s="60">
        <f t="shared" si="141"/>
        <v>-2269.5841872909455</v>
      </c>
      <c r="U297" s="60">
        <f t="shared" si="141"/>
        <v>-2297.3814355022832</v>
      </c>
      <c r="V297" s="60">
        <f t="shared" si="141"/>
        <v>-2067.3814355022832</v>
      </c>
      <c r="W297" s="60">
        <f t="shared" si="141"/>
        <v>-1787.381435502283</v>
      </c>
      <c r="X297" s="60">
        <f t="shared" si="141"/>
        <v>-1517.381435502283</v>
      </c>
      <c r="Y297" s="61">
        <f t="shared" si="141"/>
        <v>-1347.381435502283</v>
      </c>
    </row>
  </sheetData>
  <mergeCells count="3">
    <mergeCell ref="B1:Y1"/>
    <mergeCell ref="B86:Y86"/>
    <mergeCell ref="B137:Y137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296"/>
  <sheetViews>
    <sheetView topLeftCell="A211" zoomScale="85" zoomScaleNormal="85" workbookViewId="0">
      <selection activeCell="H232" sqref="H232"/>
    </sheetView>
  </sheetViews>
  <sheetFormatPr defaultRowHeight="13.5"/>
  <cols>
    <col min="1" max="1" width="11.25" customWidth="1"/>
    <col min="4" max="4" width="11.625" bestFit="1" customWidth="1"/>
  </cols>
  <sheetData>
    <row r="1" spans="1:25">
      <c r="B1" s="117" t="s">
        <v>21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</row>
    <row r="2" spans="1: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</row>
    <row r="3" spans="1:25">
      <c r="A3" t="s">
        <v>44</v>
      </c>
      <c r="B3">
        <v>0</v>
      </c>
      <c r="C3">
        <v>0</v>
      </c>
      <c r="D3">
        <v>0</v>
      </c>
      <c r="E3">
        <v>0</v>
      </c>
      <c r="F3">
        <v>0</v>
      </c>
      <c r="G3">
        <v>38</v>
      </c>
      <c r="H3">
        <v>565</v>
      </c>
      <c r="I3">
        <v>1703</v>
      </c>
      <c r="J3">
        <v>2959</v>
      </c>
      <c r="K3">
        <v>4137</v>
      </c>
      <c r="L3">
        <v>5056</v>
      </c>
      <c r="M3">
        <v>5623</v>
      </c>
      <c r="N3">
        <v>5817</v>
      </c>
      <c r="O3">
        <v>5542</v>
      </c>
      <c r="P3">
        <v>4918</v>
      </c>
      <c r="Q3">
        <v>3979</v>
      </c>
      <c r="R3">
        <v>2747</v>
      </c>
      <c r="S3">
        <v>1572</v>
      </c>
      <c r="T3">
        <v>514</v>
      </c>
      <c r="U3">
        <v>20</v>
      </c>
      <c r="V3">
        <v>0</v>
      </c>
      <c r="W3">
        <v>0</v>
      </c>
      <c r="X3">
        <v>0</v>
      </c>
      <c r="Y3">
        <v>0</v>
      </c>
    </row>
    <row r="4" spans="1:25">
      <c r="A4" t="s">
        <v>45</v>
      </c>
      <c r="B4">
        <v>0</v>
      </c>
      <c r="C4">
        <v>0</v>
      </c>
      <c r="D4">
        <v>0</v>
      </c>
      <c r="E4">
        <v>0</v>
      </c>
      <c r="F4">
        <v>0</v>
      </c>
      <c r="G4">
        <v>36</v>
      </c>
      <c r="H4">
        <v>541</v>
      </c>
      <c r="I4">
        <v>1640</v>
      </c>
      <c r="J4">
        <v>2890</v>
      </c>
      <c r="K4">
        <v>4114</v>
      </c>
      <c r="L4">
        <v>5077</v>
      </c>
      <c r="M4">
        <v>5617</v>
      </c>
      <c r="N4">
        <v>5658</v>
      </c>
      <c r="O4">
        <v>5457</v>
      </c>
      <c r="P4">
        <v>4877</v>
      </c>
      <c r="Q4">
        <v>4017</v>
      </c>
      <c r="R4">
        <v>2789</v>
      </c>
      <c r="S4">
        <v>1513</v>
      </c>
      <c r="T4">
        <v>447</v>
      </c>
      <c r="U4">
        <v>17</v>
      </c>
      <c r="V4">
        <v>0</v>
      </c>
      <c r="W4">
        <v>0</v>
      </c>
      <c r="X4">
        <v>0</v>
      </c>
      <c r="Y4">
        <v>0</v>
      </c>
    </row>
    <row r="5" spans="1:2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33</v>
      </c>
      <c r="H5">
        <v>522</v>
      </c>
      <c r="I5">
        <v>1555</v>
      </c>
      <c r="J5">
        <v>2751</v>
      </c>
      <c r="K5">
        <v>4089</v>
      </c>
      <c r="L5">
        <v>4972</v>
      </c>
      <c r="M5">
        <v>5432</v>
      </c>
      <c r="N5">
        <v>5543</v>
      </c>
      <c r="O5">
        <v>5270</v>
      </c>
      <c r="P5">
        <v>4718</v>
      </c>
      <c r="Q5">
        <v>3905</v>
      </c>
      <c r="R5">
        <v>2708</v>
      </c>
      <c r="S5">
        <v>1478</v>
      </c>
      <c r="T5">
        <v>444</v>
      </c>
      <c r="U5">
        <v>16</v>
      </c>
      <c r="V5">
        <v>0</v>
      </c>
      <c r="W5">
        <v>0</v>
      </c>
      <c r="X5">
        <v>0</v>
      </c>
      <c r="Y5">
        <v>0</v>
      </c>
    </row>
    <row r="6" spans="1: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25</v>
      </c>
      <c r="H6">
        <v>491</v>
      </c>
      <c r="I6">
        <v>1578</v>
      </c>
      <c r="J6">
        <v>2843</v>
      </c>
      <c r="K6">
        <v>4087</v>
      </c>
      <c r="L6">
        <v>4926</v>
      </c>
      <c r="M6">
        <v>5411</v>
      </c>
      <c r="N6">
        <v>5513</v>
      </c>
      <c r="O6">
        <v>5058</v>
      </c>
      <c r="P6">
        <v>4429</v>
      </c>
      <c r="Q6">
        <v>3727</v>
      </c>
      <c r="R6">
        <v>2586</v>
      </c>
      <c r="S6">
        <v>1412</v>
      </c>
      <c r="T6">
        <v>442</v>
      </c>
      <c r="U6">
        <v>21</v>
      </c>
      <c r="V6">
        <v>0</v>
      </c>
      <c r="W6">
        <v>0</v>
      </c>
      <c r="X6">
        <v>0</v>
      </c>
      <c r="Y6">
        <v>0</v>
      </c>
    </row>
    <row r="7" spans="1:25">
      <c r="A7" t="s">
        <v>48</v>
      </c>
      <c r="B7">
        <v>0</v>
      </c>
      <c r="C7">
        <v>0</v>
      </c>
      <c r="D7">
        <v>0</v>
      </c>
      <c r="E7">
        <v>0</v>
      </c>
      <c r="F7">
        <v>0</v>
      </c>
      <c r="G7">
        <v>32</v>
      </c>
      <c r="H7">
        <v>532</v>
      </c>
      <c r="I7">
        <v>1647</v>
      </c>
      <c r="J7">
        <v>2945</v>
      </c>
      <c r="K7">
        <v>4204</v>
      </c>
      <c r="L7">
        <v>5111</v>
      </c>
      <c r="M7">
        <v>5646</v>
      </c>
      <c r="N7">
        <v>5801</v>
      </c>
      <c r="O7">
        <v>5590</v>
      </c>
      <c r="P7">
        <v>4853</v>
      </c>
      <c r="Q7">
        <v>3861</v>
      </c>
      <c r="R7">
        <v>2735</v>
      </c>
      <c r="S7">
        <v>1477</v>
      </c>
      <c r="T7">
        <v>451</v>
      </c>
      <c r="U7">
        <v>15</v>
      </c>
      <c r="V7">
        <v>0</v>
      </c>
      <c r="W7">
        <v>0</v>
      </c>
      <c r="X7">
        <v>0</v>
      </c>
      <c r="Y7">
        <v>0</v>
      </c>
    </row>
    <row r="8" spans="1:25">
      <c r="A8" t="s"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31</v>
      </c>
      <c r="H8">
        <v>534</v>
      </c>
      <c r="I8">
        <v>1646</v>
      </c>
      <c r="J8">
        <v>2823</v>
      </c>
      <c r="K8">
        <v>4012</v>
      </c>
      <c r="L8">
        <v>4557</v>
      </c>
      <c r="M8">
        <v>4634</v>
      </c>
      <c r="N8">
        <v>4414</v>
      </c>
      <c r="O8">
        <v>3708</v>
      </c>
      <c r="P8">
        <v>3058</v>
      </c>
      <c r="Q8">
        <v>2698</v>
      </c>
      <c r="R8">
        <v>2150</v>
      </c>
      <c r="S8">
        <v>1190</v>
      </c>
      <c r="T8">
        <v>421</v>
      </c>
      <c r="U8">
        <v>21</v>
      </c>
      <c r="V8">
        <v>0</v>
      </c>
      <c r="W8">
        <v>0</v>
      </c>
      <c r="X8">
        <v>0</v>
      </c>
      <c r="Y8">
        <v>0</v>
      </c>
    </row>
    <row r="9" spans="1: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34</v>
      </c>
      <c r="H9">
        <v>492</v>
      </c>
      <c r="I9">
        <v>1341</v>
      </c>
      <c r="J9">
        <v>2201</v>
      </c>
      <c r="K9">
        <v>2660</v>
      </c>
      <c r="L9">
        <v>3039</v>
      </c>
      <c r="M9">
        <v>3346</v>
      </c>
      <c r="N9">
        <v>3635</v>
      </c>
      <c r="O9">
        <v>3417</v>
      </c>
      <c r="P9">
        <v>2776</v>
      </c>
      <c r="Q9">
        <v>2462</v>
      </c>
      <c r="R9">
        <v>1848</v>
      </c>
      <c r="S9">
        <v>1092</v>
      </c>
      <c r="T9">
        <v>384</v>
      </c>
      <c r="U9">
        <v>17</v>
      </c>
      <c r="V9">
        <v>0</v>
      </c>
      <c r="W9">
        <v>0</v>
      </c>
      <c r="X9">
        <v>0</v>
      </c>
      <c r="Y9">
        <v>0</v>
      </c>
    </row>
    <row r="11" spans="1:25">
      <c r="A11" s="10" t="s">
        <v>29</v>
      </c>
      <c r="B11" t="s">
        <v>30</v>
      </c>
      <c r="C11" s="14">
        <v>1</v>
      </c>
      <c r="D11" s="14">
        <v>0.6</v>
      </c>
      <c r="E11" s="14">
        <v>0.5</v>
      </c>
      <c r="F11" s="14">
        <v>0.4</v>
      </c>
      <c r="G11" s="14">
        <v>0.3</v>
      </c>
      <c r="H11" s="14">
        <v>0.2</v>
      </c>
      <c r="I11" s="14">
        <v>0.1</v>
      </c>
    </row>
    <row r="12" spans="1:25">
      <c r="A12" t="s">
        <v>31</v>
      </c>
      <c r="B12" t="s">
        <v>32</v>
      </c>
      <c r="C12">
        <v>449.28287999999998</v>
      </c>
      <c r="D12">
        <f t="shared" ref="D12:I12" si="0">$C12*D11</f>
        <v>269.569728</v>
      </c>
      <c r="E12">
        <f t="shared" si="0"/>
        <v>224.64143999999999</v>
      </c>
      <c r="F12">
        <f t="shared" si="0"/>
        <v>179.71315200000001</v>
      </c>
      <c r="G12">
        <f t="shared" si="0"/>
        <v>134.784864</v>
      </c>
      <c r="H12">
        <f t="shared" si="0"/>
        <v>89.856576000000004</v>
      </c>
      <c r="I12">
        <f t="shared" si="0"/>
        <v>44.928288000000002</v>
      </c>
    </row>
    <row r="13" spans="1:25">
      <c r="A13" t="s">
        <v>33</v>
      </c>
      <c r="B13" t="s">
        <v>32</v>
      </c>
      <c r="C13">
        <f t="shared" ref="C13:I13" si="1">C12/365</f>
        <v>1.230912</v>
      </c>
      <c r="D13">
        <f t="shared" si="1"/>
        <v>0.73854719999999996</v>
      </c>
      <c r="E13">
        <f t="shared" si="1"/>
        <v>0.615456</v>
      </c>
      <c r="F13">
        <f t="shared" si="1"/>
        <v>0.49236480000000005</v>
      </c>
      <c r="G13">
        <f t="shared" si="1"/>
        <v>0.36927359999999998</v>
      </c>
      <c r="H13">
        <f t="shared" si="1"/>
        <v>0.24618240000000002</v>
      </c>
      <c r="I13">
        <f t="shared" si="1"/>
        <v>0.12309120000000001</v>
      </c>
    </row>
    <row r="15" spans="1:25">
      <c r="A15" t="s">
        <v>34</v>
      </c>
      <c r="B15" s="9">
        <f>MAX(B8:Y8)</f>
        <v>4634</v>
      </c>
      <c r="C15" t="s">
        <v>35</v>
      </c>
      <c r="D15">
        <v>1</v>
      </c>
      <c r="E15" t="s">
        <v>36</v>
      </c>
      <c r="F15" t="s">
        <v>55</v>
      </c>
    </row>
    <row r="16" spans="1:25">
      <c r="A16" t="s">
        <v>37</v>
      </c>
      <c r="B16">
        <f>B8/$B15</f>
        <v>0</v>
      </c>
      <c r="C16">
        <f t="shared" ref="C16:X16" si="2">C8/$B15</f>
        <v>0</v>
      </c>
      <c r="D16">
        <f t="shared" si="2"/>
        <v>0</v>
      </c>
      <c r="E16">
        <f t="shared" si="2"/>
        <v>0</v>
      </c>
      <c r="F16">
        <f t="shared" si="2"/>
        <v>0</v>
      </c>
      <c r="G16">
        <f t="shared" si="2"/>
        <v>6.6896849374190768E-3</v>
      </c>
      <c r="H16">
        <f t="shared" si="2"/>
        <v>0.11523521795425119</v>
      </c>
      <c r="I16">
        <f t="shared" si="2"/>
        <v>0.35520069054812259</v>
      </c>
      <c r="J16">
        <f t="shared" si="2"/>
        <v>0.60919292188174368</v>
      </c>
      <c r="K16">
        <f t="shared" si="2"/>
        <v>0.86577470867501083</v>
      </c>
      <c r="L16">
        <f t="shared" si="2"/>
        <v>0.9833836858006042</v>
      </c>
      <c r="M16">
        <f t="shared" si="2"/>
        <v>1</v>
      </c>
      <c r="N16">
        <f>N8/$B15</f>
        <v>0.95252481657315491</v>
      </c>
      <c r="O16">
        <f t="shared" si="2"/>
        <v>0.80017263703064312</v>
      </c>
      <c r="P16">
        <f>P8/$B15</f>
        <v>0.65990504963314633</v>
      </c>
      <c r="Q16">
        <f t="shared" si="2"/>
        <v>0.58221838584376351</v>
      </c>
      <c r="R16">
        <f t="shared" si="2"/>
        <v>0.46396201985325852</v>
      </c>
      <c r="S16">
        <f t="shared" si="2"/>
        <v>0.25679758308157102</v>
      </c>
      <c r="T16">
        <f t="shared" si="2"/>
        <v>9.0850237375917131E-2</v>
      </c>
      <c r="U16">
        <f t="shared" si="2"/>
        <v>4.5317220543806651E-3</v>
      </c>
      <c r="V16">
        <f t="shared" si="2"/>
        <v>0</v>
      </c>
      <c r="W16">
        <f t="shared" si="2"/>
        <v>0</v>
      </c>
      <c r="X16">
        <f t="shared" si="2"/>
        <v>0</v>
      </c>
      <c r="Y16">
        <f>Y8/$B15</f>
        <v>0</v>
      </c>
    </row>
    <row r="18" spans="1:25">
      <c r="A18" s="12" t="s">
        <v>38</v>
      </c>
      <c r="E18" s="14">
        <v>1</v>
      </c>
      <c r="F18" s="14">
        <v>0.6</v>
      </c>
      <c r="G18" s="14">
        <v>0.5</v>
      </c>
      <c r="H18" s="14">
        <v>0.4</v>
      </c>
      <c r="I18" s="14">
        <v>0.3</v>
      </c>
      <c r="J18" s="14">
        <v>0.2</v>
      </c>
      <c r="K18" s="14">
        <v>0.1</v>
      </c>
    </row>
    <row r="19" spans="1:25">
      <c r="B19">
        <f>SUM(B16:Y16)</f>
        <v>7.7464393612429863</v>
      </c>
      <c r="C19" t="s">
        <v>39</v>
      </c>
      <c r="D19" t="s">
        <v>40</v>
      </c>
      <c r="E19">
        <v>1.230912</v>
      </c>
      <c r="F19">
        <v>0.73854719999999996</v>
      </c>
      <c r="G19">
        <v>0.615456</v>
      </c>
      <c r="H19">
        <v>0.49236480000000005</v>
      </c>
      <c r="I19">
        <v>0.36927359999999998</v>
      </c>
      <c r="J19">
        <v>0.24618240000000002</v>
      </c>
      <c r="K19">
        <v>0.12309120000000001</v>
      </c>
    </row>
    <row r="20" spans="1:25">
      <c r="A20" t="s">
        <v>30</v>
      </c>
      <c r="B20" t="s">
        <v>41</v>
      </c>
      <c r="C20" t="s">
        <v>39</v>
      </c>
      <c r="D20" t="s">
        <v>40</v>
      </c>
      <c r="E20">
        <f t="shared" ref="E20:K20" si="3">E19/$B19</f>
        <v>0.15890035958436638</v>
      </c>
      <c r="F20">
        <f t="shared" si="3"/>
        <v>9.5340215750619822E-2</v>
      </c>
      <c r="G20">
        <f t="shared" si="3"/>
        <v>7.945017979218319E-2</v>
      </c>
      <c r="H20">
        <f t="shared" si="3"/>
        <v>6.3560143833746557E-2</v>
      </c>
      <c r="I20">
        <f t="shared" si="3"/>
        <v>4.7670107875309911E-2</v>
      </c>
      <c r="J20">
        <f t="shared" si="3"/>
        <v>3.1780071916873279E-2</v>
      </c>
      <c r="K20">
        <f t="shared" si="3"/>
        <v>1.5890035958436639E-2</v>
      </c>
    </row>
    <row r="23" spans="1:25">
      <c r="A23" s="18" t="s">
        <v>42</v>
      </c>
    </row>
    <row r="24" spans="1:25">
      <c r="A24" s="14">
        <v>1</v>
      </c>
      <c r="B24">
        <f>$E20*B16</f>
        <v>0</v>
      </c>
      <c r="C24">
        <f t="shared" ref="C24:Y24" si="4">$E20*C16</f>
        <v>0</v>
      </c>
      <c r="D24">
        <f t="shared" si="4"/>
        <v>0</v>
      </c>
      <c r="E24">
        <f t="shared" si="4"/>
        <v>0</v>
      </c>
      <c r="F24">
        <f t="shared" si="4"/>
        <v>0</v>
      </c>
      <c r="G24">
        <f t="shared" si="4"/>
        <v>1.0629933420620108E-3</v>
      </c>
      <c r="H24">
        <f t="shared" si="4"/>
        <v>1.8310917569713349E-2</v>
      </c>
      <c r="I24">
        <f>$E20*I16</f>
        <v>5.6441517452711927E-2</v>
      </c>
      <c r="J24">
        <f>$E20*J16</f>
        <v>9.6800974343259891E-2</v>
      </c>
      <c r="K24">
        <f t="shared" si="4"/>
        <v>0.13757191252750928</v>
      </c>
      <c r="L24">
        <f t="shared" si="4"/>
        <v>0.15626002128311559</v>
      </c>
      <c r="M24">
        <f t="shared" si="4"/>
        <v>0.15890035958436638</v>
      </c>
      <c r="N24">
        <f t="shared" si="4"/>
        <v>0.15135653586650694</v>
      </c>
      <c r="O24">
        <f t="shared" si="4"/>
        <v>0.12714771975373987</v>
      </c>
      <c r="P24">
        <f t="shared" si="4"/>
        <v>0.1048591496782461</v>
      </c>
      <c r="Q24">
        <f t="shared" si="4"/>
        <v>9.2514710867203392E-2</v>
      </c>
      <c r="R24">
        <f t="shared" si="4"/>
        <v>7.3723731788171709E-2</v>
      </c>
      <c r="S24">
        <f t="shared" si="4"/>
        <v>4.0805228292057835E-2</v>
      </c>
      <c r="T24">
        <f t="shared" si="4"/>
        <v>1.4436135387358275E-2</v>
      </c>
      <c r="U24">
        <f t="shared" si="4"/>
        <v>7.2009226397749121E-4</v>
      </c>
      <c r="V24">
        <f t="shared" si="4"/>
        <v>0</v>
      </c>
      <c r="W24">
        <f t="shared" si="4"/>
        <v>0</v>
      </c>
      <c r="X24">
        <f t="shared" si="4"/>
        <v>0</v>
      </c>
      <c r="Y24">
        <f t="shared" si="4"/>
        <v>0</v>
      </c>
    </row>
    <row r="25" spans="1:25">
      <c r="A25">
        <f>SUM(B24:Y24)</f>
        <v>1.230912</v>
      </c>
      <c r="B25">
        <f>B24*1000000</f>
        <v>0</v>
      </c>
      <c r="C25">
        <f t="shared" ref="C25:Y25" si="5">C24*1000000</f>
        <v>0</v>
      </c>
      <c r="D25">
        <f t="shared" si="5"/>
        <v>0</v>
      </c>
      <c r="E25">
        <f>E24*1000000</f>
        <v>0</v>
      </c>
      <c r="F25">
        <f t="shared" si="5"/>
        <v>0</v>
      </c>
      <c r="G25">
        <f>G24*1000000</f>
        <v>1062.9933420620107</v>
      </c>
      <c r="H25">
        <f t="shared" si="5"/>
        <v>18310.917569713351</v>
      </c>
      <c r="I25">
        <f t="shared" si="5"/>
        <v>56441.517452711931</v>
      </c>
      <c r="J25">
        <f t="shared" si="5"/>
        <v>96800.974343259892</v>
      </c>
      <c r="K25">
        <f t="shared" si="5"/>
        <v>137571.91252750927</v>
      </c>
      <c r="L25">
        <f t="shared" si="5"/>
        <v>156260.02128311558</v>
      </c>
      <c r="M25">
        <f>M24*1000000</f>
        <v>158900.35958436638</v>
      </c>
      <c r="N25">
        <f t="shared" si="5"/>
        <v>151356.53586650692</v>
      </c>
      <c r="O25">
        <f t="shared" si="5"/>
        <v>127147.71975373988</v>
      </c>
      <c r="P25">
        <f t="shared" si="5"/>
        <v>104859.1496782461</v>
      </c>
      <c r="Q25">
        <f t="shared" si="5"/>
        <v>92514.710867203394</v>
      </c>
      <c r="R25">
        <f t="shared" si="5"/>
        <v>73723.731788171703</v>
      </c>
      <c r="S25">
        <f t="shared" si="5"/>
        <v>40805.228292057836</v>
      </c>
      <c r="T25">
        <f t="shared" si="5"/>
        <v>14436.135387358276</v>
      </c>
      <c r="U25">
        <f t="shared" si="5"/>
        <v>720.09226397749126</v>
      </c>
      <c r="V25">
        <f t="shared" si="5"/>
        <v>0</v>
      </c>
      <c r="W25">
        <f t="shared" si="5"/>
        <v>0</v>
      </c>
      <c r="X25">
        <f t="shared" si="5"/>
        <v>0</v>
      </c>
      <c r="Y25">
        <f t="shared" si="5"/>
        <v>0</v>
      </c>
    </row>
    <row r="27" spans="1:25">
      <c r="A27" s="14">
        <v>0.6</v>
      </c>
      <c r="B27">
        <f>$F20*B16</f>
        <v>0</v>
      </c>
      <c r="C27">
        <f t="shared" ref="C27:Y27" si="6">$F20*C16</f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>$F20*G16</f>
        <v>6.3779600523720644E-4</v>
      </c>
      <c r="H27">
        <f t="shared" si="6"/>
        <v>1.0986550541828007E-2</v>
      </c>
      <c r="I27">
        <f t="shared" si="6"/>
        <v>3.3864910471627152E-2</v>
      </c>
      <c r="J27">
        <f>$F20*J16</f>
        <v>5.8080584605955929E-2</v>
      </c>
      <c r="K27">
        <f t="shared" si="6"/>
        <v>8.2543147516505558E-2</v>
      </c>
      <c r="L27">
        <f t="shared" si="6"/>
        <v>9.3756012769869335E-2</v>
      </c>
      <c r="M27">
        <f t="shared" si="6"/>
        <v>9.5340215750619822E-2</v>
      </c>
      <c r="N27">
        <f>$F20*N16</f>
        <v>9.0813921519904167E-2</v>
      </c>
      <c r="O27">
        <f t="shared" si="6"/>
        <v>7.6288631852243924E-2</v>
      </c>
      <c r="P27">
        <f t="shared" si="6"/>
        <v>6.2915489806947653E-2</v>
      </c>
      <c r="Q27">
        <f t="shared" si="6"/>
        <v>5.5508826520322033E-2</v>
      </c>
      <c r="R27">
        <f t="shared" si="6"/>
        <v>4.4234239072903025E-2</v>
      </c>
      <c r="S27">
        <f t="shared" si="6"/>
        <v>2.4483136975234701E-2</v>
      </c>
      <c r="T27">
        <f t="shared" si="6"/>
        <v>8.6616812324149649E-3</v>
      </c>
      <c r="U27">
        <f t="shared" si="6"/>
        <v>4.3205535838649473E-4</v>
      </c>
      <c r="V27">
        <f t="shared" si="6"/>
        <v>0</v>
      </c>
      <c r="W27">
        <f t="shared" si="6"/>
        <v>0</v>
      </c>
      <c r="X27">
        <f t="shared" si="6"/>
        <v>0</v>
      </c>
      <c r="Y27">
        <f t="shared" si="6"/>
        <v>0</v>
      </c>
    </row>
    <row r="28" spans="1:25">
      <c r="A28">
        <f>SUM(B27:Y27)</f>
        <v>0.73854720000000007</v>
      </c>
      <c r="B28">
        <f>B27*1000000</f>
        <v>0</v>
      </c>
      <c r="C28">
        <f t="shared" ref="C28:Y28" si="7">C27*1000000</f>
        <v>0</v>
      </c>
      <c r="D28">
        <f t="shared" si="7"/>
        <v>0</v>
      </c>
      <c r="E28">
        <f t="shared" si="7"/>
        <v>0</v>
      </c>
      <c r="F28">
        <f t="shared" si="7"/>
        <v>0</v>
      </c>
      <c r="G28">
        <f t="shared" si="7"/>
        <v>637.79600523720649</v>
      </c>
      <c r="H28">
        <f t="shared" si="7"/>
        <v>10986.550541828008</v>
      </c>
      <c r="I28">
        <f t="shared" si="7"/>
        <v>33864.910471627154</v>
      </c>
      <c r="J28">
        <f t="shared" si="7"/>
        <v>58080.584605955926</v>
      </c>
      <c r="K28">
        <f t="shared" si="7"/>
        <v>82543.14751650556</v>
      </c>
      <c r="L28">
        <f t="shared" si="7"/>
        <v>93756.01276986934</v>
      </c>
      <c r="M28">
        <f t="shared" si="7"/>
        <v>95340.215750619827</v>
      </c>
      <c r="N28">
        <f t="shared" si="7"/>
        <v>90813.921519904165</v>
      </c>
      <c r="O28">
        <f>O27*1000000</f>
        <v>76288.631852243925</v>
      </c>
      <c r="P28">
        <f t="shared" si="7"/>
        <v>62915.489806947655</v>
      </c>
      <c r="Q28">
        <f t="shared" si="7"/>
        <v>55508.826520322036</v>
      </c>
      <c r="R28">
        <f t="shared" si="7"/>
        <v>44234.239072903023</v>
      </c>
      <c r="S28">
        <f t="shared" si="7"/>
        <v>24483.136975234702</v>
      </c>
      <c r="T28">
        <f t="shared" si="7"/>
        <v>8661.6812324149651</v>
      </c>
      <c r="U28">
        <f t="shared" si="7"/>
        <v>432.05535838649473</v>
      </c>
      <c r="V28">
        <f t="shared" si="7"/>
        <v>0</v>
      </c>
      <c r="W28">
        <f t="shared" si="7"/>
        <v>0</v>
      </c>
      <c r="X28">
        <f t="shared" si="7"/>
        <v>0</v>
      </c>
      <c r="Y28">
        <f t="shared" si="7"/>
        <v>0</v>
      </c>
    </row>
    <row r="30" spans="1:25">
      <c r="A30" s="14">
        <v>0.5</v>
      </c>
      <c r="B30">
        <f>$G20*B16</f>
        <v>0</v>
      </c>
      <c r="C30">
        <f t="shared" ref="C30:Y30" si="8">$G20*C16</f>
        <v>0</v>
      </c>
      <c r="D30">
        <f t="shared" si="8"/>
        <v>0</v>
      </c>
      <c r="E30">
        <f t="shared" si="8"/>
        <v>0</v>
      </c>
      <c r="F30">
        <f t="shared" si="8"/>
        <v>0</v>
      </c>
      <c r="G30">
        <f t="shared" si="8"/>
        <v>5.314966710310054E-4</v>
      </c>
      <c r="H30">
        <f t="shared" si="8"/>
        <v>9.1554587848566744E-3</v>
      </c>
      <c r="I30">
        <f t="shared" si="8"/>
        <v>2.8220758726355964E-2</v>
      </c>
      <c r="J30">
        <f t="shared" si="8"/>
        <v>4.8400487171629945E-2</v>
      </c>
      <c r="K30">
        <f>$G20*K16</f>
        <v>6.8785956263754638E-2</v>
      </c>
      <c r="L30">
        <f t="shared" si="8"/>
        <v>7.8130010641557793E-2</v>
      </c>
      <c r="M30">
        <f>$G20*M16</f>
        <v>7.945017979218319E-2</v>
      </c>
      <c r="N30">
        <f t="shared" si="8"/>
        <v>7.5678267933253468E-2</v>
      </c>
      <c r="O30">
        <f t="shared" si="8"/>
        <v>6.3573859876869934E-2</v>
      </c>
      <c r="P30">
        <f t="shared" si="8"/>
        <v>5.2429574839123048E-2</v>
      </c>
      <c r="Q30">
        <f t="shared" si="8"/>
        <v>4.6257355433601696E-2</v>
      </c>
      <c r="R30">
        <f t="shared" si="8"/>
        <v>3.6861865894085855E-2</v>
      </c>
      <c r="S30">
        <f t="shared" si="8"/>
        <v>2.0402614146028918E-2</v>
      </c>
      <c r="T30">
        <f t="shared" si="8"/>
        <v>7.2180676936791375E-3</v>
      </c>
      <c r="U30">
        <f t="shared" si="8"/>
        <v>3.600461319887456E-4</v>
      </c>
      <c r="V30">
        <f t="shared" si="8"/>
        <v>0</v>
      </c>
      <c r="W30">
        <f t="shared" si="8"/>
        <v>0</v>
      </c>
      <c r="X30">
        <f t="shared" si="8"/>
        <v>0</v>
      </c>
      <c r="Y30">
        <f t="shared" si="8"/>
        <v>0</v>
      </c>
    </row>
    <row r="31" spans="1:25">
      <c r="A31">
        <f>SUM(B30:Y30)</f>
        <v>0.615456</v>
      </c>
      <c r="B31">
        <f>B30*1000000</f>
        <v>0</v>
      </c>
      <c r="C31">
        <f t="shared" ref="C31:Y31" si="9">C30*1000000</f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531.49667103100535</v>
      </c>
      <c r="H31">
        <f t="shared" si="9"/>
        <v>9155.4587848566753</v>
      </c>
      <c r="I31">
        <f t="shared" si="9"/>
        <v>28220.758726355965</v>
      </c>
      <c r="J31">
        <f t="shared" si="9"/>
        <v>48400.487171629946</v>
      </c>
      <c r="K31">
        <f t="shared" si="9"/>
        <v>68785.956263754633</v>
      </c>
      <c r="L31">
        <f t="shared" si="9"/>
        <v>78130.01064155779</v>
      </c>
      <c r="M31">
        <f t="shared" si="9"/>
        <v>79450.179792183189</v>
      </c>
      <c r="N31">
        <f t="shared" si="9"/>
        <v>75678.267933253461</v>
      </c>
      <c r="O31">
        <f t="shared" si="9"/>
        <v>63573.859876869938</v>
      </c>
      <c r="P31">
        <f t="shared" si="9"/>
        <v>52429.574839123052</v>
      </c>
      <c r="Q31">
        <f t="shared" si="9"/>
        <v>46257.355433601697</v>
      </c>
      <c r="R31">
        <f t="shared" si="9"/>
        <v>36861.865894085851</v>
      </c>
      <c r="S31">
        <f t="shared" si="9"/>
        <v>20402.614146028918</v>
      </c>
      <c r="T31">
        <f t="shared" si="9"/>
        <v>7218.0676936791378</v>
      </c>
      <c r="U31">
        <f t="shared" si="9"/>
        <v>360.04613198874563</v>
      </c>
      <c r="V31">
        <f t="shared" si="9"/>
        <v>0</v>
      </c>
      <c r="W31">
        <f t="shared" si="9"/>
        <v>0</v>
      </c>
      <c r="X31">
        <f t="shared" si="9"/>
        <v>0</v>
      </c>
      <c r="Y31">
        <f t="shared" si="9"/>
        <v>0</v>
      </c>
    </row>
    <row r="33" spans="1:25">
      <c r="A33" s="14">
        <v>0.4</v>
      </c>
      <c r="B33">
        <f>$H20*B16</f>
        <v>0</v>
      </c>
      <c r="C33">
        <f t="shared" ref="C33:Y33" si="10">$H20*C16</f>
        <v>0</v>
      </c>
      <c r="D33">
        <f t="shared" si="10"/>
        <v>0</v>
      </c>
      <c r="E33">
        <f t="shared" si="10"/>
        <v>0</v>
      </c>
      <c r="F33">
        <f t="shared" si="10"/>
        <v>0</v>
      </c>
      <c r="G33">
        <f t="shared" si="10"/>
        <v>4.2519733682480436E-4</v>
      </c>
      <c r="H33">
        <f t="shared" si="10"/>
        <v>7.3243670278853399E-3</v>
      </c>
      <c r="I33">
        <f t="shared" si="10"/>
        <v>2.2576606981084772E-2</v>
      </c>
      <c r="J33">
        <f>$H20*J16</f>
        <v>3.8720389737303962E-2</v>
      </c>
      <c r="K33">
        <f>$H20*K16</f>
        <v>5.5028765011003712E-2</v>
      </c>
      <c r="L33">
        <f t="shared" si="10"/>
        <v>6.2504008513246237E-2</v>
      </c>
      <c r="M33">
        <f t="shared" si="10"/>
        <v>6.3560143833746557E-2</v>
      </c>
      <c r="N33">
        <f>$H20*N16</f>
        <v>6.0542614346602783E-2</v>
      </c>
      <c r="O33">
        <f t="shared" si="10"/>
        <v>5.0859087901495952E-2</v>
      </c>
      <c r="P33">
        <f t="shared" si="10"/>
        <v>4.1943659871298444E-2</v>
      </c>
      <c r="Q33">
        <f t="shared" si="10"/>
        <v>3.700588434688136E-2</v>
      </c>
      <c r="R33">
        <f t="shared" si="10"/>
        <v>2.9489492715268687E-2</v>
      </c>
      <c r="S33">
        <f t="shared" si="10"/>
        <v>1.6322091316823134E-2</v>
      </c>
      <c r="T33">
        <f t="shared" si="10"/>
        <v>5.77445415494331E-3</v>
      </c>
      <c r="U33">
        <f t="shared" si="10"/>
        <v>2.8803690559099654E-4</v>
      </c>
      <c r="V33">
        <f t="shared" si="10"/>
        <v>0</v>
      </c>
      <c r="W33">
        <f t="shared" si="10"/>
        <v>0</v>
      </c>
      <c r="X33">
        <f t="shared" si="10"/>
        <v>0</v>
      </c>
      <c r="Y33">
        <f t="shared" si="10"/>
        <v>0</v>
      </c>
    </row>
    <row r="34" spans="1:25">
      <c r="A34">
        <f>SUM(B33:Y33)</f>
        <v>0.4923648000000001</v>
      </c>
      <c r="B34">
        <f>B33*1000000</f>
        <v>0</v>
      </c>
      <c r="C34">
        <f t="shared" ref="C34:Y34" si="11">C33*1000000</f>
        <v>0</v>
      </c>
      <c r="D34">
        <f t="shared" si="11"/>
        <v>0</v>
      </c>
      <c r="E34">
        <f t="shared" si="11"/>
        <v>0</v>
      </c>
      <c r="F34">
        <f t="shared" si="11"/>
        <v>0</v>
      </c>
      <c r="G34">
        <f t="shared" si="11"/>
        <v>425.19733682480438</v>
      </c>
      <c r="H34">
        <f t="shared" si="11"/>
        <v>7324.3670278853397</v>
      </c>
      <c r="I34">
        <f t="shared" si="11"/>
        <v>22576.606981084773</v>
      </c>
      <c r="J34">
        <f t="shared" si="11"/>
        <v>38720.389737303965</v>
      </c>
      <c r="K34">
        <f t="shared" si="11"/>
        <v>55028.765011003714</v>
      </c>
      <c r="L34">
        <f t="shared" si="11"/>
        <v>62504.008513246234</v>
      </c>
      <c r="M34">
        <f t="shared" si="11"/>
        <v>63560.143833746559</v>
      </c>
      <c r="N34">
        <f t="shared" si="11"/>
        <v>60542.614346602786</v>
      </c>
      <c r="O34">
        <f t="shared" si="11"/>
        <v>50859.08790149595</v>
      </c>
      <c r="P34">
        <f t="shared" si="11"/>
        <v>41943.659871298441</v>
      </c>
      <c r="Q34">
        <f t="shared" si="11"/>
        <v>37005.884346881357</v>
      </c>
      <c r="R34">
        <f t="shared" si="11"/>
        <v>29489.492715268687</v>
      </c>
      <c r="S34">
        <f t="shared" si="11"/>
        <v>16322.091316823135</v>
      </c>
      <c r="T34">
        <f t="shared" si="11"/>
        <v>5774.4541549433097</v>
      </c>
      <c r="U34">
        <f t="shared" si="11"/>
        <v>288.03690559099653</v>
      </c>
      <c r="V34">
        <f t="shared" si="11"/>
        <v>0</v>
      </c>
      <c r="W34">
        <f t="shared" si="11"/>
        <v>0</v>
      </c>
      <c r="X34">
        <f t="shared" si="11"/>
        <v>0</v>
      </c>
      <c r="Y34">
        <f t="shared" si="11"/>
        <v>0</v>
      </c>
    </row>
    <row r="36" spans="1:25">
      <c r="A36" s="14">
        <v>0.3</v>
      </c>
      <c r="B36">
        <f>$I20*B16</f>
        <v>0</v>
      </c>
      <c r="C36">
        <f t="shared" ref="C36:Y36" si="12">$I20*C16</f>
        <v>0</v>
      </c>
      <c r="D36">
        <f t="shared" si="12"/>
        <v>0</v>
      </c>
      <c r="E36">
        <f t="shared" si="12"/>
        <v>0</v>
      </c>
      <c r="F36">
        <f t="shared" si="12"/>
        <v>0</v>
      </c>
      <c r="G36">
        <f t="shared" si="12"/>
        <v>3.1889800261860322E-4</v>
      </c>
      <c r="H36">
        <f t="shared" si="12"/>
        <v>5.4932752709140036E-3</v>
      </c>
      <c r="I36">
        <f>$I20*I16</f>
        <v>1.6932455235813576E-2</v>
      </c>
      <c r="J36">
        <f t="shared" si="12"/>
        <v>2.9040292302977964E-2</v>
      </c>
      <c r="K36">
        <f t="shared" si="12"/>
        <v>4.1271573758252779E-2</v>
      </c>
      <c r="L36">
        <f>$I20*L16</f>
        <v>4.6878006384934667E-2</v>
      </c>
      <c r="M36">
        <f t="shared" si="12"/>
        <v>4.7670107875309911E-2</v>
      </c>
      <c r="N36">
        <f t="shared" si="12"/>
        <v>4.5406960759952084E-2</v>
      </c>
      <c r="O36">
        <f t="shared" si="12"/>
        <v>3.8144315926121962E-2</v>
      </c>
      <c r="P36">
        <f t="shared" si="12"/>
        <v>3.1457744903473826E-2</v>
      </c>
      <c r="Q36">
        <f t="shared" si="12"/>
        <v>2.7754413260161016E-2</v>
      </c>
      <c r="R36">
        <f>$I20*R16</f>
        <v>2.2117119536451513E-2</v>
      </c>
      <c r="S36">
        <f t="shared" si="12"/>
        <v>1.2241568487617351E-2</v>
      </c>
      <c r="T36">
        <f t="shared" si="12"/>
        <v>4.3308406162074825E-3</v>
      </c>
      <c r="U36">
        <f t="shared" si="12"/>
        <v>2.1602767919324736E-4</v>
      </c>
      <c r="V36">
        <f t="shared" si="12"/>
        <v>0</v>
      </c>
      <c r="W36">
        <f t="shared" si="12"/>
        <v>0</v>
      </c>
      <c r="X36">
        <f t="shared" si="12"/>
        <v>0</v>
      </c>
      <c r="Y36">
        <f t="shared" si="12"/>
        <v>0</v>
      </c>
    </row>
    <row r="37" spans="1:25">
      <c r="A37">
        <f>SUM(B36:Y36)</f>
        <v>0.36927360000000004</v>
      </c>
      <c r="B37">
        <f>B36*1000000</f>
        <v>0</v>
      </c>
      <c r="C37">
        <f t="shared" ref="C37:Y37" si="13">C36*1000000</f>
        <v>0</v>
      </c>
      <c r="D37">
        <f t="shared" si="13"/>
        <v>0</v>
      </c>
      <c r="E37">
        <f t="shared" si="13"/>
        <v>0</v>
      </c>
      <c r="F37">
        <f t="shared" si="13"/>
        <v>0</v>
      </c>
      <c r="G37">
        <f t="shared" si="13"/>
        <v>318.89800261860324</v>
      </c>
      <c r="H37">
        <f t="shared" si="13"/>
        <v>5493.2752709140041</v>
      </c>
      <c r="I37">
        <f t="shared" si="13"/>
        <v>16932.455235813577</v>
      </c>
      <c r="J37">
        <f>J36*1000000</f>
        <v>29040.292302977963</v>
      </c>
      <c r="K37">
        <f t="shared" si="13"/>
        <v>41271.57375825278</v>
      </c>
      <c r="L37">
        <f t="shared" si="13"/>
        <v>46878.00638493467</v>
      </c>
      <c r="M37">
        <f t="shared" si="13"/>
        <v>47670.107875309914</v>
      </c>
      <c r="N37">
        <f t="shared" si="13"/>
        <v>45406.960759952082</v>
      </c>
      <c r="O37">
        <f t="shared" si="13"/>
        <v>38144.315926121963</v>
      </c>
      <c r="P37">
        <f t="shared" si="13"/>
        <v>31457.744903473827</v>
      </c>
      <c r="Q37">
        <f t="shared" si="13"/>
        <v>27754.413260161018</v>
      </c>
      <c r="R37">
        <f t="shared" si="13"/>
        <v>22117.119536451512</v>
      </c>
      <c r="S37">
        <f t="shared" si="13"/>
        <v>12241.568487617351</v>
      </c>
      <c r="T37">
        <f t="shared" si="13"/>
        <v>4330.8406162074825</v>
      </c>
      <c r="U37">
        <f t="shared" si="13"/>
        <v>216.02767919324737</v>
      </c>
      <c r="V37">
        <f t="shared" si="13"/>
        <v>0</v>
      </c>
      <c r="W37">
        <f t="shared" si="13"/>
        <v>0</v>
      </c>
      <c r="X37">
        <f t="shared" si="13"/>
        <v>0</v>
      </c>
      <c r="Y37">
        <f t="shared" si="13"/>
        <v>0</v>
      </c>
    </row>
    <row r="39" spans="1:25">
      <c r="A39" s="14">
        <v>0.2</v>
      </c>
      <c r="B39">
        <f>B16*$J20</f>
        <v>0</v>
      </c>
      <c r="C39">
        <f t="shared" ref="C39:Y39" si="14">C16*$J20</f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2.1259866841240218E-4</v>
      </c>
      <c r="H39">
        <f t="shared" si="14"/>
        <v>3.66218351394267E-3</v>
      </c>
      <c r="I39">
        <f t="shared" si="14"/>
        <v>1.1288303490542386E-2</v>
      </c>
      <c r="J39">
        <f>J16*$J20</f>
        <v>1.9360194868651981E-2</v>
      </c>
      <c r="K39">
        <f t="shared" si="14"/>
        <v>2.7514382505501856E-2</v>
      </c>
      <c r="L39">
        <f t="shared" si="14"/>
        <v>3.1252004256623118E-2</v>
      </c>
      <c r="M39">
        <f t="shared" si="14"/>
        <v>3.1780071916873279E-2</v>
      </c>
      <c r="N39">
        <f t="shared" si="14"/>
        <v>3.0271307173301391E-2</v>
      </c>
      <c r="O39">
        <f t="shared" si="14"/>
        <v>2.5429543950747976E-2</v>
      </c>
      <c r="P39">
        <f>P16*$J20</f>
        <v>2.0971829935649222E-2</v>
      </c>
      <c r="Q39">
        <f t="shared" si="14"/>
        <v>1.850294217344068E-2</v>
      </c>
      <c r="R39">
        <f t="shared" si="14"/>
        <v>1.4744746357634344E-2</v>
      </c>
      <c r="S39">
        <f t="shared" si="14"/>
        <v>8.161045658411567E-3</v>
      </c>
      <c r="T39">
        <f t="shared" si="14"/>
        <v>2.887227077471655E-3</v>
      </c>
      <c r="U39">
        <f t="shared" si="14"/>
        <v>1.4401845279549827E-4</v>
      </c>
      <c r="V39">
        <f t="shared" si="14"/>
        <v>0</v>
      </c>
      <c r="W39">
        <f t="shared" si="14"/>
        <v>0</v>
      </c>
      <c r="X39">
        <f t="shared" si="14"/>
        <v>0</v>
      </c>
      <c r="Y39">
        <f t="shared" si="14"/>
        <v>0</v>
      </c>
    </row>
    <row r="40" spans="1:25">
      <c r="A40">
        <f>SUM(B39:Y39)</f>
        <v>0.24618240000000005</v>
      </c>
      <c r="B40">
        <f>B39*1000000</f>
        <v>0</v>
      </c>
      <c r="C40">
        <f t="shared" ref="C40:Y40" si="15">C39*1000000</f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212.59866841240219</v>
      </c>
      <c r="H40">
        <f t="shared" si="15"/>
        <v>3662.1835139426698</v>
      </c>
      <c r="I40">
        <f t="shared" si="15"/>
        <v>11288.303490542386</v>
      </c>
      <c r="J40">
        <f t="shared" si="15"/>
        <v>19360.194868651983</v>
      </c>
      <c r="K40">
        <f t="shared" si="15"/>
        <v>27514.382505501857</v>
      </c>
      <c r="L40">
        <f t="shared" si="15"/>
        <v>31252.004256623117</v>
      </c>
      <c r="M40">
        <f t="shared" si="15"/>
        <v>31780.071916873279</v>
      </c>
      <c r="N40">
        <f t="shared" si="15"/>
        <v>30271.307173301393</v>
      </c>
      <c r="O40">
        <f t="shared" si="15"/>
        <v>25429.543950747975</v>
      </c>
      <c r="P40">
        <f t="shared" si="15"/>
        <v>20971.829935649221</v>
      </c>
      <c r="Q40">
        <f t="shared" si="15"/>
        <v>18502.942173440679</v>
      </c>
      <c r="R40">
        <f t="shared" si="15"/>
        <v>14744.746357634343</v>
      </c>
      <c r="S40">
        <f t="shared" si="15"/>
        <v>8161.0456584115673</v>
      </c>
      <c r="T40">
        <f t="shared" si="15"/>
        <v>2887.2270774716549</v>
      </c>
      <c r="U40">
        <f t="shared" si="15"/>
        <v>144.01845279549826</v>
      </c>
      <c r="V40">
        <f t="shared" si="15"/>
        <v>0</v>
      </c>
      <c r="W40">
        <f t="shared" si="15"/>
        <v>0</v>
      </c>
      <c r="X40">
        <f t="shared" si="15"/>
        <v>0</v>
      </c>
      <c r="Y40">
        <f t="shared" si="15"/>
        <v>0</v>
      </c>
    </row>
    <row r="42" spans="1:25">
      <c r="A42" s="14">
        <v>0.1</v>
      </c>
      <c r="B42">
        <f>$K20*B16</f>
        <v>0</v>
      </c>
      <c r="C42">
        <f t="shared" ref="C42:Y42" si="16">$K20*C16</f>
        <v>0</v>
      </c>
      <c r="D42">
        <f t="shared" si="16"/>
        <v>0</v>
      </c>
      <c r="E42">
        <f t="shared" si="16"/>
        <v>0</v>
      </c>
      <c r="F42">
        <f t="shared" si="16"/>
        <v>0</v>
      </c>
      <c r="G42">
        <f>$K20*G16</f>
        <v>1.0629933420620109E-4</v>
      </c>
      <c r="H42">
        <f t="shared" si="16"/>
        <v>1.831091756971335E-3</v>
      </c>
      <c r="I42">
        <f t="shared" si="16"/>
        <v>5.6441517452711929E-3</v>
      </c>
      <c r="J42">
        <f t="shared" si="16"/>
        <v>9.6800974343259905E-3</v>
      </c>
      <c r="K42">
        <f t="shared" si="16"/>
        <v>1.3757191252750928E-2</v>
      </c>
      <c r="L42">
        <f>$K20*L16</f>
        <v>1.5626002128311559E-2</v>
      </c>
      <c r="M42">
        <f t="shared" si="16"/>
        <v>1.5890035958436639E-2</v>
      </c>
      <c r="N42">
        <f t="shared" si="16"/>
        <v>1.5135653586650696E-2</v>
      </c>
      <c r="O42">
        <f t="shared" si="16"/>
        <v>1.2714771975373988E-2</v>
      </c>
      <c r="P42">
        <f t="shared" si="16"/>
        <v>1.0485914967824611E-2</v>
      </c>
      <c r="Q42">
        <f t="shared" si="16"/>
        <v>9.2514710867203399E-3</v>
      </c>
      <c r="R42">
        <f>$K20*R16</f>
        <v>7.3723731788171718E-3</v>
      </c>
      <c r="S42">
        <f t="shared" si="16"/>
        <v>4.0805228292057835E-3</v>
      </c>
      <c r="T42">
        <f t="shared" si="16"/>
        <v>1.4436135387358275E-3</v>
      </c>
      <c r="U42">
        <f t="shared" si="16"/>
        <v>7.2009226397749134E-5</v>
      </c>
      <c r="V42">
        <f t="shared" si="16"/>
        <v>0</v>
      </c>
      <c r="W42">
        <f t="shared" si="16"/>
        <v>0</v>
      </c>
      <c r="X42">
        <f t="shared" si="16"/>
        <v>0</v>
      </c>
      <c r="Y42">
        <f t="shared" si="16"/>
        <v>0</v>
      </c>
    </row>
    <row r="43" spans="1:25">
      <c r="A43">
        <f>SUM(B42:Y42)</f>
        <v>0.12309120000000003</v>
      </c>
      <c r="B43">
        <f>B42*1000000</f>
        <v>0</v>
      </c>
      <c r="C43">
        <f t="shared" ref="C43:R43" si="17">C42*1000000</f>
        <v>0</v>
      </c>
      <c r="D43">
        <f t="shared" si="17"/>
        <v>0</v>
      </c>
      <c r="E43">
        <f t="shared" si="17"/>
        <v>0</v>
      </c>
      <c r="F43">
        <f t="shared" si="17"/>
        <v>0</v>
      </c>
      <c r="G43">
        <f t="shared" si="17"/>
        <v>106.2993342062011</v>
      </c>
      <c r="H43">
        <f t="shared" si="17"/>
        <v>1831.0917569713349</v>
      </c>
      <c r="I43">
        <f t="shared" si="17"/>
        <v>5644.1517452711932</v>
      </c>
      <c r="J43">
        <f t="shared" si="17"/>
        <v>9680.0974343259913</v>
      </c>
      <c r="K43">
        <f t="shared" si="17"/>
        <v>13757.191252750928</v>
      </c>
      <c r="L43">
        <f t="shared" si="17"/>
        <v>15626.002128311558</v>
      </c>
      <c r="M43">
        <f t="shared" si="17"/>
        <v>15890.03595843664</v>
      </c>
      <c r="N43">
        <f t="shared" si="17"/>
        <v>15135.653586650697</v>
      </c>
      <c r="O43">
        <f t="shared" si="17"/>
        <v>12714.771975373988</v>
      </c>
      <c r="P43">
        <f t="shared" si="17"/>
        <v>10485.91496782461</v>
      </c>
      <c r="Q43">
        <f t="shared" si="17"/>
        <v>9251.4710867203394</v>
      </c>
      <c r="R43">
        <f t="shared" si="17"/>
        <v>7372.3731788171717</v>
      </c>
      <c r="S43">
        <f>S42*1000000</f>
        <v>4080.5228292057836</v>
      </c>
      <c r="T43">
        <f t="shared" ref="T43:Y43" si="18">T42*1000000</f>
        <v>1443.6135387358274</v>
      </c>
      <c r="U43">
        <f t="shared" si="18"/>
        <v>72.009226397749131</v>
      </c>
      <c r="V43">
        <f t="shared" si="18"/>
        <v>0</v>
      </c>
      <c r="W43">
        <f t="shared" si="18"/>
        <v>0</v>
      </c>
      <c r="X43">
        <f t="shared" si="18"/>
        <v>0</v>
      </c>
      <c r="Y43">
        <f t="shared" si="18"/>
        <v>0</v>
      </c>
    </row>
    <row r="85" spans="1:25">
      <c r="B85" s="117" t="s">
        <v>43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</row>
    <row r="86" spans="1:25">
      <c r="B86">
        <v>1</v>
      </c>
      <c r="C86">
        <v>2</v>
      </c>
      <c r="D86">
        <v>3</v>
      </c>
      <c r="E86">
        <v>4</v>
      </c>
      <c r="F86">
        <v>5</v>
      </c>
      <c r="G86">
        <v>6</v>
      </c>
      <c r="H86">
        <v>7</v>
      </c>
      <c r="I86">
        <v>8</v>
      </c>
      <c r="J86">
        <v>9</v>
      </c>
      <c r="K86">
        <v>10</v>
      </c>
      <c r="L86">
        <v>11</v>
      </c>
      <c r="M86">
        <v>12</v>
      </c>
      <c r="N86">
        <v>13</v>
      </c>
      <c r="O86">
        <v>14</v>
      </c>
      <c r="P86">
        <v>15</v>
      </c>
      <c r="Q86">
        <v>16</v>
      </c>
      <c r="R86">
        <v>17</v>
      </c>
      <c r="S86">
        <v>18</v>
      </c>
      <c r="T86">
        <v>19</v>
      </c>
      <c r="U86">
        <v>20</v>
      </c>
      <c r="V86">
        <v>21</v>
      </c>
      <c r="W86">
        <v>22</v>
      </c>
      <c r="X86">
        <v>23</v>
      </c>
      <c r="Y86">
        <v>24</v>
      </c>
    </row>
    <row r="87" spans="1:25">
      <c r="A87" t="s">
        <v>44</v>
      </c>
      <c r="B87">
        <v>8915</v>
      </c>
      <c r="C87">
        <v>8413</v>
      </c>
      <c r="D87">
        <v>8339</v>
      </c>
      <c r="E87">
        <v>8630</v>
      </c>
      <c r="F87">
        <v>8983</v>
      </c>
      <c r="G87">
        <v>9197</v>
      </c>
      <c r="H87">
        <v>9182</v>
      </c>
      <c r="I87">
        <v>9754</v>
      </c>
      <c r="J87">
        <v>11158</v>
      </c>
      <c r="K87">
        <v>12503</v>
      </c>
      <c r="L87">
        <v>13434</v>
      </c>
      <c r="M87">
        <v>13945</v>
      </c>
      <c r="N87">
        <v>13866</v>
      </c>
      <c r="O87">
        <v>14224</v>
      </c>
      <c r="P87">
        <v>13954</v>
      </c>
      <c r="Q87">
        <v>13536</v>
      </c>
      <c r="R87">
        <v>13024</v>
      </c>
      <c r="S87">
        <v>12386</v>
      </c>
      <c r="T87">
        <v>12096</v>
      </c>
      <c r="U87">
        <v>11790</v>
      </c>
      <c r="V87">
        <v>11262</v>
      </c>
      <c r="W87">
        <v>10492</v>
      </c>
      <c r="X87">
        <v>9957</v>
      </c>
      <c r="Y87">
        <v>9424</v>
      </c>
    </row>
    <row r="88" spans="1:25">
      <c r="A88" t="s">
        <v>45</v>
      </c>
      <c r="B88">
        <v>8657</v>
      </c>
      <c r="C88">
        <v>8233</v>
      </c>
      <c r="D88">
        <v>8187</v>
      </c>
      <c r="E88">
        <v>8442</v>
      </c>
      <c r="F88">
        <v>8852</v>
      </c>
      <c r="G88">
        <v>9068</v>
      </c>
      <c r="H88">
        <v>9053</v>
      </c>
      <c r="I88">
        <v>9509</v>
      </c>
      <c r="J88">
        <v>10705</v>
      </c>
      <c r="K88">
        <v>11646</v>
      </c>
      <c r="L88">
        <v>12185</v>
      </c>
      <c r="M88">
        <v>12423</v>
      </c>
      <c r="N88">
        <v>12145</v>
      </c>
      <c r="O88">
        <v>12236</v>
      </c>
      <c r="P88">
        <v>12388</v>
      </c>
      <c r="Q88">
        <v>12356</v>
      </c>
      <c r="R88">
        <v>12298</v>
      </c>
      <c r="S88">
        <v>11961</v>
      </c>
      <c r="T88">
        <v>11656</v>
      </c>
      <c r="U88">
        <v>11305</v>
      </c>
      <c r="V88">
        <v>10819</v>
      </c>
      <c r="W88">
        <v>10118</v>
      </c>
      <c r="X88">
        <v>9671</v>
      </c>
      <c r="Y88">
        <v>9189</v>
      </c>
    </row>
    <row r="89" spans="1:25">
      <c r="A89" t="s">
        <v>46</v>
      </c>
      <c r="B89">
        <v>8443</v>
      </c>
      <c r="C89">
        <v>8023</v>
      </c>
      <c r="D89">
        <v>7983</v>
      </c>
      <c r="E89">
        <v>8262</v>
      </c>
      <c r="F89">
        <v>8589</v>
      </c>
      <c r="G89">
        <v>8709</v>
      </c>
      <c r="H89">
        <v>8403</v>
      </c>
      <c r="I89">
        <v>8666</v>
      </c>
      <c r="J89">
        <v>9382</v>
      </c>
      <c r="K89">
        <v>9966</v>
      </c>
      <c r="L89">
        <v>10107</v>
      </c>
      <c r="M89">
        <v>10064</v>
      </c>
      <c r="N89">
        <v>9720</v>
      </c>
      <c r="O89">
        <v>9641</v>
      </c>
      <c r="P89">
        <v>9732</v>
      </c>
      <c r="Q89">
        <v>9884</v>
      </c>
      <c r="R89">
        <v>10042</v>
      </c>
      <c r="S89">
        <v>10173</v>
      </c>
      <c r="T89">
        <v>10270</v>
      </c>
      <c r="U89">
        <v>10229</v>
      </c>
      <c r="V89">
        <v>9826</v>
      </c>
      <c r="W89">
        <v>9242</v>
      </c>
      <c r="X89">
        <v>8933</v>
      </c>
      <c r="Y89">
        <v>8539</v>
      </c>
    </row>
    <row r="90" spans="1:25">
      <c r="A90" t="s">
        <v>47</v>
      </c>
      <c r="B90">
        <v>7913</v>
      </c>
      <c r="C90">
        <v>7519</v>
      </c>
      <c r="D90">
        <v>7559</v>
      </c>
      <c r="E90">
        <v>7878</v>
      </c>
      <c r="F90">
        <v>8205</v>
      </c>
      <c r="G90">
        <v>8255</v>
      </c>
      <c r="H90">
        <v>7867</v>
      </c>
      <c r="I90">
        <v>7867</v>
      </c>
      <c r="J90">
        <v>8284</v>
      </c>
      <c r="K90">
        <v>9085</v>
      </c>
      <c r="L90">
        <v>9631</v>
      </c>
      <c r="M90">
        <v>10212</v>
      </c>
      <c r="N90">
        <v>10625</v>
      </c>
      <c r="O90">
        <v>10512</v>
      </c>
      <c r="P90">
        <v>10447</v>
      </c>
      <c r="Q90">
        <v>10408</v>
      </c>
      <c r="R90">
        <v>10474</v>
      </c>
      <c r="S90">
        <v>10685</v>
      </c>
      <c r="T90">
        <v>10836</v>
      </c>
      <c r="U90">
        <v>10696</v>
      </c>
      <c r="V90">
        <v>10306</v>
      </c>
      <c r="W90">
        <v>9707</v>
      </c>
      <c r="X90">
        <v>9183</v>
      </c>
      <c r="Y90">
        <v>8636</v>
      </c>
    </row>
    <row r="91" spans="1:25">
      <c r="A91" t="s">
        <v>48</v>
      </c>
      <c r="B91">
        <v>8029</v>
      </c>
      <c r="C91">
        <v>7623</v>
      </c>
      <c r="D91">
        <v>7739</v>
      </c>
      <c r="E91">
        <v>8075</v>
      </c>
      <c r="F91">
        <v>8495</v>
      </c>
      <c r="G91">
        <v>8750</v>
      </c>
      <c r="H91">
        <v>8774</v>
      </c>
      <c r="I91">
        <v>9363</v>
      </c>
      <c r="J91">
        <v>10841</v>
      </c>
      <c r="K91">
        <v>12036</v>
      </c>
      <c r="L91">
        <v>12764</v>
      </c>
      <c r="M91">
        <v>13122</v>
      </c>
      <c r="N91">
        <v>12723</v>
      </c>
      <c r="O91">
        <v>13385</v>
      </c>
      <c r="P91">
        <v>13527</v>
      </c>
      <c r="Q91">
        <v>13252</v>
      </c>
      <c r="R91">
        <v>13228</v>
      </c>
      <c r="S91">
        <v>12796</v>
      </c>
      <c r="T91">
        <v>12572</v>
      </c>
      <c r="U91">
        <v>12155</v>
      </c>
      <c r="V91">
        <v>11559</v>
      </c>
      <c r="W91">
        <v>10797</v>
      </c>
      <c r="X91">
        <v>10196</v>
      </c>
      <c r="Y91">
        <v>9529</v>
      </c>
    </row>
    <row r="92" spans="1:25">
      <c r="A92" s="10" t="s">
        <v>49</v>
      </c>
      <c r="B92">
        <v>8784</v>
      </c>
      <c r="C92">
        <v>8298</v>
      </c>
      <c r="D92">
        <v>8266</v>
      </c>
      <c r="E92">
        <v>8578</v>
      </c>
      <c r="F92">
        <v>8915</v>
      </c>
      <c r="G92">
        <v>9109</v>
      </c>
      <c r="H92">
        <v>9153</v>
      </c>
      <c r="I92">
        <v>9758</v>
      </c>
      <c r="J92">
        <v>11139</v>
      </c>
      <c r="K92">
        <v>12435</v>
      </c>
      <c r="L92">
        <v>13087</v>
      </c>
      <c r="M92">
        <v>13613</v>
      </c>
      <c r="N92">
        <v>13692</v>
      </c>
      <c r="O92">
        <v>14176</v>
      </c>
      <c r="P92">
        <v>14226</v>
      </c>
      <c r="Q92">
        <v>14153</v>
      </c>
      <c r="R92">
        <v>14088</v>
      </c>
      <c r="S92">
        <v>13714</v>
      </c>
      <c r="T92">
        <v>13309</v>
      </c>
      <c r="U92">
        <v>12739</v>
      </c>
      <c r="V92">
        <v>11963</v>
      </c>
      <c r="W92">
        <v>11129</v>
      </c>
      <c r="X92">
        <v>10414</v>
      </c>
      <c r="Y92">
        <v>9726</v>
      </c>
    </row>
    <row r="93" spans="1:25">
      <c r="A93" t="s">
        <v>50</v>
      </c>
      <c r="B93">
        <v>8883</v>
      </c>
      <c r="C93">
        <v>8402</v>
      </c>
      <c r="D93">
        <v>8333</v>
      </c>
      <c r="E93">
        <v>8596</v>
      </c>
      <c r="F93">
        <v>8899</v>
      </c>
      <c r="G93">
        <v>9104</v>
      </c>
      <c r="H93">
        <v>9051</v>
      </c>
      <c r="I93">
        <v>9476</v>
      </c>
      <c r="J93">
        <v>10787</v>
      </c>
      <c r="K93">
        <v>12007</v>
      </c>
      <c r="L93">
        <v>12795</v>
      </c>
      <c r="M93">
        <v>13397</v>
      </c>
      <c r="N93">
        <v>13216</v>
      </c>
      <c r="O93">
        <v>13513</v>
      </c>
      <c r="P93">
        <v>13679</v>
      </c>
      <c r="Q93">
        <v>13441</v>
      </c>
      <c r="R93">
        <v>13343</v>
      </c>
      <c r="S93">
        <v>12869</v>
      </c>
      <c r="T93">
        <v>12593</v>
      </c>
      <c r="U93">
        <v>12284</v>
      </c>
      <c r="V93">
        <v>11667</v>
      </c>
      <c r="W93">
        <v>11007</v>
      </c>
      <c r="X93">
        <v>10385</v>
      </c>
      <c r="Y93">
        <v>9783</v>
      </c>
    </row>
    <row r="96" spans="1:25">
      <c r="A96" s="10" t="s">
        <v>29</v>
      </c>
      <c r="B96" t="s">
        <v>30</v>
      </c>
      <c r="C96" t="s">
        <v>16</v>
      </c>
      <c r="D96" t="s">
        <v>17</v>
      </c>
    </row>
    <row r="97" spans="1:25">
      <c r="A97" t="s">
        <v>51</v>
      </c>
      <c r="B97" t="s">
        <v>52</v>
      </c>
      <c r="C97" s="22">
        <v>52682971.256492712</v>
      </c>
      <c r="D97" s="19">
        <v>71599324.739999995</v>
      </c>
    </row>
    <row r="98" spans="1:25">
      <c r="A98" t="s">
        <v>53</v>
      </c>
      <c r="B98" t="s">
        <v>52</v>
      </c>
      <c r="C98" s="23">
        <f>C97/365</f>
        <v>144336.90755203483</v>
      </c>
      <c r="D98" s="23">
        <f>D97/365</f>
        <v>196162.53353424656</v>
      </c>
    </row>
    <row r="100" spans="1:25">
      <c r="A100" t="s">
        <v>54</v>
      </c>
      <c r="B100" s="9">
        <f>MAX(B92:Y92)</f>
        <v>14226</v>
      </c>
      <c r="C100" t="s">
        <v>35</v>
      </c>
      <c r="D100">
        <v>1</v>
      </c>
      <c r="E100" t="s">
        <v>36</v>
      </c>
      <c r="F100" t="s">
        <v>55</v>
      </c>
    </row>
    <row r="101" spans="1:25">
      <c r="A101" t="s">
        <v>56</v>
      </c>
      <c r="B101">
        <f t="shared" ref="B101:Y101" si="19">B92/$B100</f>
        <v>0.61746098692534801</v>
      </c>
      <c r="C101">
        <f t="shared" si="19"/>
        <v>0.58329818641923237</v>
      </c>
      <c r="D101">
        <f t="shared" si="19"/>
        <v>0.58104878391677206</v>
      </c>
      <c r="E101">
        <f t="shared" si="19"/>
        <v>0.60298045831575986</v>
      </c>
      <c r="F101">
        <f t="shared" si="19"/>
        <v>0.6266694784197947</v>
      </c>
      <c r="G101">
        <f t="shared" si="19"/>
        <v>0.64030648109096022</v>
      </c>
      <c r="H101">
        <f t="shared" si="19"/>
        <v>0.64339940953184316</v>
      </c>
      <c r="I101">
        <f t="shared" si="19"/>
        <v>0.68592717559398286</v>
      </c>
      <c r="J101">
        <f t="shared" si="19"/>
        <v>0.78300295234078443</v>
      </c>
      <c r="K101">
        <f t="shared" si="19"/>
        <v>0.87410375369042603</v>
      </c>
      <c r="L101">
        <f t="shared" si="19"/>
        <v>0.91993532967805425</v>
      </c>
      <c r="M101">
        <f t="shared" si="19"/>
        <v>0.95690988331224514</v>
      </c>
      <c r="N101">
        <f t="shared" si="19"/>
        <v>0.96246309574019406</v>
      </c>
      <c r="O101">
        <f t="shared" si="19"/>
        <v>0.9964853085899058</v>
      </c>
      <c r="P101">
        <f t="shared" si="19"/>
        <v>1</v>
      </c>
      <c r="Q101">
        <f t="shared" si="19"/>
        <v>0.99486855054126244</v>
      </c>
      <c r="R101">
        <f t="shared" si="19"/>
        <v>0.99029945170814004</v>
      </c>
      <c r="S101">
        <f t="shared" si="19"/>
        <v>0.96400955996063542</v>
      </c>
      <c r="T101">
        <f t="shared" si="19"/>
        <v>0.9355405595388725</v>
      </c>
      <c r="U101">
        <f t="shared" si="19"/>
        <v>0.89547307746379867</v>
      </c>
      <c r="V101">
        <f t="shared" si="19"/>
        <v>0.84092506677913681</v>
      </c>
      <c r="W101">
        <f t="shared" si="19"/>
        <v>0.78230001405876559</v>
      </c>
      <c r="X101">
        <f t="shared" si="19"/>
        <v>0.73203992689441866</v>
      </c>
      <c r="Y101">
        <f t="shared" si="19"/>
        <v>0.68367777309152256</v>
      </c>
    </row>
    <row r="103" spans="1:25">
      <c r="A103" s="12" t="s">
        <v>38</v>
      </c>
      <c r="E103" t="s">
        <v>16</v>
      </c>
      <c r="F103" t="s">
        <v>17</v>
      </c>
    </row>
    <row r="104" spans="1:25">
      <c r="B104">
        <f>SUM(B101:Y101)</f>
        <v>19.293125263601851</v>
      </c>
      <c r="C104" t="s">
        <v>39</v>
      </c>
      <c r="D104" t="s">
        <v>40</v>
      </c>
      <c r="E104">
        <v>144336.907552035</v>
      </c>
      <c r="F104">
        <v>196162.53353424656</v>
      </c>
    </row>
    <row r="105" spans="1:25">
      <c r="A105" t="s">
        <v>30</v>
      </c>
      <c r="B105" t="s">
        <v>58</v>
      </c>
      <c r="C105" t="s">
        <v>39</v>
      </c>
      <c r="D105" t="s">
        <v>40</v>
      </c>
      <c r="E105">
        <f>E104/$B104</f>
        <v>7481.2611010378423</v>
      </c>
      <c r="F105">
        <f>F104/$B104</f>
        <v>10167.483539036784</v>
      </c>
    </row>
    <row r="108" spans="1:25">
      <c r="A108" t="s">
        <v>59</v>
      </c>
    </row>
    <row r="109" spans="1:25">
      <c r="A109" s="21" t="s">
        <v>16</v>
      </c>
      <c r="B109">
        <f t="shared" ref="B109:Y109" si="20">$E105*B101</f>
        <v>4619.3868628930422</v>
      </c>
      <c r="C109">
        <f t="shared" si="20"/>
        <v>4363.806032364123</v>
      </c>
      <c r="D109">
        <f t="shared" si="20"/>
        <v>4346.9776649218893</v>
      </c>
      <c r="E109">
        <f t="shared" si="20"/>
        <v>4511.0542474836648</v>
      </c>
      <c r="F109">
        <f t="shared" si="20"/>
        <v>4688.2779921096835</v>
      </c>
      <c r="G109">
        <f t="shared" si="20"/>
        <v>4790.299969728223</v>
      </c>
      <c r="H109">
        <f t="shared" si="20"/>
        <v>4813.4389749612947</v>
      </c>
      <c r="I109">
        <f t="shared" si="20"/>
        <v>5131.6002969160172</v>
      </c>
      <c r="J109">
        <f t="shared" si="20"/>
        <v>5857.8495293448977</v>
      </c>
      <c r="K109">
        <f t="shared" si="20"/>
        <v>6539.3984107553479</v>
      </c>
      <c r="L109">
        <f t="shared" si="20"/>
        <v>6882.2763973908504</v>
      </c>
      <c r="M109">
        <f t="shared" si="20"/>
        <v>7158.8926872225602</v>
      </c>
      <c r="N109">
        <f t="shared" si="20"/>
        <v>7200.4377193455748</v>
      </c>
      <c r="O109">
        <f t="shared" si="20"/>
        <v>7454.966776909353</v>
      </c>
      <c r="P109">
        <f t="shared" si="20"/>
        <v>7481.2611010378423</v>
      </c>
      <c r="Q109">
        <f t="shared" si="20"/>
        <v>7442.8713878102471</v>
      </c>
      <c r="R109">
        <f t="shared" si="20"/>
        <v>7408.6887664432115</v>
      </c>
      <c r="S109">
        <f t="shared" si="20"/>
        <v>7212.0072219621088</v>
      </c>
      <c r="T109">
        <f t="shared" si="20"/>
        <v>6999.0231965213443</v>
      </c>
      <c r="U109">
        <f t="shared" si="20"/>
        <v>6699.2679014565638</v>
      </c>
      <c r="V109">
        <f t="shared" si="20"/>
        <v>6291.1799909824058</v>
      </c>
      <c r="W109">
        <f t="shared" si="20"/>
        <v>5852.5906645191999</v>
      </c>
      <c r="X109">
        <f t="shared" si="20"/>
        <v>5476.5818294818</v>
      </c>
      <c r="Y109">
        <f t="shared" si="20"/>
        <v>5114.7719294737844</v>
      </c>
    </row>
    <row r="110" spans="1:25">
      <c r="A110">
        <f>SUM(B109:Y109)</f>
        <v>144336.907552035</v>
      </c>
    </row>
    <row r="112" spans="1:25">
      <c r="A112" s="21" t="s">
        <v>17</v>
      </c>
      <c r="B112">
        <f>$F105*B101</f>
        <v>6278.0244205608833</v>
      </c>
      <c r="C112">
        <f t="shared" ref="C112:Y112" si="21">$F105*C101</f>
        <v>5930.6747087675549</v>
      </c>
      <c r="D112">
        <f t="shared" si="21"/>
        <v>5907.8039458511212</v>
      </c>
      <c r="E112">
        <f t="shared" si="21"/>
        <v>6130.7938842863441</v>
      </c>
      <c r="F112">
        <f>$F105*F101</f>
        <v>6371.6516062500295</v>
      </c>
      <c r="G112">
        <f t="shared" si="21"/>
        <v>6510.3056064309058</v>
      </c>
      <c r="H112">
        <f t="shared" si="21"/>
        <v>6541.7529054410024</v>
      </c>
      <c r="I112">
        <f t="shared" si="21"/>
        <v>6974.153266829815</v>
      </c>
      <c r="J112">
        <f>$F105*J101</f>
        <v>7961.1696289421297</v>
      </c>
      <c r="K112">
        <f t="shared" si="21"/>
        <v>8887.4355270576707</v>
      </c>
      <c r="L112">
        <f>$F105*L101</f>
        <v>9353.4273214799941</v>
      </c>
      <c r="M112">
        <f t="shared" si="21"/>
        <v>9729.3654869188631</v>
      </c>
      <c r="N112">
        <f t="shared" si="21"/>
        <v>9785.8276828688086</v>
      </c>
      <c r="O112">
        <f t="shared" si="21"/>
        <v>10131.747971979858</v>
      </c>
      <c r="P112">
        <f t="shared" si="21"/>
        <v>10167.483539036784</v>
      </c>
      <c r="Q112">
        <f t="shared" si="21"/>
        <v>10115.309611133671</v>
      </c>
      <c r="R112">
        <f>$F105*R101</f>
        <v>10068.853373959666</v>
      </c>
      <c r="S112">
        <f t="shared" si="21"/>
        <v>9801.5513323738542</v>
      </c>
      <c r="T112">
        <f t="shared" si="21"/>
        <v>9512.0932392127488</v>
      </c>
      <c r="U112">
        <f t="shared" si="21"/>
        <v>9104.707774763785</v>
      </c>
      <c r="V112">
        <f t="shared" si="21"/>
        <v>8550.091774040282</v>
      </c>
      <c r="W112">
        <f>$F105*W101</f>
        <v>7954.0225155307444</v>
      </c>
      <c r="X112">
        <f t="shared" si="21"/>
        <v>7443.0039066166928</v>
      </c>
      <c r="Y112">
        <f t="shared" si="21"/>
        <v>6951.2825039133813</v>
      </c>
    </row>
    <row r="113" spans="1:1">
      <c r="A113">
        <f>SUM(B112:Y112)</f>
        <v>196162.53353424658</v>
      </c>
    </row>
    <row r="134" spans="1:27">
      <c r="A134" s="40"/>
    </row>
    <row r="136" spans="1:27">
      <c r="B136" s="117" t="s">
        <v>60</v>
      </c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</row>
    <row r="137" spans="1:27">
      <c r="B137">
        <v>1</v>
      </c>
      <c r="C137">
        <v>2</v>
      </c>
      <c r="D137">
        <v>3</v>
      </c>
      <c r="E137">
        <v>4</v>
      </c>
      <c r="F137">
        <v>5</v>
      </c>
      <c r="G137">
        <v>6</v>
      </c>
      <c r="H137">
        <v>7</v>
      </c>
      <c r="I137">
        <v>8</v>
      </c>
      <c r="J137">
        <v>9</v>
      </c>
      <c r="K137">
        <v>10</v>
      </c>
      <c r="L137">
        <v>11</v>
      </c>
      <c r="M137">
        <v>12</v>
      </c>
      <c r="N137">
        <v>13</v>
      </c>
      <c r="O137">
        <v>14</v>
      </c>
      <c r="P137">
        <v>15</v>
      </c>
      <c r="Q137">
        <v>16</v>
      </c>
      <c r="R137">
        <v>17</v>
      </c>
      <c r="S137">
        <v>18</v>
      </c>
      <c r="T137">
        <v>19</v>
      </c>
      <c r="U137">
        <v>20</v>
      </c>
      <c r="V137">
        <v>21</v>
      </c>
      <c r="W137">
        <v>22</v>
      </c>
      <c r="X137">
        <v>23</v>
      </c>
      <c r="Y137">
        <v>24</v>
      </c>
      <c r="Z137" s="28"/>
      <c r="AA137" s="29"/>
    </row>
    <row r="138" spans="1:27">
      <c r="A138" s="24" t="s">
        <v>16</v>
      </c>
      <c r="Z138" t="s">
        <v>61</v>
      </c>
      <c r="AA138" t="s">
        <v>57</v>
      </c>
    </row>
    <row r="139" spans="1:27">
      <c r="A139" s="11" t="s">
        <v>62</v>
      </c>
      <c r="B139" t="s">
        <v>63</v>
      </c>
    </row>
    <row r="140" spans="1:27">
      <c r="A140" t="s">
        <v>64</v>
      </c>
      <c r="B140">
        <f>B109</f>
        <v>4619.3868628930422</v>
      </c>
      <c r="C140">
        <f t="shared" ref="C140:Y140" si="22">C109</f>
        <v>4363.806032364123</v>
      </c>
      <c r="D140">
        <f t="shared" si="22"/>
        <v>4346.9776649218893</v>
      </c>
      <c r="E140">
        <f t="shared" si="22"/>
        <v>4511.0542474836648</v>
      </c>
      <c r="F140">
        <f t="shared" si="22"/>
        <v>4688.2779921096835</v>
      </c>
      <c r="G140">
        <f t="shared" si="22"/>
        <v>4790.299969728223</v>
      </c>
      <c r="H140">
        <f t="shared" si="22"/>
        <v>4813.4389749612947</v>
      </c>
      <c r="I140">
        <f t="shared" si="22"/>
        <v>5131.6002969160172</v>
      </c>
      <c r="J140">
        <f t="shared" si="22"/>
        <v>5857.8495293448977</v>
      </c>
      <c r="K140">
        <f t="shared" si="22"/>
        <v>6539.3984107553479</v>
      </c>
      <c r="L140">
        <f t="shared" si="22"/>
        <v>6882.2763973908504</v>
      </c>
      <c r="M140">
        <f t="shared" si="22"/>
        <v>7158.8926872225602</v>
      </c>
      <c r="N140">
        <f t="shared" si="22"/>
        <v>7200.4377193455748</v>
      </c>
      <c r="O140">
        <f t="shared" si="22"/>
        <v>7454.966776909353</v>
      </c>
      <c r="P140">
        <f t="shared" si="22"/>
        <v>7481.2611010378423</v>
      </c>
      <c r="Q140">
        <f t="shared" si="22"/>
        <v>7442.8713878102471</v>
      </c>
      <c r="R140">
        <f t="shared" si="22"/>
        <v>7408.6887664432115</v>
      </c>
      <c r="S140">
        <f t="shared" si="22"/>
        <v>7212.0072219621088</v>
      </c>
      <c r="T140">
        <f t="shared" si="22"/>
        <v>6999.0231965213443</v>
      </c>
      <c r="U140">
        <f t="shared" si="22"/>
        <v>6699.2679014565638</v>
      </c>
      <c r="V140">
        <f t="shared" si="22"/>
        <v>6291.1799909824058</v>
      </c>
      <c r="W140">
        <f t="shared" si="22"/>
        <v>5852.5906645191999</v>
      </c>
      <c r="X140">
        <f t="shared" si="22"/>
        <v>5476.5818294818</v>
      </c>
      <c r="Y140">
        <f t="shared" si="22"/>
        <v>5114.7719294737844</v>
      </c>
    </row>
    <row r="142" spans="1:27">
      <c r="A142" s="1" t="s">
        <v>65</v>
      </c>
      <c r="B142" s="26">
        <v>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/>
    </row>
    <row r="143" spans="1:27">
      <c r="A143" s="4" t="s">
        <v>66</v>
      </c>
      <c r="B143" s="29">
        <f>B25-B140</f>
        <v>-4619.3868628930422</v>
      </c>
      <c r="C143" s="29">
        <f t="shared" ref="C143:Y143" si="23">C25-C140</f>
        <v>-4363.806032364123</v>
      </c>
      <c r="D143" s="29">
        <f t="shared" si="23"/>
        <v>-4346.9776649218893</v>
      </c>
      <c r="E143" s="29">
        <f t="shared" si="23"/>
        <v>-4511.0542474836648</v>
      </c>
      <c r="F143" s="29">
        <f t="shared" si="23"/>
        <v>-4688.2779921096835</v>
      </c>
      <c r="G143" s="38">
        <f t="shared" si="23"/>
        <v>-3727.3066276662121</v>
      </c>
      <c r="H143">
        <f t="shared" si="23"/>
        <v>13497.478594752056</v>
      </c>
      <c r="I143">
        <f t="shared" si="23"/>
        <v>51309.917155795913</v>
      </c>
      <c r="J143">
        <f t="shared" si="23"/>
        <v>90943.124813914998</v>
      </c>
      <c r="K143">
        <f t="shared" si="23"/>
        <v>131032.51411675391</v>
      </c>
      <c r="L143">
        <f t="shared" si="23"/>
        <v>149377.74488572474</v>
      </c>
      <c r="M143">
        <f t="shared" si="23"/>
        <v>151741.46689714381</v>
      </c>
      <c r="N143">
        <f t="shared" si="23"/>
        <v>144156.09814716133</v>
      </c>
      <c r="O143">
        <f t="shared" si="23"/>
        <v>119692.75297683052</v>
      </c>
      <c r="P143">
        <f t="shared" si="23"/>
        <v>97377.888577208258</v>
      </c>
      <c r="Q143">
        <f t="shared" si="23"/>
        <v>85071.839479393151</v>
      </c>
      <c r="R143">
        <f t="shared" si="23"/>
        <v>66315.043021728488</v>
      </c>
      <c r="S143">
        <f t="shared" si="23"/>
        <v>33593.221070095729</v>
      </c>
      <c r="T143">
        <f t="shared" si="23"/>
        <v>7437.1121908369314</v>
      </c>
      <c r="U143" s="38">
        <f t="shared" si="23"/>
        <v>-5979.175637479073</v>
      </c>
      <c r="V143" s="29">
        <f t="shared" si="23"/>
        <v>-6291.1799909824058</v>
      </c>
      <c r="W143" s="29">
        <f t="shared" si="23"/>
        <v>-5852.5906645191999</v>
      </c>
      <c r="X143" s="29">
        <f t="shared" si="23"/>
        <v>-5476.5818294818</v>
      </c>
      <c r="Y143" s="29">
        <f t="shared" si="23"/>
        <v>-5114.7719294737844</v>
      </c>
    </row>
    <row r="144" spans="1:27">
      <c r="A144" s="4" t="s">
        <v>67</v>
      </c>
      <c r="B144">
        <f t="shared" ref="B144:Y144" si="24">SIGN(B143)</f>
        <v>-1</v>
      </c>
      <c r="C144">
        <f t="shared" si="24"/>
        <v>-1</v>
      </c>
      <c r="D144">
        <f t="shared" si="24"/>
        <v>-1</v>
      </c>
      <c r="E144">
        <f t="shared" si="24"/>
        <v>-1</v>
      </c>
      <c r="F144">
        <f t="shared" si="24"/>
        <v>-1</v>
      </c>
      <c r="G144">
        <f t="shared" si="24"/>
        <v>-1</v>
      </c>
      <c r="H144">
        <f t="shared" si="24"/>
        <v>1</v>
      </c>
      <c r="I144">
        <f t="shared" si="24"/>
        <v>1</v>
      </c>
      <c r="J144">
        <f t="shared" si="24"/>
        <v>1</v>
      </c>
      <c r="K144">
        <f t="shared" si="24"/>
        <v>1</v>
      </c>
      <c r="L144">
        <f t="shared" si="24"/>
        <v>1</v>
      </c>
      <c r="M144">
        <f t="shared" si="24"/>
        <v>1</v>
      </c>
      <c r="N144">
        <f t="shared" si="24"/>
        <v>1</v>
      </c>
      <c r="O144">
        <f t="shared" si="24"/>
        <v>1</v>
      </c>
      <c r="P144">
        <f t="shared" si="24"/>
        <v>1</v>
      </c>
      <c r="Q144">
        <f t="shared" si="24"/>
        <v>1</v>
      </c>
      <c r="R144">
        <f t="shared" si="24"/>
        <v>1</v>
      </c>
      <c r="S144">
        <f t="shared" si="24"/>
        <v>1</v>
      </c>
      <c r="T144">
        <f t="shared" si="24"/>
        <v>1</v>
      </c>
      <c r="U144">
        <f t="shared" si="24"/>
        <v>-1</v>
      </c>
      <c r="V144">
        <f t="shared" si="24"/>
        <v>-1</v>
      </c>
      <c r="W144">
        <f t="shared" si="24"/>
        <v>-1</v>
      </c>
      <c r="X144">
        <f t="shared" si="24"/>
        <v>-1</v>
      </c>
      <c r="Y144" s="5">
        <f t="shared" si="24"/>
        <v>-1</v>
      </c>
    </row>
    <row r="145" spans="1:25">
      <c r="A145" s="6" t="s">
        <v>68</v>
      </c>
      <c r="B145" s="7">
        <f t="shared" ref="B145:Y145" si="25">IF(B144=-1,0,B143)</f>
        <v>0</v>
      </c>
      <c r="C145" s="7">
        <f t="shared" si="25"/>
        <v>0</v>
      </c>
      <c r="D145" s="7">
        <f t="shared" si="25"/>
        <v>0</v>
      </c>
      <c r="E145" s="7">
        <f t="shared" si="25"/>
        <v>0</v>
      </c>
      <c r="F145" s="7">
        <f t="shared" si="25"/>
        <v>0</v>
      </c>
      <c r="G145" s="7">
        <f t="shared" si="25"/>
        <v>0</v>
      </c>
      <c r="H145" s="27">
        <f t="shared" si="25"/>
        <v>13497.478594752056</v>
      </c>
      <c r="I145" s="27">
        <f t="shared" si="25"/>
        <v>51309.917155795913</v>
      </c>
      <c r="J145" s="27">
        <f t="shared" si="25"/>
        <v>90943.124813914998</v>
      </c>
      <c r="K145" s="27">
        <f t="shared" si="25"/>
        <v>131032.51411675391</v>
      </c>
      <c r="L145" s="27">
        <f t="shared" si="25"/>
        <v>149377.74488572474</v>
      </c>
      <c r="M145" s="27">
        <f t="shared" si="25"/>
        <v>151741.46689714381</v>
      </c>
      <c r="N145" s="27">
        <f t="shared" si="25"/>
        <v>144156.09814716133</v>
      </c>
      <c r="O145" s="27">
        <f t="shared" si="25"/>
        <v>119692.75297683052</v>
      </c>
      <c r="P145" s="27">
        <f t="shared" si="25"/>
        <v>97377.888577208258</v>
      </c>
      <c r="Q145" s="27">
        <f t="shared" si="25"/>
        <v>85071.839479393151</v>
      </c>
      <c r="R145" s="27">
        <f t="shared" si="25"/>
        <v>66315.043021728488</v>
      </c>
      <c r="S145" s="27">
        <f t="shared" si="25"/>
        <v>33593.221070095729</v>
      </c>
      <c r="T145" s="27">
        <f t="shared" si="25"/>
        <v>7437.1121908369314</v>
      </c>
      <c r="U145" s="7">
        <f t="shared" si="25"/>
        <v>0</v>
      </c>
      <c r="V145" s="7">
        <f t="shared" si="25"/>
        <v>0</v>
      </c>
      <c r="W145" s="7">
        <f t="shared" si="25"/>
        <v>0</v>
      </c>
      <c r="X145" s="7">
        <f t="shared" si="25"/>
        <v>0</v>
      </c>
      <c r="Y145" s="8">
        <f t="shared" si="25"/>
        <v>0</v>
      </c>
    </row>
    <row r="147" spans="1:25">
      <c r="A147" s="25" t="s">
        <v>65</v>
      </c>
      <c r="B147" s="26">
        <v>0.6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</row>
    <row r="148" spans="1:25">
      <c r="A148" s="4" t="s">
        <v>66</v>
      </c>
      <c r="B148" s="31">
        <f>B28-B140</f>
        <v>-4619.3868628930422</v>
      </c>
      <c r="C148" s="31">
        <f t="shared" ref="C148:Y148" si="26">C28-C140</f>
        <v>-4363.806032364123</v>
      </c>
      <c r="D148" s="31">
        <f t="shared" si="26"/>
        <v>-4346.9776649218893</v>
      </c>
      <c r="E148" s="31">
        <f t="shared" si="26"/>
        <v>-4511.0542474836648</v>
      </c>
      <c r="F148" s="31">
        <f t="shared" si="26"/>
        <v>-4688.2779921096835</v>
      </c>
      <c r="G148" s="42">
        <f t="shared" si="26"/>
        <v>-4152.5039644910166</v>
      </c>
      <c r="H148" s="30">
        <f t="shared" si="26"/>
        <v>6173.1115668667135</v>
      </c>
      <c r="I148" s="30">
        <f t="shared" si="26"/>
        <v>28733.310174711136</v>
      </c>
      <c r="J148" s="30">
        <f t="shared" si="26"/>
        <v>52222.735076611032</v>
      </c>
      <c r="K148" s="30">
        <f t="shared" si="26"/>
        <v>76003.749105750205</v>
      </c>
      <c r="L148" s="30">
        <f t="shared" si="26"/>
        <v>86873.736372478495</v>
      </c>
      <c r="M148" s="30">
        <f t="shared" si="26"/>
        <v>88181.323063397271</v>
      </c>
      <c r="N148" s="30">
        <f t="shared" si="26"/>
        <v>83613.483800558592</v>
      </c>
      <c r="O148" s="30">
        <f t="shared" si="26"/>
        <v>68833.665075334575</v>
      </c>
      <c r="P148" s="30">
        <f t="shared" si="26"/>
        <v>55434.228705909816</v>
      </c>
      <c r="Q148" s="30">
        <f t="shared" si="26"/>
        <v>48065.955132511786</v>
      </c>
      <c r="R148" s="30">
        <f t="shared" si="26"/>
        <v>36825.550306459809</v>
      </c>
      <c r="S148" s="30">
        <f t="shared" si="26"/>
        <v>17271.129753272595</v>
      </c>
      <c r="T148" s="30">
        <f t="shared" si="26"/>
        <v>1662.6580358936208</v>
      </c>
      <c r="U148" s="42">
        <f t="shared" si="26"/>
        <v>-6267.2125430700689</v>
      </c>
      <c r="V148" s="31">
        <f t="shared" si="26"/>
        <v>-6291.1799909824058</v>
      </c>
      <c r="W148" s="31">
        <f t="shared" si="26"/>
        <v>-5852.5906645191999</v>
      </c>
      <c r="X148" s="31">
        <f t="shared" si="26"/>
        <v>-5476.5818294818</v>
      </c>
      <c r="Y148" s="31">
        <f t="shared" si="26"/>
        <v>-5114.7719294737844</v>
      </c>
    </row>
    <row r="149" spans="1:25">
      <c r="A149" s="4" t="s">
        <v>67</v>
      </c>
      <c r="B149">
        <f t="shared" ref="B149:K149" si="27">SIGN(B148)</f>
        <v>-1</v>
      </c>
      <c r="C149">
        <f t="shared" si="27"/>
        <v>-1</v>
      </c>
      <c r="D149">
        <f t="shared" si="27"/>
        <v>-1</v>
      </c>
      <c r="E149">
        <f t="shared" si="27"/>
        <v>-1</v>
      </c>
      <c r="F149">
        <f t="shared" si="27"/>
        <v>-1</v>
      </c>
      <c r="G149">
        <f t="shared" si="27"/>
        <v>-1</v>
      </c>
      <c r="H149">
        <f t="shared" si="27"/>
        <v>1</v>
      </c>
      <c r="I149">
        <f t="shared" si="27"/>
        <v>1</v>
      </c>
      <c r="J149">
        <f t="shared" si="27"/>
        <v>1</v>
      </c>
      <c r="K149">
        <f t="shared" si="27"/>
        <v>1</v>
      </c>
      <c r="L149">
        <f t="shared" ref="L149:R149" si="28">SIGN(L148)</f>
        <v>1</v>
      </c>
      <c r="M149">
        <f t="shared" si="28"/>
        <v>1</v>
      </c>
      <c r="N149">
        <f t="shared" si="28"/>
        <v>1</v>
      </c>
      <c r="O149">
        <f t="shared" si="28"/>
        <v>1</v>
      </c>
      <c r="P149">
        <f t="shared" si="28"/>
        <v>1</v>
      </c>
      <c r="Q149">
        <f t="shared" si="28"/>
        <v>1</v>
      </c>
      <c r="R149">
        <f t="shared" si="28"/>
        <v>1</v>
      </c>
      <c r="S149">
        <f>SIGN(S148)</f>
        <v>1</v>
      </c>
      <c r="T149">
        <f t="shared" ref="T149:Y149" si="29">SIGN(T148)</f>
        <v>1</v>
      </c>
      <c r="U149">
        <f t="shared" si="29"/>
        <v>-1</v>
      </c>
      <c r="V149">
        <f t="shared" si="29"/>
        <v>-1</v>
      </c>
      <c r="W149">
        <f t="shared" si="29"/>
        <v>-1</v>
      </c>
      <c r="X149">
        <f t="shared" si="29"/>
        <v>-1</v>
      </c>
      <c r="Y149" s="5">
        <f t="shared" si="29"/>
        <v>-1</v>
      </c>
    </row>
    <row r="150" spans="1:25">
      <c r="A150" s="6" t="s">
        <v>68</v>
      </c>
      <c r="B150" s="7">
        <f>IF(B149=-1,0,B148)</f>
        <v>0</v>
      </c>
      <c r="C150" s="7">
        <f t="shared" ref="C150:Y150" si="30">IF(C149=-1,0,C148)</f>
        <v>0</v>
      </c>
      <c r="D150" s="7">
        <f t="shared" si="30"/>
        <v>0</v>
      </c>
      <c r="E150" s="7">
        <f t="shared" si="30"/>
        <v>0</v>
      </c>
      <c r="F150" s="7">
        <f t="shared" si="30"/>
        <v>0</v>
      </c>
      <c r="G150" s="7">
        <f t="shared" si="30"/>
        <v>0</v>
      </c>
      <c r="H150" s="27">
        <f t="shared" si="30"/>
        <v>6173.1115668667135</v>
      </c>
      <c r="I150" s="27">
        <f t="shared" si="30"/>
        <v>28733.310174711136</v>
      </c>
      <c r="J150" s="27">
        <f t="shared" si="30"/>
        <v>52222.735076611032</v>
      </c>
      <c r="K150" s="27">
        <f t="shared" si="30"/>
        <v>76003.749105750205</v>
      </c>
      <c r="L150" s="27">
        <f t="shared" si="30"/>
        <v>86873.736372478495</v>
      </c>
      <c r="M150" s="27">
        <f t="shared" si="30"/>
        <v>88181.323063397271</v>
      </c>
      <c r="N150" s="27">
        <f t="shared" si="30"/>
        <v>83613.483800558592</v>
      </c>
      <c r="O150" s="27">
        <f t="shared" si="30"/>
        <v>68833.665075334575</v>
      </c>
      <c r="P150" s="27">
        <f t="shared" si="30"/>
        <v>55434.228705909816</v>
      </c>
      <c r="Q150" s="27">
        <f t="shared" si="30"/>
        <v>48065.955132511786</v>
      </c>
      <c r="R150" s="27">
        <f t="shared" si="30"/>
        <v>36825.550306459809</v>
      </c>
      <c r="S150" s="27">
        <f t="shared" si="30"/>
        <v>17271.129753272595</v>
      </c>
      <c r="T150" s="27">
        <f t="shared" si="30"/>
        <v>1662.6580358936208</v>
      </c>
      <c r="U150" s="7">
        <f t="shared" si="30"/>
        <v>0</v>
      </c>
      <c r="V150" s="7">
        <f t="shared" si="30"/>
        <v>0</v>
      </c>
      <c r="W150" s="7">
        <f t="shared" si="30"/>
        <v>0</v>
      </c>
      <c r="X150" s="7">
        <f t="shared" si="30"/>
        <v>0</v>
      </c>
      <c r="Y150" s="8">
        <f t="shared" si="30"/>
        <v>0</v>
      </c>
    </row>
    <row r="152" spans="1:25">
      <c r="A152" s="25" t="s">
        <v>65</v>
      </c>
      <c r="B152" s="26">
        <v>0.5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</row>
    <row r="153" spans="1:25">
      <c r="A153" s="4" t="s">
        <v>66</v>
      </c>
      <c r="B153" s="29">
        <f>B31-B140</f>
        <v>-4619.3868628930422</v>
      </c>
      <c r="C153" s="29">
        <f t="shared" ref="C153:Y153" si="31">C31-C140</f>
        <v>-4363.806032364123</v>
      </c>
      <c r="D153" s="29">
        <f t="shared" si="31"/>
        <v>-4346.9776649218893</v>
      </c>
      <c r="E153" s="29">
        <f t="shared" si="31"/>
        <v>-4511.0542474836648</v>
      </c>
      <c r="F153" s="29">
        <f t="shared" si="31"/>
        <v>-4688.2779921096835</v>
      </c>
      <c r="G153" s="38">
        <f t="shared" si="31"/>
        <v>-4258.8032986972175</v>
      </c>
      <c r="H153">
        <f t="shared" si="31"/>
        <v>4342.0198098953806</v>
      </c>
      <c r="I153">
        <f t="shared" si="31"/>
        <v>23089.158429439947</v>
      </c>
      <c r="J153">
        <f t="shared" si="31"/>
        <v>42542.637642285044</v>
      </c>
      <c r="K153">
        <f t="shared" si="31"/>
        <v>62246.557852999285</v>
      </c>
      <c r="L153">
        <f t="shared" si="31"/>
        <v>71247.734244166946</v>
      </c>
      <c r="M153">
        <f t="shared" si="31"/>
        <v>72291.287104960633</v>
      </c>
      <c r="N153">
        <f t="shared" si="31"/>
        <v>68477.830213907888</v>
      </c>
      <c r="O153">
        <f t="shared" si="31"/>
        <v>56118.893099960587</v>
      </c>
      <c r="P153">
        <f t="shared" si="31"/>
        <v>44948.313738085213</v>
      </c>
      <c r="Q153">
        <f t="shared" si="31"/>
        <v>38814.484045791447</v>
      </c>
      <c r="R153">
        <f t="shared" si="31"/>
        <v>29453.177127642641</v>
      </c>
      <c r="S153">
        <f t="shared" si="31"/>
        <v>13190.606924066809</v>
      </c>
      <c r="T153" s="38">
        <f t="shared" si="31"/>
        <v>219.04449715779356</v>
      </c>
      <c r="U153" s="38">
        <f t="shared" si="31"/>
        <v>-6339.2217694678184</v>
      </c>
      <c r="V153" s="29">
        <f t="shared" si="31"/>
        <v>-6291.1799909824058</v>
      </c>
      <c r="W153" s="29">
        <f t="shared" si="31"/>
        <v>-5852.5906645191999</v>
      </c>
      <c r="X153" s="29">
        <f t="shared" si="31"/>
        <v>-5476.5818294818</v>
      </c>
      <c r="Y153" s="29">
        <f t="shared" si="31"/>
        <v>-5114.7719294737844</v>
      </c>
    </row>
    <row r="154" spans="1:25">
      <c r="A154" s="4" t="s">
        <v>67</v>
      </c>
      <c r="B154">
        <f t="shared" ref="B154:K154" si="32">SIGN(B153)</f>
        <v>-1</v>
      </c>
      <c r="C154">
        <f t="shared" si="32"/>
        <v>-1</v>
      </c>
      <c r="D154">
        <f t="shared" si="32"/>
        <v>-1</v>
      </c>
      <c r="E154">
        <f t="shared" si="32"/>
        <v>-1</v>
      </c>
      <c r="F154">
        <f t="shared" si="32"/>
        <v>-1</v>
      </c>
      <c r="G154">
        <f t="shared" si="32"/>
        <v>-1</v>
      </c>
      <c r="H154">
        <f t="shared" si="32"/>
        <v>1</v>
      </c>
      <c r="I154">
        <f t="shared" si="32"/>
        <v>1</v>
      </c>
      <c r="J154">
        <f t="shared" si="32"/>
        <v>1</v>
      </c>
      <c r="K154">
        <f t="shared" si="32"/>
        <v>1</v>
      </c>
      <c r="L154">
        <f t="shared" ref="L154:R154" si="33">SIGN(L153)</f>
        <v>1</v>
      </c>
      <c r="M154">
        <f t="shared" si="33"/>
        <v>1</v>
      </c>
      <c r="N154">
        <f t="shared" si="33"/>
        <v>1</v>
      </c>
      <c r="O154">
        <f t="shared" si="33"/>
        <v>1</v>
      </c>
      <c r="P154">
        <f t="shared" si="33"/>
        <v>1</v>
      </c>
      <c r="Q154">
        <f t="shared" si="33"/>
        <v>1</v>
      </c>
      <c r="R154">
        <f t="shared" si="33"/>
        <v>1</v>
      </c>
      <c r="S154">
        <f>SIGN(S153)</f>
        <v>1</v>
      </c>
      <c r="T154">
        <f t="shared" ref="T154:Y154" si="34">SIGN(T153)</f>
        <v>1</v>
      </c>
      <c r="U154">
        <f t="shared" si="34"/>
        <v>-1</v>
      </c>
      <c r="V154">
        <f t="shared" si="34"/>
        <v>-1</v>
      </c>
      <c r="W154">
        <f t="shared" si="34"/>
        <v>-1</v>
      </c>
      <c r="X154">
        <f t="shared" si="34"/>
        <v>-1</v>
      </c>
      <c r="Y154" s="5">
        <f t="shared" si="34"/>
        <v>-1</v>
      </c>
    </row>
    <row r="155" spans="1:25">
      <c r="A155" s="6" t="s">
        <v>68</v>
      </c>
      <c r="B155" s="7">
        <f>IF(B154=-1,0,B153)</f>
        <v>0</v>
      </c>
      <c r="C155" s="7">
        <f t="shared" ref="C155:Y155" si="35">IF(C154=-1,0,C153)</f>
        <v>0</v>
      </c>
      <c r="D155" s="7">
        <f t="shared" si="35"/>
        <v>0</v>
      </c>
      <c r="E155" s="7">
        <f t="shared" si="35"/>
        <v>0</v>
      </c>
      <c r="F155" s="7">
        <f t="shared" si="35"/>
        <v>0</v>
      </c>
      <c r="G155" s="7">
        <f t="shared" si="35"/>
        <v>0</v>
      </c>
      <c r="H155" s="27">
        <f t="shared" si="35"/>
        <v>4342.0198098953806</v>
      </c>
      <c r="I155" s="27">
        <f t="shared" si="35"/>
        <v>23089.158429439947</v>
      </c>
      <c r="J155" s="27">
        <f t="shared" si="35"/>
        <v>42542.637642285044</v>
      </c>
      <c r="K155" s="27">
        <f t="shared" si="35"/>
        <v>62246.557852999285</v>
      </c>
      <c r="L155" s="27">
        <f t="shared" si="35"/>
        <v>71247.734244166946</v>
      </c>
      <c r="M155" s="27">
        <f t="shared" si="35"/>
        <v>72291.287104960633</v>
      </c>
      <c r="N155" s="27">
        <f t="shared" si="35"/>
        <v>68477.830213907888</v>
      </c>
      <c r="O155" s="27">
        <f t="shared" si="35"/>
        <v>56118.893099960587</v>
      </c>
      <c r="P155" s="27">
        <f t="shared" si="35"/>
        <v>44948.313738085213</v>
      </c>
      <c r="Q155" s="27">
        <f t="shared" si="35"/>
        <v>38814.484045791447</v>
      </c>
      <c r="R155" s="27">
        <f t="shared" si="35"/>
        <v>29453.177127642641</v>
      </c>
      <c r="S155" s="27">
        <f t="shared" si="35"/>
        <v>13190.606924066809</v>
      </c>
      <c r="T155" s="7">
        <f t="shared" si="35"/>
        <v>219.04449715779356</v>
      </c>
      <c r="U155" s="7">
        <f t="shared" si="35"/>
        <v>0</v>
      </c>
      <c r="V155" s="7">
        <f t="shared" si="35"/>
        <v>0</v>
      </c>
      <c r="W155" s="7">
        <f t="shared" si="35"/>
        <v>0</v>
      </c>
      <c r="X155" s="7">
        <f t="shared" si="35"/>
        <v>0</v>
      </c>
      <c r="Y155" s="8">
        <f t="shared" si="35"/>
        <v>0</v>
      </c>
    </row>
    <row r="157" spans="1:25">
      <c r="A157" s="25" t="s">
        <v>65</v>
      </c>
      <c r="B157" s="26">
        <v>0.4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</row>
    <row r="158" spans="1:25">
      <c r="A158" s="4" t="s">
        <v>66</v>
      </c>
      <c r="B158" s="29">
        <f>B34-B140</f>
        <v>-4619.3868628930422</v>
      </c>
      <c r="C158" s="29">
        <f t="shared" ref="C158:Y158" si="36">C34-C140</f>
        <v>-4363.806032364123</v>
      </c>
      <c r="D158" s="29">
        <f t="shared" si="36"/>
        <v>-4346.9776649218893</v>
      </c>
      <c r="E158" s="29">
        <f t="shared" si="36"/>
        <v>-4511.0542474836648</v>
      </c>
      <c r="F158" s="29">
        <f t="shared" si="36"/>
        <v>-4688.2779921096835</v>
      </c>
      <c r="G158" s="38">
        <f t="shared" si="36"/>
        <v>-4365.1026329034185</v>
      </c>
      <c r="H158">
        <f t="shared" si="36"/>
        <v>2510.928052924045</v>
      </c>
      <c r="I158">
        <f t="shared" si="36"/>
        <v>17445.006684168755</v>
      </c>
      <c r="J158">
        <f t="shared" si="36"/>
        <v>32862.540207959071</v>
      </c>
      <c r="K158">
        <f t="shared" si="36"/>
        <v>48489.366600248366</v>
      </c>
      <c r="L158">
        <f t="shared" si="36"/>
        <v>55621.732115855382</v>
      </c>
      <c r="M158">
        <f t="shared" si="36"/>
        <v>56401.251146523995</v>
      </c>
      <c r="N158">
        <f t="shared" si="36"/>
        <v>53342.176627257213</v>
      </c>
      <c r="O158">
        <f t="shared" si="36"/>
        <v>43404.1211245866</v>
      </c>
      <c r="P158">
        <f t="shared" si="36"/>
        <v>34462.398770260595</v>
      </c>
      <c r="Q158">
        <f t="shared" si="36"/>
        <v>29563.012959071111</v>
      </c>
      <c r="R158">
        <f t="shared" si="36"/>
        <v>22080.803948825476</v>
      </c>
      <c r="S158">
        <f t="shared" si="36"/>
        <v>9110.0840948610257</v>
      </c>
      <c r="T158" s="38">
        <f t="shared" si="36"/>
        <v>-1224.5690415780346</v>
      </c>
      <c r="U158" s="38">
        <f t="shared" si="36"/>
        <v>-6411.2309958655669</v>
      </c>
      <c r="V158" s="29">
        <f t="shared" si="36"/>
        <v>-6291.1799909824058</v>
      </c>
      <c r="W158" s="29">
        <f t="shared" si="36"/>
        <v>-5852.5906645191999</v>
      </c>
      <c r="X158" s="29">
        <f t="shared" si="36"/>
        <v>-5476.5818294818</v>
      </c>
      <c r="Y158" s="29">
        <f t="shared" si="36"/>
        <v>-5114.7719294737844</v>
      </c>
    </row>
    <row r="159" spans="1:25">
      <c r="A159" s="4" t="s">
        <v>67</v>
      </c>
      <c r="B159">
        <f t="shared" ref="B159:K159" si="37">SIGN(B158)</f>
        <v>-1</v>
      </c>
      <c r="C159">
        <f t="shared" si="37"/>
        <v>-1</v>
      </c>
      <c r="D159">
        <f t="shared" si="37"/>
        <v>-1</v>
      </c>
      <c r="E159">
        <f t="shared" si="37"/>
        <v>-1</v>
      </c>
      <c r="F159">
        <f t="shared" si="37"/>
        <v>-1</v>
      </c>
      <c r="G159">
        <f t="shared" si="37"/>
        <v>-1</v>
      </c>
      <c r="H159">
        <f t="shared" si="37"/>
        <v>1</v>
      </c>
      <c r="I159">
        <f t="shared" si="37"/>
        <v>1</v>
      </c>
      <c r="J159">
        <f t="shared" si="37"/>
        <v>1</v>
      </c>
      <c r="K159">
        <f t="shared" si="37"/>
        <v>1</v>
      </c>
      <c r="L159">
        <f t="shared" ref="L159:R159" si="38">SIGN(L158)</f>
        <v>1</v>
      </c>
      <c r="M159">
        <f t="shared" si="38"/>
        <v>1</v>
      </c>
      <c r="N159">
        <f t="shared" si="38"/>
        <v>1</v>
      </c>
      <c r="O159">
        <f t="shared" si="38"/>
        <v>1</v>
      </c>
      <c r="P159">
        <f t="shared" si="38"/>
        <v>1</v>
      </c>
      <c r="Q159">
        <f t="shared" si="38"/>
        <v>1</v>
      </c>
      <c r="R159">
        <f t="shared" si="38"/>
        <v>1</v>
      </c>
      <c r="S159">
        <f>SIGN(S158)</f>
        <v>1</v>
      </c>
      <c r="T159">
        <f t="shared" ref="T159:Y159" si="39">SIGN(T158)</f>
        <v>-1</v>
      </c>
      <c r="U159">
        <f t="shared" si="39"/>
        <v>-1</v>
      </c>
      <c r="V159">
        <f t="shared" si="39"/>
        <v>-1</v>
      </c>
      <c r="W159">
        <f t="shared" si="39"/>
        <v>-1</v>
      </c>
      <c r="X159">
        <f t="shared" si="39"/>
        <v>-1</v>
      </c>
      <c r="Y159" s="5">
        <f t="shared" si="39"/>
        <v>-1</v>
      </c>
    </row>
    <row r="160" spans="1:25">
      <c r="A160" s="6" t="s">
        <v>68</v>
      </c>
      <c r="B160" s="7">
        <f>IF(B159=-1,0,B158)</f>
        <v>0</v>
      </c>
      <c r="C160" s="7">
        <f t="shared" ref="C160:Y160" si="40">IF(C159=-1,0,C158)</f>
        <v>0</v>
      </c>
      <c r="D160" s="7">
        <f t="shared" si="40"/>
        <v>0</v>
      </c>
      <c r="E160" s="7">
        <f t="shared" si="40"/>
        <v>0</v>
      </c>
      <c r="F160" s="7">
        <f t="shared" si="40"/>
        <v>0</v>
      </c>
      <c r="G160" s="7">
        <f t="shared" si="40"/>
        <v>0</v>
      </c>
      <c r="H160" s="27">
        <f t="shared" si="40"/>
        <v>2510.928052924045</v>
      </c>
      <c r="I160" s="27">
        <f t="shared" si="40"/>
        <v>17445.006684168755</v>
      </c>
      <c r="J160" s="27">
        <f t="shared" si="40"/>
        <v>32862.540207959071</v>
      </c>
      <c r="K160" s="27">
        <f t="shared" si="40"/>
        <v>48489.366600248366</v>
      </c>
      <c r="L160" s="27">
        <f t="shared" si="40"/>
        <v>55621.732115855382</v>
      </c>
      <c r="M160" s="27">
        <f t="shared" si="40"/>
        <v>56401.251146523995</v>
      </c>
      <c r="N160" s="27">
        <f t="shared" si="40"/>
        <v>53342.176627257213</v>
      </c>
      <c r="O160" s="27">
        <f t="shared" si="40"/>
        <v>43404.1211245866</v>
      </c>
      <c r="P160" s="27">
        <f t="shared" si="40"/>
        <v>34462.398770260595</v>
      </c>
      <c r="Q160" s="27">
        <f t="shared" si="40"/>
        <v>29563.012959071111</v>
      </c>
      <c r="R160" s="27">
        <f t="shared" si="40"/>
        <v>22080.803948825476</v>
      </c>
      <c r="S160" s="27">
        <f t="shared" si="40"/>
        <v>9110.0840948610257</v>
      </c>
      <c r="T160" s="7">
        <f t="shared" si="40"/>
        <v>0</v>
      </c>
      <c r="U160" s="7">
        <f t="shared" si="40"/>
        <v>0</v>
      </c>
      <c r="V160" s="7">
        <f t="shared" si="40"/>
        <v>0</v>
      </c>
      <c r="W160" s="7">
        <f t="shared" si="40"/>
        <v>0</v>
      </c>
      <c r="X160" s="7">
        <f t="shared" si="40"/>
        <v>0</v>
      </c>
      <c r="Y160" s="8">
        <f t="shared" si="40"/>
        <v>0</v>
      </c>
    </row>
    <row r="162" spans="1:25">
      <c r="A162" s="25" t="s">
        <v>65</v>
      </c>
      <c r="B162" s="26">
        <v>0.3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</row>
    <row r="163" spans="1:25">
      <c r="A163" s="4" t="s">
        <v>66</v>
      </c>
      <c r="B163" s="29">
        <f>B37-B140</f>
        <v>-4619.3868628930422</v>
      </c>
      <c r="C163" s="29">
        <f t="shared" ref="C163:Y163" si="41">C37-C140</f>
        <v>-4363.806032364123</v>
      </c>
      <c r="D163" s="29">
        <f t="shared" si="41"/>
        <v>-4346.9776649218893</v>
      </c>
      <c r="E163" s="29">
        <f t="shared" si="41"/>
        <v>-4511.0542474836648</v>
      </c>
      <c r="F163" s="29">
        <f t="shared" si="41"/>
        <v>-4688.2779921096835</v>
      </c>
      <c r="G163" s="38">
        <f t="shared" si="41"/>
        <v>-4471.4019671096194</v>
      </c>
      <c r="H163" s="38">
        <f t="shared" si="41"/>
        <v>679.83629595270941</v>
      </c>
      <c r="I163">
        <f t="shared" si="41"/>
        <v>11800.854938897559</v>
      </c>
      <c r="J163">
        <f t="shared" si="41"/>
        <v>23182.442773633065</v>
      </c>
      <c r="K163">
        <f t="shared" si="41"/>
        <v>34732.175347497432</v>
      </c>
      <c r="L163">
        <f t="shared" si="41"/>
        <v>39995.729987543818</v>
      </c>
      <c r="M163">
        <f t="shared" si="41"/>
        <v>40511.215188087357</v>
      </c>
      <c r="N163">
        <f t="shared" si="41"/>
        <v>38206.523040606509</v>
      </c>
      <c r="O163">
        <f t="shared" si="41"/>
        <v>30689.349149212609</v>
      </c>
      <c r="P163">
        <f t="shared" si="41"/>
        <v>23976.483802435985</v>
      </c>
      <c r="Q163">
        <f t="shared" si="41"/>
        <v>20311.541872350772</v>
      </c>
      <c r="R163">
        <f t="shared" si="41"/>
        <v>14708.430770008301</v>
      </c>
      <c r="S163">
        <f t="shared" si="41"/>
        <v>5029.5612656552421</v>
      </c>
      <c r="T163" s="38">
        <f t="shared" si="41"/>
        <v>-2668.1825803138618</v>
      </c>
      <c r="U163" s="38">
        <f t="shared" si="41"/>
        <v>-6483.2402222633164</v>
      </c>
      <c r="V163" s="29">
        <f t="shared" si="41"/>
        <v>-6291.1799909824058</v>
      </c>
      <c r="W163" s="29">
        <f t="shared" si="41"/>
        <v>-5852.5906645191999</v>
      </c>
      <c r="X163" s="29">
        <f t="shared" si="41"/>
        <v>-5476.5818294818</v>
      </c>
      <c r="Y163" s="29">
        <f t="shared" si="41"/>
        <v>-5114.7719294737844</v>
      </c>
    </row>
    <row r="164" spans="1:25">
      <c r="A164" s="4" t="s">
        <v>67</v>
      </c>
      <c r="B164">
        <f t="shared" ref="B164:K164" si="42">SIGN(B163)</f>
        <v>-1</v>
      </c>
      <c r="C164">
        <f t="shared" si="42"/>
        <v>-1</v>
      </c>
      <c r="D164">
        <f t="shared" si="42"/>
        <v>-1</v>
      </c>
      <c r="E164">
        <f t="shared" si="42"/>
        <v>-1</v>
      </c>
      <c r="F164">
        <f t="shared" si="42"/>
        <v>-1</v>
      </c>
      <c r="G164">
        <f t="shared" si="42"/>
        <v>-1</v>
      </c>
      <c r="H164">
        <f t="shared" si="42"/>
        <v>1</v>
      </c>
      <c r="I164">
        <f t="shared" si="42"/>
        <v>1</v>
      </c>
      <c r="J164">
        <f t="shared" si="42"/>
        <v>1</v>
      </c>
      <c r="K164">
        <f t="shared" si="42"/>
        <v>1</v>
      </c>
      <c r="L164">
        <f t="shared" ref="L164:R164" si="43">SIGN(L163)</f>
        <v>1</v>
      </c>
      <c r="M164">
        <f t="shared" si="43"/>
        <v>1</v>
      </c>
      <c r="N164">
        <f t="shared" si="43"/>
        <v>1</v>
      </c>
      <c r="O164">
        <f t="shared" si="43"/>
        <v>1</v>
      </c>
      <c r="P164">
        <f t="shared" si="43"/>
        <v>1</v>
      </c>
      <c r="Q164">
        <f t="shared" si="43"/>
        <v>1</v>
      </c>
      <c r="R164">
        <f t="shared" si="43"/>
        <v>1</v>
      </c>
      <c r="S164">
        <f>SIGN(S163)</f>
        <v>1</v>
      </c>
      <c r="T164">
        <f t="shared" ref="T164:Y164" si="44">SIGN(T163)</f>
        <v>-1</v>
      </c>
      <c r="U164">
        <f t="shared" si="44"/>
        <v>-1</v>
      </c>
      <c r="V164">
        <f t="shared" si="44"/>
        <v>-1</v>
      </c>
      <c r="W164">
        <f t="shared" si="44"/>
        <v>-1</v>
      </c>
      <c r="X164">
        <f t="shared" si="44"/>
        <v>-1</v>
      </c>
      <c r="Y164" s="5">
        <f t="shared" si="44"/>
        <v>-1</v>
      </c>
    </row>
    <row r="165" spans="1:25">
      <c r="A165" s="6" t="s">
        <v>68</v>
      </c>
      <c r="B165" s="7">
        <f>IF(B164=-1,0,B163)</f>
        <v>0</v>
      </c>
      <c r="C165" s="7">
        <f t="shared" ref="C165:Y165" si="45">IF(C164=-1,0,C163)</f>
        <v>0</v>
      </c>
      <c r="D165" s="7">
        <f t="shared" si="45"/>
        <v>0</v>
      </c>
      <c r="E165" s="7">
        <f t="shared" si="45"/>
        <v>0</v>
      </c>
      <c r="F165" s="7">
        <f t="shared" si="45"/>
        <v>0</v>
      </c>
      <c r="G165" s="7">
        <f t="shared" si="45"/>
        <v>0</v>
      </c>
      <c r="H165" s="7">
        <f t="shared" si="45"/>
        <v>679.83629595270941</v>
      </c>
      <c r="I165" s="27">
        <f t="shared" si="45"/>
        <v>11800.854938897559</v>
      </c>
      <c r="J165" s="27">
        <f t="shared" si="45"/>
        <v>23182.442773633065</v>
      </c>
      <c r="K165" s="27">
        <f t="shared" si="45"/>
        <v>34732.175347497432</v>
      </c>
      <c r="L165" s="27">
        <f t="shared" si="45"/>
        <v>39995.729987543818</v>
      </c>
      <c r="M165" s="27">
        <f t="shared" si="45"/>
        <v>40511.215188087357</v>
      </c>
      <c r="N165" s="27">
        <f t="shared" si="45"/>
        <v>38206.523040606509</v>
      </c>
      <c r="O165" s="27">
        <f t="shared" si="45"/>
        <v>30689.349149212609</v>
      </c>
      <c r="P165" s="27">
        <f t="shared" si="45"/>
        <v>23976.483802435985</v>
      </c>
      <c r="Q165" s="27">
        <f t="shared" si="45"/>
        <v>20311.541872350772</v>
      </c>
      <c r="R165" s="27">
        <f t="shared" si="45"/>
        <v>14708.430770008301</v>
      </c>
      <c r="S165" s="27">
        <f t="shared" si="45"/>
        <v>5029.5612656552421</v>
      </c>
      <c r="T165" s="7">
        <f t="shared" si="45"/>
        <v>0</v>
      </c>
      <c r="U165" s="7">
        <f t="shared" si="45"/>
        <v>0</v>
      </c>
      <c r="V165" s="7">
        <f t="shared" si="45"/>
        <v>0</v>
      </c>
      <c r="W165" s="7">
        <f t="shared" si="45"/>
        <v>0</v>
      </c>
      <c r="X165" s="7">
        <f t="shared" si="45"/>
        <v>0</v>
      </c>
      <c r="Y165" s="8">
        <f t="shared" si="45"/>
        <v>0</v>
      </c>
    </row>
    <row r="167" spans="1:25">
      <c r="A167" s="25" t="s">
        <v>65</v>
      </c>
      <c r="B167" s="26">
        <v>0.2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</row>
    <row r="168" spans="1:25">
      <c r="A168" s="4" t="s">
        <v>66</v>
      </c>
      <c r="B168" s="29">
        <f>B40-B140</f>
        <v>-4619.3868628930422</v>
      </c>
      <c r="C168" s="29">
        <f t="shared" ref="C168:Y168" si="46">C40-C140</f>
        <v>-4363.806032364123</v>
      </c>
      <c r="D168" s="29">
        <f t="shared" si="46"/>
        <v>-4346.9776649218893</v>
      </c>
      <c r="E168" s="29">
        <f t="shared" si="46"/>
        <v>-4511.0542474836648</v>
      </c>
      <c r="F168" s="29">
        <f t="shared" si="46"/>
        <v>-4688.2779921096835</v>
      </c>
      <c r="G168" s="38">
        <f t="shared" si="46"/>
        <v>-4577.7013013158212</v>
      </c>
      <c r="H168" s="38">
        <f t="shared" si="46"/>
        <v>-1151.2554610186248</v>
      </c>
      <c r="I168">
        <f t="shared" si="46"/>
        <v>6156.7031936263693</v>
      </c>
      <c r="J168">
        <f t="shared" si="46"/>
        <v>13502.345339307085</v>
      </c>
      <c r="K168">
        <f t="shared" si="46"/>
        <v>20974.984094746509</v>
      </c>
      <c r="L168">
        <f t="shared" si="46"/>
        <v>24369.727859232265</v>
      </c>
      <c r="M168">
        <f t="shared" si="46"/>
        <v>24621.179229650719</v>
      </c>
      <c r="N168">
        <f t="shared" si="46"/>
        <v>23070.86945395582</v>
      </c>
      <c r="O168">
        <f t="shared" si="46"/>
        <v>17974.577173838621</v>
      </c>
      <c r="P168">
        <f t="shared" si="46"/>
        <v>13490.568834611378</v>
      </c>
      <c r="Q168">
        <f t="shared" si="46"/>
        <v>11060.070785630433</v>
      </c>
      <c r="R168">
        <f t="shared" si="46"/>
        <v>7336.0575911911319</v>
      </c>
      <c r="S168" s="38">
        <f t="shared" si="46"/>
        <v>949.03843644945846</v>
      </c>
      <c r="T168" s="38">
        <f t="shared" si="46"/>
        <v>-4111.7961190496899</v>
      </c>
      <c r="U168" s="38">
        <f t="shared" si="46"/>
        <v>-6555.2494486610658</v>
      </c>
      <c r="V168" s="29">
        <f t="shared" si="46"/>
        <v>-6291.1799909824058</v>
      </c>
      <c r="W168" s="29">
        <f t="shared" si="46"/>
        <v>-5852.5906645191999</v>
      </c>
      <c r="X168" s="29">
        <f t="shared" si="46"/>
        <v>-5476.5818294818</v>
      </c>
      <c r="Y168" s="29">
        <f t="shared" si="46"/>
        <v>-5114.7719294737844</v>
      </c>
    </row>
    <row r="169" spans="1:25">
      <c r="A169" s="4" t="s">
        <v>67</v>
      </c>
      <c r="B169">
        <f t="shared" ref="B169:K169" si="47">SIGN(B168)</f>
        <v>-1</v>
      </c>
      <c r="C169">
        <f t="shared" si="47"/>
        <v>-1</v>
      </c>
      <c r="D169">
        <f t="shared" si="47"/>
        <v>-1</v>
      </c>
      <c r="E169">
        <f t="shared" si="47"/>
        <v>-1</v>
      </c>
      <c r="F169">
        <f t="shared" si="47"/>
        <v>-1</v>
      </c>
      <c r="G169">
        <f t="shared" si="47"/>
        <v>-1</v>
      </c>
      <c r="H169">
        <f t="shared" si="47"/>
        <v>-1</v>
      </c>
      <c r="I169">
        <f t="shared" si="47"/>
        <v>1</v>
      </c>
      <c r="J169">
        <f t="shared" si="47"/>
        <v>1</v>
      </c>
      <c r="K169">
        <f t="shared" si="47"/>
        <v>1</v>
      </c>
      <c r="L169">
        <f t="shared" ref="L169:R169" si="48">SIGN(L168)</f>
        <v>1</v>
      </c>
      <c r="M169">
        <f t="shared" si="48"/>
        <v>1</v>
      </c>
      <c r="N169">
        <f t="shared" si="48"/>
        <v>1</v>
      </c>
      <c r="O169">
        <f t="shared" si="48"/>
        <v>1</v>
      </c>
      <c r="P169">
        <f t="shared" si="48"/>
        <v>1</v>
      </c>
      <c r="Q169">
        <f t="shared" si="48"/>
        <v>1</v>
      </c>
      <c r="R169">
        <f t="shared" si="48"/>
        <v>1</v>
      </c>
      <c r="S169">
        <f>SIGN(S168)</f>
        <v>1</v>
      </c>
      <c r="T169">
        <f t="shared" ref="T169:Y169" si="49">SIGN(T168)</f>
        <v>-1</v>
      </c>
      <c r="U169">
        <f t="shared" si="49"/>
        <v>-1</v>
      </c>
      <c r="V169">
        <f t="shared" si="49"/>
        <v>-1</v>
      </c>
      <c r="W169">
        <f t="shared" si="49"/>
        <v>-1</v>
      </c>
      <c r="X169">
        <f t="shared" si="49"/>
        <v>-1</v>
      </c>
      <c r="Y169" s="5">
        <f t="shared" si="49"/>
        <v>-1</v>
      </c>
    </row>
    <row r="170" spans="1:25">
      <c r="A170" s="6" t="s">
        <v>68</v>
      </c>
      <c r="B170" s="7">
        <f>IF(B169=-1,0,B168)</f>
        <v>0</v>
      </c>
      <c r="C170" s="7">
        <f t="shared" ref="C170:Y170" si="50">IF(C169=-1,0,C168)</f>
        <v>0</v>
      </c>
      <c r="D170" s="7">
        <f t="shared" si="50"/>
        <v>0</v>
      </c>
      <c r="E170" s="7">
        <f t="shared" si="50"/>
        <v>0</v>
      </c>
      <c r="F170" s="7">
        <f t="shared" si="50"/>
        <v>0</v>
      </c>
      <c r="G170" s="7">
        <f t="shared" si="50"/>
        <v>0</v>
      </c>
      <c r="H170" s="7">
        <f t="shared" si="50"/>
        <v>0</v>
      </c>
      <c r="I170" s="27">
        <f t="shared" si="50"/>
        <v>6156.7031936263693</v>
      </c>
      <c r="J170" s="27">
        <f t="shared" si="50"/>
        <v>13502.345339307085</v>
      </c>
      <c r="K170" s="27">
        <f t="shared" si="50"/>
        <v>20974.984094746509</v>
      </c>
      <c r="L170" s="27">
        <f t="shared" si="50"/>
        <v>24369.727859232265</v>
      </c>
      <c r="M170" s="27">
        <f t="shared" si="50"/>
        <v>24621.179229650719</v>
      </c>
      <c r="N170" s="27">
        <f t="shared" si="50"/>
        <v>23070.86945395582</v>
      </c>
      <c r="O170" s="27">
        <f t="shared" si="50"/>
        <v>17974.577173838621</v>
      </c>
      <c r="P170" s="27">
        <f t="shared" si="50"/>
        <v>13490.568834611378</v>
      </c>
      <c r="Q170" s="27">
        <f t="shared" si="50"/>
        <v>11060.070785630433</v>
      </c>
      <c r="R170" s="27">
        <f t="shared" si="50"/>
        <v>7336.0575911911319</v>
      </c>
      <c r="S170" s="7">
        <f t="shared" si="50"/>
        <v>949.03843644945846</v>
      </c>
      <c r="T170" s="7">
        <f t="shared" si="50"/>
        <v>0</v>
      </c>
      <c r="U170" s="7">
        <f t="shared" si="50"/>
        <v>0</v>
      </c>
      <c r="V170" s="7">
        <f t="shared" si="50"/>
        <v>0</v>
      </c>
      <c r="W170" s="7">
        <f t="shared" si="50"/>
        <v>0</v>
      </c>
      <c r="X170" s="7">
        <f t="shared" si="50"/>
        <v>0</v>
      </c>
      <c r="Y170" s="8">
        <f t="shared" si="50"/>
        <v>0</v>
      </c>
    </row>
    <row r="172" spans="1:25">
      <c r="A172" s="25" t="s">
        <v>65</v>
      </c>
      <c r="B172" s="26">
        <v>0.1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</row>
    <row r="173" spans="1:25">
      <c r="A173" s="4" t="s">
        <v>66</v>
      </c>
      <c r="B173" s="29">
        <f>B43-B140</f>
        <v>-4619.3868628930422</v>
      </c>
      <c r="C173" s="29">
        <f t="shared" ref="C173:Y173" si="51">C43-C140</f>
        <v>-4363.806032364123</v>
      </c>
      <c r="D173" s="29">
        <f t="shared" si="51"/>
        <v>-4346.9776649218893</v>
      </c>
      <c r="E173" s="29">
        <f t="shared" si="51"/>
        <v>-4511.0542474836648</v>
      </c>
      <c r="F173" s="29">
        <f t="shared" si="51"/>
        <v>-4688.2779921096835</v>
      </c>
      <c r="G173" s="38">
        <f t="shared" si="51"/>
        <v>-4684.0006355220221</v>
      </c>
      <c r="H173" s="38">
        <f t="shared" si="51"/>
        <v>-2982.34721798996</v>
      </c>
      <c r="I173" s="38">
        <f t="shared" si="51"/>
        <v>512.55144835517603</v>
      </c>
      <c r="J173">
        <f t="shared" si="51"/>
        <v>3822.2479049810936</v>
      </c>
      <c r="K173">
        <f t="shared" si="51"/>
        <v>7217.7928419955806</v>
      </c>
      <c r="L173">
        <f t="shared" si="51"/>
        <v>8743.7257309207089</v>
      </c>
      <c r="M173">
        <f t="shared" si="51"/>
        <v>8731.1432712140795</v>
      </c>
      <c r="N173">
        <f t="shared" si="51"/>
        <v>7935.2158673051217</v>
      </c>
      <c r="O173">
        <f t="shared" si="51"/>
        <v>5259.8051984646345</v>
      </c>
      <c r="P173">
        <f t="shared" si="51"/>
        <v>3004.653866786768</v>
      </c>
      <c r="Q173">
        <f t="shared" si="51"/>
        <v>1808.5996989100922</v>
      </c>
      <c r="R173" s="38">
        <f t="shared" si="51"/>
        <v>-36.315587626039814</v>
      </c>
      <c r="S173" s="38">
        <f t="shared" si="51"/>
        <v>-3131.4843927563252</v>
      </c>
      <c r="T173" s="38">
        <f t="shared" si="51"/>
        <v>-5555.4096577855171</v>
      </c>
      <c r="U173" s="38">
        <f t="shared" si="51"/>
        <v>-6627.2586750588143</v>
      </c>
      <c r="V173" s="29">
        <f t="shared" si="51"/>
        <v>-6291.1799909824058</v>
      </c>
      <c r="W173" s="29">
        <f t="shared" si="51"/>
        <v>-5852.5906645191999</v>
      </c>
      <c r="X173" s="29">
        <f t="shared" si="51"/>
        <v>-5476.5818294818</v>
      </c>
      <c r="Y173" s="29">
        <f t="shared" si="51"/>
        <v>-5114.7719294737844</v>
      </c>
    </row>
    <row r="174" spans="1:25">
      <c r="A174" s="4" t="s">
        <v>67</v>
      </c>
      <c r="B174">
        <f t="shared" ref="B174:K174" si="52">SIGN(B173)</f>
        <v>-1</v>
      </c>
      <c r="C174">
        <f t="shared" si="52"/>
        <v>-1</v>
      </c>
      <c r="D174">
        <f t="shared" si="52"/>
        <v>-1</v>
      </c>
      <c r="E174">
        <f t="shared" si="52"/>
        <v>-1</v>
      </c>
      <c r="F174">
        <f t="shared" si="52"/>
        <v>-1</v>
      </c>
      <c r="G174">
        <f t="shared" si="52"/>
        <v>-1</v>
      </c>
      <c r="H174">
        <f t="shared" si="52"/>
        <v>-1</v>
      </c>
      <c r="I174">
        <f t="shared" si="52"/>
        <v>1</v>
      </c>
      <c r="J174">
        <f t="shared" si="52"/>
        <v>1</v>
      </c>
      <c r="K174">
        <f t="shared" si="52"/>
        <v>1</v>
      </c>
      <c r="L174">
        <f t="shared" ref="L174:R174" si="53">SIGN(L173)</f>
        <v>1</v>
      </c>
      <c r="M174">
        <f t="shared" si="53"/>
        <v>1</v>
      </c>
      <c r="N174">
        <f t="shared" si="53"/>
        <v>1</v>
      </c>
      <c r="O174">
        <f t="shared" si="53"/>
        <v>1</v>
      </c>
      <c r="P174">
        <f t="shared" si="53"/>
        <v>1</v>
      </c>
      <c r="Q174">
        <f t="shared" si="53"/>
        <v>1</v>
      </c>
      <c r="R174">
        <f t="shared" si="53"/>
        <v>-1</v>
      </c>
      <c r="S174">
        <f>SIGN(S173)</f>
        <v>-1</v>
      </c>
      <c r="T174">
        <f t="shared" ref="T174:Y174" si="54">SIGN(T173)</f>
        <v>-1</v>
      </c>
      <c r="U174">
        <f t="shared" si="54"/>
        <v>-1</v>
      </c>
      <c r="V174">
        <f t="shared" si="54"/>
        <v>-1</v>
      </c>
      <c r="W174">
        <f t="shared" si="54"/>
        <v>-1</v>
      </c>
      <c r="X174">
        <f t="shared" si="54"/>
        <v>-1</v>
      </c>
      <c r="Y174" s="5">
        <f t="shared" si="54"/>
        <v>-1</v>
      </c>
    </row>
    <row r="175" spans="1:25">
      <c r="A175" s="6" t="s">
        <v>68</v>
      </c>
      <c r="B175" s="7">
        <f>IF(B174=-1,0,B173)</f>
        <v>0</v>
      </c>
      <c r="C175" s="7">
        <f t="shared" ref="C175:Y175" si="55">IF(C174=-1,0,C173)</f>
        <v>0</v>
      </c>
      <c r="D175" s="7">
        <f t="shared" si="55"/>
        <v>0</v>
      </c>
      <c r="E175" s="7">
        <f t="shared" si="55"/>
        <v>0</v>
      </c>
      <c r="F175" s="7">
        <f t="shared" si="55"/>
        <v>0</v>
      </c>
      <c r="G175" s="7">
        <f t="shared" si="55"/>
        <v>0</v>
      </c>
      <c r="H175" s="7">
        <f t="shared" si="55"/>
        <v>0</v>
      </c>
      <c r="I175" s="7">
        <f t="shared" si="55"/>
        <v>512.55144835517603</v>
      </c>
      <c r="J175" s="27">
        <f t="shared" si="55"/>
        <v>3822.2479049810936</v>
      </c>
      <c r="K175" s="27">
        <f t="shared" si="55"/>
        <v>7217.7928419955806</v>
      </c>
      <c r="L175" s="27">
        <f t="shared" si="55"/>
        <v>8743.7257309207089</v>
      </c>
      <c r="M175" s="27">
        <f t="shared" si="55"/>
        <v>8731.1432712140795</v>
      </c>
      <c r="N175" s="27">
        <f t="shared" si="55"/>
        <v>7935.2158673051217</v>
      </c>
      <c r="O175" s="27">
        <f t="shared" si="55"/>
        <v>5259.8051984646345</v>
      </c>
      <c r="P175" s="27">
        <f t="shared" si="55"/>
        <v>3004.653866786768</v>
      </c>
      <c r="Q175" s="27">
        <f t="shared" si="55"/>
        <v>1808.5996989100922</v>
      </c>
      <c r="R175" s="7">
        <f t="shared" si="55"/>
        <v>0</v>
      </c>
      <c r="S175" s="7">
        <f t="shared" si="55"/>
        <v>0</v>
      </c>
      <c r="T175" s="7">
        <f t="shared" si="55"/>
        <v>0</v>
      </c>
      <c r="U175" s="7">
        <f t="shared" si="55"/>
        <v>0</v>
      </c>
      <c r="V175" s="7">
        <f t="shared" si="55"/>
        <v>0</v>
      </c>
      <c r="W175" s="7">
        <f t="shared" si="55"/>
        <v>0</v>
      </c>
      <c r="X175" s="7">
        <f t="shared" si="55"/>
        <v>0</v>
      </c>
      <c r="Y175" s="8">
        <f t="shared" si="55"/>
        <v>0</v>
      </c>
    </row>
    <row r="177" spans="1:25">
      <c r="A177" s="24" t="s">
        <v>17</v>
      </c>
    </row>
    <row r="178" spans="1:25">
      <c r="A178" s="11" t="s">
        <v>62</v>
      </c>
      <c r="B178" t="s">
        <v>63</v>
      </c>
    </row>
    <row r="179" spans="1:25">
      <c r="A179" t="s">
        <v>64</v>
      </c>
      <c r="B179">
        <f>B112</f>
        <v>6278.0244205608833</v>
      </c>
      <c r="C179">
        <f t="shared" ref="C179:Y179" si="56">C112</f>
        <v>5930.6747087675549</v>
      </c>
      <c r="D179">
        <f t="shared" si="56"/>
        <v>5907.8039458511212</v>
      </c>
      <c r="E179">
        <f t="shared" si="56"/>
        <v>6130.7938842863441</v>
      </c>
      <c r="F179">
        <f t="shared" si="56"/>
        <v>6371.6516062500295</v>
      </c>
      <c r="G179">
        <f t="shared" si="56"/>
        <v>6510.3056064309058</v>
      </c>
      <c r="H179">
        <f t="shared" si="56"/>
        <v>6541.7529054410024</v>
      </c>
      <c r="I179">
        <f t="shared" si="56"/>
        <v>6974.153266829815</v>
      </c>
      <c r="J179">
        <f t="shared" si="56"/>
        <v>7961.1696289421297</v>
      </c>
      <c r="K179">
        <f t="shared" si="56"/>
        <v>8887.4355270576707</v>
      </c>
      <c r="L179">
        <f t="shared" si="56"/>
        <v>9353.4273214799941</v>
      </c>
      <c r="M179">
        <f t="shared" si="56"/>
        <v>9729.3654869188631</v>
      </c>
      <c r="N179">
        <f t="shared" si="56"/>
        <v>9785.8276828688086</v>
      </c>
      <c r="O179">
        <f t="shared" si="56"/>
        <v>10131.747971979858</v>
      </c>
      <c r="P179">
        <f t="shared" si="56"/>
        <v>10167.483539036784</v>
      </c>
      <c r="Q179">
        <f t="shared" si="56"/>
        <v>10115.309611133671</v>
      </c>
      <c r="R179">
        <f t="shared" si="56"/>
        <v>10068.853373959666</v>
      </c>
      <c r="S179">
        <f t="shared" si="56"/>
        <v>9801.5513323738542</v>
      </c>
      <c r="T179">
        <f t="shared" si="56"/>
        <v>9512.0932392127488</v>
      </c>
      <c r="U179">
        <f t="shared" si="56"/>
        <v>9104.707774763785</v>
      </c>
      <c r="V179">
        <f t="shared" si="56"/>
        <v>8550.091774040282</v>
      </c>
      <c r="W179">
        <f t="shared" si="56"/>
        <v>7954.0225155307444</v>
      </c>
      <c r="X179">
        <f t="shared" si="56"/>
        <v>7443.0039066166928</v>
      </c>
      <c r="Y179">
        <f t="shared" si="56"/>
        <v>6951.2825039133813</v>
      </c>
    </row>
    <row r="181" spans="1:25">
      <c r="A181" s="25" t="s">
        <v>65</v>
      </c>
      <c r="B181" s="26">
        <v>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/>
    </row>
    <row r="182" spans="1:25">
      <c r="A182" s="4" t="s">
        <v>66</v>
      </c>
      <c r="B182" s="31">
        <f>B25-B179</f>
        <v>-6278.0244205608833</v>
      </c>
      <c r="C182" s="31">
        <f t="shared" ref="C182:Y182" si="57">C25-C179</f>
        <v>-5930.6747087675549</v>
      </c>
      <c r="D182" s="31">
        <f t="shared" si="57"/>
        <v>-5907.8039458511212</v>
      </c>
      <c r="E182" s="31">
        <f t="shared" si="57"/>
        <v>-6130.7938842863441</v>
      </c>
      <c r="F182" s="31">
        <f t="shared" si="57"/>
        <v>-6371.6516062500295</v>
      </c>
      <c r="G182" s="42">
        <f t="shared" si="57"/>
        <v>-5447.3122643688948</v>
      </c>
      <c r="H182" s="30">
        <f t="shared" si="57"/>
        <v>11769.164664272348</v>
      </c>
      <c r="I182" s="30">
        <f t="shared" si="57"/>
        <v>49467.364185882114</v>
      </c>
      <c r="J182" s="30">
        <f t="shared" si="57"/>
        <v>88839.804714317768</v>
      </c>
      <c r="K182" s="30">
        <f t="shared" si="57"/>
        <v>128684.47700045159</v>
      </c>
      <c r="L182" s="30">
        <f t="shared" si="57"/>
        <v>146906.59396163558</v>
      </c>
      <c r="M182" s="30">
        <f t="shared" si="57"/>
        <v>149170.99409744752</v>
      </c>
      <c r="N182" s="30">
        <f t="shared" si="57"/>
        <v>141570.70818363811</v>
      </c>
      <c r="O182" s="30">
        <f t="shared" si="57"/>
        <v>117015.97178176002</v>
      </c>
      <c r="P182" s="30">
        <f t="shared" si="57"/>
        <v>94691.666139209323</v>
      </c>
      <c r="Q182" s="30">
        <f t="shared" si="57"/>
        <v>82399.401256069716</v>
      </c>
      <c r="R182" s="30">
        <f t="shared" si="57"/>
        <v>63654.878414212035</v>
      </c>
      <c r="S182" s="30">
        <f t="shared" si="57"/>
        <v>31003.67695968398</v>
      </c>
      <c r="T182" s="30">
        <f t="shared" si="57"/>
        <v>4924.0421481455269</v>
      </c>
      <c r="U182" s="42">
        <f t="shared" si="57"/>
        <v>-8384.6155107862942</v>
      </c>
      <c r="V182" s="31">
        <f t="shared" si="57"/>
        <v>-8550.091774040282</v>
      </c>
      <c r="W182" s="31">
        <f t="shared" si="57"/>
        <v>-7954.0225155307444</v>
      </c>
      <c r="X182" s="31">
        <f t="shared" si="57"/>
        <v>-7443.0039066166928</v>
      </c>
      <c r="Y182" s="31">
        <f t="shared" si="57"/>
        <v>-6951.2825039133813</v>
      </c>
    </row>
    <row r="183" spans="1:25">
      <c r="A183" s="4" t="s">
        <v>67</v>
      </c>
      <c r="B183">
        <f t="shared" ref="B183:K183" si="58">SIGN(B182)</f>
        <v>-1</v>
      </c>
      <c r="C183">
        <f t="shared" si="58"/>
        <v>-1</v>
      </c>
      <c r="D183">
        <f t="shared" si="58"/>
        <v>-1</v>
      </c>
      <c r="E183">
        <f t="shared" si="58"/>
        <v>-1</v>
      </c>
      <c r="F183">
        <f t="shared" si="58"/>
        <v>-1</v>
      </c>
      <c r="G183">
        <f t="shared" si="58"/>
        <v>-1</v>
      </c>
      <c r="H183">
        <f t="shared" si="58"/>
        <v>1</v>
      </c>
      <c r="I183">
        <f t="shared" si="58"/>
        <v>1</v>
      </c>
      <c r="J183">
        <f t="shared" si="58"/>
        <v>1</v>
      </c>
      <c r="K183">
        <f t="shared" si="58"/>
        <v>1</v>
      </c>
      <c r="L183">
        <f t="shared" ref="L183:R183" si="59">SIGN(L182)</f>
        <v>1</v>
      </c>
      <c r="M183">
        <f t="shared" si="59"/>
        <v>1</v>
      </c>
      <c r="N183">
        <f t="shared" si="59"/>
        <v>1</v>
      </c>
      <c r="O183">
        <f t="shared" si="59"/>
        <v>1</v>
      </c>
      <c r="P183">
        <f t="shared" si="59"/>
        <v>1</v>
      </c>
      <c r="Q183">
        <f t="shared" si="59"/>
        <v>1</v>
      </c>
      <c r="R183">
        <f t="shared" si="59"/>
        <v>1</v>
      </c>
      <c r="S183">
        <f>SIGN(S182)</f>
        <v>1</v>
      </c>
      <c r="T183">
        <f t="shared" ref="T183:Y183" si="60">SIGN(T182)</f>
        <v>1</v>
      </c>
      <c r="U183">
        <f t="shared" si="60"/>
        <v>-1</v>
      </c>
      <c r="V183">
        <f t="shared" si="60"/>
        <v>-1</v>
      </c>
      <c r="W183">
        <f t="shared" si="60"/>
        <v>-1</v>
      </c>
      <c r="X183">
        <f t="shared" si="60"/>
        <v>-1</v>
      </c>
      <c r="Y183" s="5">
        <f t="shared" si="60"/>
        <v>-1</v>
      </c>
    </row>
    <row r="184" spans="1:25">
      <c r="A184" s="6" t="s">
        <v>68</v>
      </c>
      <c r="B184" s="7">
        <f>IF(B183=-1,0,B182)</f>
        <v>0</v>
      </c>
      <c r="C184" s="7">
        <f t="shared" ref="C184:Y184" si="61">IF(C183=-1,0,C182)</f>
        <v>0</v>
      </c>
      <c r="D184" s="7">
        <f t="shared" si="61"/>
        <v>0</v>
      </c>
      <c r="E184" s="7">
        <f t="shared" si="61"/>
        <v>0</v>
      </c>
      <c r="F184" s="7">
        <f t="shared" si="61"/>
        <v>0</v>
      </c>
      <c r="G184" s="7">
        <f t="shared" si="61"/>
        <v>0</v>
      </c>
      <c r="H184" s="27">
        <f t="shared" si="61"/>
        <v>11769.164664272348</v>
      </c>
      <c r="I184" s="27">
        <f t="shared" si="61"/>
        <v>49467.364185882114</v>
      </c>
      <c r="J184" s="27">
        <f t="shared" si="61"/>
        <v>88839.804714317768</v>
      </c>
      <c r="K184" s="27">
        <f t="shared" si="61"/>
        <v>128684.47700045159</v>
      </c>
      <c r="L184" s="27">
        <f t="shared" si="61"/>
        <v>146906.59396163558</v>
      </c>
      <c r="M184" s="27">
        <f t="shared" si="61"/>
        <v>149170.99409744752</v>
      </c>
      <c r="N184" s="27">
        <f t="shared" si="61"/>
        <v>141570.70818363811</v>
      </c>
      <c r="O184" s="27">
        <f t="shared" si="61"/>
        <v>117015.97178176002</v>
      </c>
      <c r="P184" s="27">
        <f t="shared" si="61"/>
        <v>94691.666139209323</v>
      </c>
      <c r="Q184" s="27">
        <f t="shared" si="61"/>
        <v>82399.401256069716</v>
      </c>
      <c r="R184" s="27">
        <f t="shared" si="61"/>
        <v>63654.878414212035</v>
      </c>
      <c r="S184" s="27">
        <f t="shared" si="61"/>
        <v>31003.67695968398</v>
      </c>
      <c r="T184" s="27">
        <f t="shared" si="61"/>
        <v>4924.0421481455269</v>
      </c>
      <c r="U184" s="7">
        <f t="shared" si="61"/>
        <v>0</v>
      </c>
      <c r="V184" s="7">
        <f t="shared" si="61"/>
        <v>0</v>
      </c>
      <c r="W184" s="7">
        <f t="shared" si="61"/>
        <v>0</v>
      </c>
      <c r="X184" s="7">
        <f t="shared" si="61"/>
        <v>0</v>
      </c>
      <c r="Y184" s="8">
        <f t="shared" si="61"/>
        <v>0</v>
      </c>
    </row>
    <row r="186" spans="1:25">
      <c r="A186" s="25" t="s">
        <v>65</v>
      </c>
      <c r="B186" s="26">
        <v>0.6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</row>
    <row r="187" spans="1:25">
      <c r="A187" s="4" t="s">
        <v>66</v>
      </c>
      <c r="B187" s="29">
        <f>B28-B179</f>
        <v>-6278.0244205608833</v>
      </c>
      <c r="C187" s="29">
        <f t="shared" ref="C187:Y187" si="62">C28-C179</f>
        <v>-5930.6747087675549</v>
      </c>
      <c r="D187" s="29">
        <f t="shared" si="62"/>
        <v>-5907.8039458511212</v>
      </c>
      <c r="E187" s="29">
        <f t="shared" si="62"/>
        <v>-6130.7938842863441</v>
      </c>
      <c r="F187" s="29">
        <f t="shared" si="62"/>
        <v>-6371.6516062500295</v>
      </c>
      <c r="G187" s="38">
        <f t="shared" si="62"/>
        <v>-5872.5096011936994</v>
      </c>
      <c r="H187">
        <f t="shared" si="62"/>
        <v>4444.7976363870057</v>
      </c>
      <c r="I187">
        <f t="shared" si="62"/>
        <v>26890.757204797337</v>
      </c>
      <c r="J187">
        <f t="shared" si="62"/>
        <v>50119.414977013796</v>
      </c>
      <c r="K187">
        <f t="shared" si="62"/>
        <v>73655.711989447882</v>
      </c>
      <c r="L187">
        <f t="shared" si="62"/>
        <v>84402.585448389349</v>
      </c>
      <c r="M187">
        <f t="shared" si="62"/>
        <v>85610.850263700966</v>
      </c>
      <c r="N187">
        <f t="shared" si="62"/>
        <v>81028.093837035354</v>
      </c>
      <c r="O187">
        <f t="shared" si="62"/>
        <v>66156.883880264068</v>
      </c>
      <c r="P187">
        <f t="shared" si="62"/>
        <v>52748.006267910867</v>
      </c>
      <c r="Q187">
        <f t="shared" si="62"/>
        <v>45393.516909188365</v>
      </c>
      <c r="R187">
        <f t="shared" si="62"/>
        <v>34165.385698943355</v>
      </c>
      <c r="S187">
        <f t="shared" si="62"/>
        <v>14681.585642860848</v>
      </c>
      <c r="T187" s="38">
        <f t="shared" si="62"/>
        <v>-850.41200679778376</v>
      </c>
      <c r="U187" s="38">
        <f t="shared" si="62"/>
        <v>-8672.6524163772901</v>
      </c>
      <c r="V187" s="29">
        <f t="shared" si="62"/>
        <v>-8550.091774040282</v>
      </c>
      <c r="W187" s="29">
        <f t="shared" si="62"/>
        <v>-7954.0225155307444</v>
      </c>
      <c r="X187" s="29">
        <f t="shared" si="62"/>
        <v>-7443.0039066166928</v>
      </c>
      <c r="Y187" s="29">
        <f t="shared" si="62"/>
        <v>-6951.2825039133813</v>
      </c>
    </row>
    <row r="188" spans="1:25">
      <c r="A188" s="4" t="s">
        <v>67</v>
      </c>
      <c r="B188">
        <f t="shared" ref="B188:K188" si="63">SIGN(B187)</f>
        <v>-1</v>
      </c>
      <c r="C188">
        <f t="shared" si="63"/>
        <v>-1</v>
      </c>
      <c r="D188">
        <f t="shared" si="63"/>
        <v>-1</v>
      </c>
      <c r="E188">
        <f t="shared" si="63"/>
        <v>-1</v>
      </c>
      <c r="F188">
        <f t="shared" si="63"/>
        <v>-1</v>
      </c>
      <c r="G188">
        <f t="shared" si="63"/>
        <v>-1</v>
      </c>
      <c r="H188">
        <f t="shared" si="63"/>
        <v>1</v>
      </c>
      <c r="I188">
        <f t="shared" si="63"/>
        <v>1</v>
      </c>
      <c r="J188">
        <f t="shared" si="63"/>
        <v>1</v>
      </c>
      <c r="K188">
        <f t="shared" si="63"/>
        <v>1</v>
      </c>
      <c r="L188">
        <f t="shared" ref="L188:R188" si="64">SIGN(L187)</f>
        <v>1</v>
      </c>
      <c r="M188">
        <f t="shared" si="64"/>
        <v>1</v>
      </c>
      <c r="N188">
        <f t="shared" si="64"/>
        <v>1</v>
      </c>
      <c r="O188">
        <f t="shared" si="64"/>
        <v>1</v>
      </c>
      <c r="P188">
        <f t="shared" si="64"/>
        <v>1</v>
      </c>
      <c r="Q188">
        <f t="shared" si="64"/>
        <v>1</v>
      </c>
      <c r="R188">
        <f t="shared" si="64"/>
        <v>1</v>
      </c>
      <c r="S188">
        <f>SIGN(S187)</f>
        <v>1</v>
      </c>
      <c r="T188">
        <f t="shared" ref="T188:Y188" si="65">SIGN(T187)</f>
        <v>-1</v>
      </c>
      <c r="U188">
        <f t="shared" si="65"/>
        <v>-1</v>
      </c>
      <c r="V188">
        <f t="shared" si="65"/>
        <v>-1</v>
      </c>
      <c r="W188">
        <f t="shared" si="65"/>
        <v>-1</v>
      </c>
      <c r="X188">
        <f t="shared" si="65"/>
        <v>-1</v>
      </c>
      <c r="Y188" s="5">
        <f t="shared" si="65"/>
        <v>-1</v>
      </c>
    </row>
    <row r="189" spans="1:25">
      <c r="A189" s="6" t="s">
        <v>68</v>
      </c>
      <c r="B189" s="7">
        <f>IF(B188=-1,0,B187)</f>
        <v>0</v>
      </c>
      <c r="C189" s="7">
        <f t="shared" ref="C189:Y189" si="66">IF(C188=-1,0,C187)</f>
        <v>0</v>
      </c>
      <c r="D189" s="7">
        <f t="shared" si="66"/>
        <v>0</v>
      </c>
      <c r="E189" s="7">
        <f t="shared" si="66"/>
        <v>0</v>
      </c>
      <c r="F189" s="7">
        <f t="shared" si="66"/>
        <v>0</v>
      </c>
      <c r="G189" s="7">
        <f t="shared" si="66"/>
        <v>0</v>
      </c>
      <c r="H189" s="27">
        <f t="shared" si="66"/>
        <v>4444.7976363870057</v>
      </c>
      <c r="I189" s="27">
        <f t="shared" si="66"/>
        <v>26890.757204797337</v>
      </c>
      <c r="J189" s="27">
        <f t="shared" si="66"/>
        <v>50119.414977013796</v>
      </c>
      <c r="K189" s="27">
        <f t="shared" si="66"/>
        <v>73655.711989447882</v>
      </c>
      <c r="L189" s="27">
        <f t="shared" si="66"/>
        <v>84402.585448389349</v>
      </c>
      <c r="M189" s="27">
        <f t="shared" si="66"/>
        <v>85610.850263700966</v>
      </c>
      <c r="N189" s="27">
        <f t="shared" si="66"/>
        <v>81028.093837035354</v>
      </c>
      <c r="O189" s="27">
        <f t="shared" si="66"/>
        <v>66156.883880264068</v>
      </c>
      <c r="P189" s="27">
        <f t="shared" si="66"/>
        <v>52748.006267910867</v>
      </c>
      <c r="Q189" s="27">
        <f t="shared" si="66"/>
        <v>45393.516909188365</v>
      </c>
      <c r="R189" s="27">
        <f t="shared" si="66"/>
        <v>34165.385698943355</v>
      </c>
      <c r="S189" s="27">
        <f t="shared" si="66"/>
        <v>14681.585642860848</v>
      </c>
      <c r="T189" s="7">
        <f t="shared" si="66"/>
        <v>0</v>
      </c>
      <c r="U189" s="7">
        <f t="shared" si="66"/>
        <v>0</v>
      </c>
      <c r="V189" s="7">
        <f t="shared" si="66"/>
        <v>0</v>
      </c>
      <c r="W189" s="7">
        <f t="shared" si="66"/>
        <v>0</v>
      </c>
      <c r="X189" s="7">
        <f t="shared" si="66"/>
        <v>0</v>
      </c>
      <c r="Y189" s="8">
        <f t="shared" si="66"/>
        <v>0</v>
      </c>
    </row>
    <row r="191" spans="1:25">
      <c r="A191" s="25" t="s">
        <v>65</v>
      </c>
      <c r="B191" s="26">
        <v>0.5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</row>
    <row r="192" spans="1:25">
      <c r="A192" s="4" t="s">
        <v>66</v>
      </c>
      <c r="B192" s="29">
        <f>B31-B179</f>
        <v>-6278.0244205608833</v>
      </c>
      <c r="C192" s="29">
        <f t="shared" ref="C192:Y192" si="67">C31-C179</f>
        <v>-5930.6747087675549</v>
      </c>
      <c r="D192" s="29">
        <f t="shared" si="67"/>
        <v>-5907.8039458511212</v>
      </c>
      <c r="E192" s="29">
        <f t="shared" si="67"/>
        <v>-6130.7938842863441</v>
      </c>
      <c r="F192" s="29">
        <f t="shared" si="67"/>
        <v>-6371.6516062500295</v>
      </c>
      <c r="G192" s="38">
        <f t="shared" si="67"/>
        <v>-5978.8089353999003</v>
      </c>
      <c r="H192">
        <f t="shared" si="67"/>
        <v>2613.7058794156728</v>
      </c>
      <c r="I192">
        <f t="shared" si="67"/>
        <v>21246.605459526152</v>
      </c>
      <c r="J192">
        <f t="shared" si="67"/>
        <v>40439.317542687815</v>
      </c>
      <c r="K192">
        <f t="shared" si="67"/>
        <v>59898.520736696963</v>
      </c>
      <c r="L192">
        <f t="shared" si="67"/>
        <v>68776.5833200778</v>
      </c>
      <c r="M192">
        <f t="shared" si="67"/>
        <v>69720.814305264328</v>
      </c>
      <c r="N192">
        <f t="shared" si="67"/>
        <v>65892.44025038465</v>
      </c>
      <c r="O192">
        <f t="shared" si="67"/>
        <v>53442.11190489008</v>
      </c>
      <c r="P192">
        <f t="shared" si="67"/>
        <v>42262.091300086264</v>
      </c>
      <c r="Q192">
        <f t="shared" si="67"/>
        <v>36142.045822468026</v>
      </c>
      <c r="R192">
        <f t="shared" si="67"/>
        <v>26793.012520126184</v>
      </c>
      <c r="S192">
        <f t="shared" si="67"/>
        <v>10601.062813655064</v>
      </c>
      <c r="T192" s="38">
        <f t="shared" si="67"/>
        <v>-2294.025545533611</v>
      </c>
      <c r="U192" s="38">
        <f t="shared" si="67"/>
        <v>-8744.6616427750396</v>
      </c>
      <c r="V192" s="29">
        <f t="shared" si="67"/>
        <v>-8550.091774040282</v>
      </c>
      <c r="W192" s="29">
        <f t="shared" si="67"/>
        <v>-7954.0225155307444</v>
      </c>
      <c r="X192" s="29">
        <f t="shared" si="67"/>
        <v>-7443.0039066166928</v>
      </c>
      <c r="Y192" s="29">
        <f t="shared" si="67"/>
        <v>-6951.2825039133813</v>
      </c>
    </row>
    <row r="193" spans="1:25">
      <c r="A193" s="4" t="s">
        <v>67</v>
      </c>
      <c r="B193">
        <f t="shared" ref="B193:K193" si="68">SIGN(B192)</f>
        <v>-1</v>
      </c>
      <c r="C193">
        <f t="shared" si="68"/>
        <v>-1</v>
      </c>
      <c r="D193">
        <f t="shared" si="68"/>
        <v>-1</v>
      </c>
      <c r="E193">
        <f t="shared" si="68"/>
        <v>-1</v>
      </c>
      <c r="F193">
        <f t="shared" si="68"/>
        <v>-1</v>
      </c>
      <c r="G193">
        <f t="shared" si="68"/>
        <v>-1</v>
      </c>
      <c r="H193">
        <f t="shared" si="68"/>
        <v>1</v>
      </c>
      <c r="I193">
        <f t="shared" si="68"/>
        <v>1</v>
      </c>
      <c r="J193">
        <f t="shared" si="68"/>
        <v>1</v>
      </c>
      <c r="K193">
        <f t="shared" si="68"/>
        <v>1</v>
      </c>
      <c r="L193">
        <f t="shared" ref="L193:R193" si="69">SIGN(L192)</f>
        <v>1</v>
      </c>
      <c r="M193">
        <f t="shared" si="69"/>
        <v>1</v>
      </c>
      <c r="N193">
        <f t="shared" si="69"/>
        <v>1</v>
      </c>
      <c r="O193">
        <f t="shared" si="69"/>
        <v>1</v>
      </c>
      <c r="P193">
        <f t="shared" si="69"/>
        <v>1</v>
      </c>
      <c r="Q193">
        <f t="shared" si="69"/>
        <v>1</v>
      </c>
      <c r="R193">
        <f t="shared" si="69"/>
        <v>1</v>
      </c>
      <c r="S193">
        <f>SIGN(S192)</f>
        <v>1</v>
      </c>
      <c r="T193">
        <f t="shared" ref="T193:Y193" si="70">SIGN(T192)</f>
        <v>-1</v>
      </c>
      <c r="U193">
        <f t="shared" si="70"/>
        <v>-1</v>
      </c>
      <c r="V193">
        <f t="shared" si="70"/>
        <v>-1</v>
      </c>
      <c r="W193">
        <f t="shared" si="70"/>
        <v>-1</v>
      </c>
      <c r="X193">
        <f t="shared" si="70"/>
        <v>-1</v>
      </c>
      <c r="Y193" s="5">
        <f t="shared" si="70"/>
        <v>-1</v>
      </c>
    </row>
    <row r="194" spans="1:25">
      <c r="A194" s="6" t="s">
        <v>68</v>
      </c>
      <c r="B194" s="7">
        <f>IF(B193=-1,0,B192)</f>
        <v>0</v>
      </c>
      <c r="C194" s="7">
        <f t="shared" ref="C194:Y194" si="71">IF(C193=-1,0,C192)</f>
        <v>0</v>
      </c>
      <c r="D194" s="7">
        <f t="shared" si="71"/>
        <v>0</v>
      </c>
      <c r="E194" s="7">
        <f t="shared" si="71"/>
        <v>0</v>
      </c>
      <c r="F194" s="7">
        <f t="shared" si="71"/>
        <v>0</v>
      </c>
      <c r="G194" s="7">
        <f t="shared" si="71"/>
        <v>0</v>
      </c>
      <c r="H194" s="27">
        <f t="shared" si="71"/>
        <v>2613.7058794156728</v>
      </c>
      <c r="I194" s="27">
        <f t="shared" si="71"/>
        <v>21246.605459526152</v>
      </c>
      <c r="J194" s="27">
        <f t="shared" si="71"/>
        <v>40439.317542687815</v>
      </c>
      <c r="K194" s="27">
        <f t="shared" si="71"/>
        <v>59898.520736696963</v>
      </c>
      <c r="L194" s="27">
        <f t="shared" si="71"/>
        <v>68776.5833200778</v>
      </c>
      <c r="M194" s="27">
        <f t="shared" si="71"/>
        <v>69720.814305264328</v>
      </c>
      <c r="N194" s="27">
        <f t="shared" si="71"/>
        <v>65892.44025038465</v>
      </c>
      <c r="O194" s="27">
        <f t="shared" si="71"/>
        <v>53442.11190489008</v>
      </c>
      <c r="P194" s="27">
        <f t="shared" si="71"/>
        <v>42262.091300086264</v>
      </c>
      <c r="Q194" s="27">
        <f t="shared" si="71"/>
        <v>36142.045822468026</v>
      </c>
      <c r="R194" s="27">
        <f t="shared" si="71"/>
        <v>26793.012520126184</v>
      </c>
      <c r="S194" s="27">
        <f t="shared" si="71"/>
        <v>10601.062813655064</v>
      </c>
      <c r="T194" s="7">
        <f t="shared" si="71"/>
        <v>0</v>
      </c>
      <c r="U194" s="7">
        <f t="shared" si="71"/>
        <v>0</v>
      </c>
      <c r="V194" s="7">
        <f t="shared" si="71"/>
        <v>0</v>
      </c>
      <c r="W194" s="7">
        <f t="shared" si="71"/>
        <v>0</v>
      </c>
      <c r="X194" s="7">
        <f t="shared" si="71"/>
        <v>0</v>
      </c>
      <c r="Y194" s="8">
        <f t="shared" si="71"/>
        <v>0</v>
      </c>
    </row>
    <row r="196" spans="1:25">
      <c r="A196" s="25" t="s">
        <v>65</v>
      </c>
      <c r="B196" s="26">
        <v>0.4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</row>
    <row r="197" spans="1:25">
      <c r="A197" s="4" t="s">
        <v>66</v>
      </c>
      <c r="B197" s="29">
        <f>B34-B179</f>
        <v>-6278.0244205608833</v>
      </c>
      <c r="C197" s="29">
        <f t="shared" ref="C197:Y197" si="72">C34-C179</f>
        <v>-5930.6747087675549</v>
      </c>
      <c r="D197" s="29">
        <f t="shared" si="72"/>
        <v>-5907.8039458511212</v>
      </c>
      <c r="E197" s="29">
        <f t="shared" si="72"/>
        <v>-6130.7938842863441</v>
      </c>
      <c r="F197" s="29">
        <f t="shared" si="72"/>
        <v>-6371.6516062500295</v>
      </c>
      <c r="G197" s="38">
        <f t="shared" si="72"/>
        <v>-6085.1082696061012</v>
      </c>
      <c r="H197" s="38">
        <f t="shared" si="72"/>
        <v>782.61412244433723</v>
      </c>
      <c r="I197">
        <f t="shared" si="72"/>
        <v>15602.453714254958</v>
      </c>
      <c r="J197">
        <f t="shared" si="72"/>
        <v>30759.220108361835</v>
      </c>
      <c r="K197">
        <f t="shared" si="72"/>
        <v>46141.329483946043</v>
      </c>
      <c r="L197">
        <f t="shared" si="72"/>
        <v>53150.581191766236</v>
      </c>
      <c r="M197">
        <f t="shared" si="72"/>
        <v>53830.778346827698</v>
      </c>
      <c r="N197">
        <f t="shared" si="72"/>
        <v>50756.786663733976</v>
      </c>
      <c r="O197">
        <f t="shared" si="72"/>
        <v>40727.339929516093</v>
      </c>
      <c r="P197">
        <f t="shared" si="72"/>
        <v>31776.176332261657</v>
      </c>
      <c r="Q197">
        <f t="shared" si="72"/>
        <v>26890.574735747687</v>
      </c>
      <c r="R197">
        <f t="shared" si="72"/>
        <v>19420.639341309019</v>
      </c>
      <c r="S197">
        <f t="shared" si="72"/>
        <v>6520.5399844492804</v>
      </c>
      <c r="T197" s="38">
        <f t="shared" si="72"/>
        <v>-3737.6390842694391</v>
      </c>
      <c r="U197" s="38">
        <f t="shared" si="72"/>
        <v>-8816.670869172789</v>
      </c>
      <c r="V197" s="29">
        <f t="shared" si="72"/>
        <v>-8550.091774040282</v>
      </c>
      <c r="W197" s="29">
        <f t="shared" si="72"/>
        <v>-7954.0225155307444</v>
      </c>
      <c r="X197" s="29">
        <f t="shared" si="72"/>
        <v>-7443.0039066166928</v>
      </c>
      <c r="Y197" s="29">
        <f t="shared" si="72"/>
        <v>-6951.2825039133813</v>
      </c>
    </row>
    <row r="198" spans="1:25">
      <c r="A198" s="4" t="s">
        <v>67</v>
      </c>
      <c r="B198">
        <f t="shared" ref="B198:K198" si="73">SIGN(B197)</f>
        <v>-1</v>
      </c>
      <c r="C198">
        <f t="shared" si="73"/>
        <v>-1</v>
      </c>
      <c r="D198">
        <f t="shared" si="73"/>
        <v>-1</v>
      </c>
      <c r="E198">
        <f t="shared" si="73"/>
        <v>-1</v>
      </c>
      <c r="F198">
        <f t="shared" si="73"/>
        <v>-1</v>
      </c>
      <c r="G198">
        <f t="shared" si="73"/>
        <v>-1</v>
      </c>
      <c r="H198">
        <f t="shared" si="73"/>
        <v>1</v>
      </c>
      <c r="I198">
        <f t="shared" si="73"/>
        <v>1</v>
      </c>
      <c r="J198">
        <f t="shared" si="73"/>
        <v>1</v>
      </c>
      <c r="K198">
        <f t="shared" si="73"/>
        <v>1</v>
      </c>
      <c r="L198">
        <f t="shared" ref="L198:R198" si="74">SIGN(L197)</f>
        <v>1</v>
      </c>
      <c r="M198">
        <f t="shared" si="74"/>
        <v>1</v>
      </c>
      <c r="N198">
        <f t="shared" si="74"/>
        <v>1</v>
      </c>
      <c r="O198">
        <f t="shared" si="74"/>
        <v>1</v>
      </c>
      <c r="P198">
        <f t="shared" si="74"/>
        <v>1</v>
      </c>
      <c r="Q198">
        <f t="shared" si="74"/>
        <v>1</v>
      </c>
      <c r="R198">
        <f t="shared" si="74"/>
        <v>1</v>
      </c>
      <c r="S198">
        <f>SIGN(S197)</f>
        <v>1</v>
      </c>
      <c r="T198">
        <f t="shared" ref="T198:Y198" si="75">SIGN(T197)</f>
        <v>-1</v>
      </c>
      <c r="U198">
        <f t="shared" si="75"/>
        <v>-1</v>
      </c>
      <c r="V198">
        <f t="shared" si="75"/>
        <v>-1</v>
      </c>
      <c r="W198">
        <f t="shared" si="75"/>
        <v>-1</v>
      </c>
      <c r="X198">
        <f t="shared" si="75"/>
        <v>-1</v>
      </c>
      <c r="Y198" s="5">
        <f t="shared" si="75"/>
        <v>-1</v>
      </c>
    </row>
    <row r="199" spans="1:25">
      <c r="A199" s="6" t="s">
        <v>68</v>
      </c>
      <c r="B199" s="7">
        <f>IF(B198=-1,0,B197)</f>
        <v>0</v>
      </c>
      <c r="C199" s="7">
        <f t="shared" ref="C199:Y199" si="76">IF(C198=-1,0,C197)</f>
        <v>0</v>
      </c>
      <c r="D199" s="7">
        <f t="shared" si="76"/>
        <v>0</v>
      </c>
      <c r="E199" s="7">
        <f t="shared" si="76"/>
        <v>0</v>
      </c>
      <c r="F199" s="7">
        <f t="shared" si="76"/>
        <v>0</v>
      </c>
      <c r="G199" s="7">
        <f t="shared" si="76"/>
        <v>0</v>
      </c>
      <c r="H199" s="7">
        <f t="shared" si="76"/>
        <v>782.61412244433723</v>
      </c>
      <c r="I199" s="27">
        <f t="shared" si="76"/>
        <v>15602.453714254958</v>
      </c>
      <c r="J199" s="27">
        <f t="shared" si="76"/>
        <v>30759.220108361835</v>
      </c>
      <c r="K199" s="27">
        <f t="shared" si="76"/>
        <v>46141.329483946043</v>
      </c>
      <c r="L199" s="27">
        <f t="shared" si="76"/>
        <v>53150.581191766236</v>
      </c>
      <c r="M199" s="27">
        <f t="shared" si="76"/>
        <v>53830.778346827698</v>
      </c>
      <c r="N199" s="27">
        <f t="shared" si="76"/>
        <v>50756.786663733976</v>
      </c>
      <c r="O199" s="27">
        <f t="shared" si="76"/>
        <v>40727.339929516093</v>
      </c>
      <c r="P199" s="27">
        <f t="shared" si="76"/>
        <v>31776.176332261657</v>
      </c>
      <c r="Q199" s="27">
        <f t="shared" si="76"/>
        <v>26890.574735747687</v>
      </c>
      <c r="R199" s="27">
        <f t="shared" si="76"/>
        <v>19420.639341309019</v>
      </c>
      <c r="S199" s="27">
        <f t="shared" si="76"/>
        <v>6520.5399844492804</v>
      </c>
      <c r="T199" s="7">
        <f t="shared" si="76"/>
        <v>0</v>
      </c>
      <c r="U199" s="7">
        <f t="shared" si="76"/>
        <v>0</v>
      </c>
      <c r="V199" s="7">
        <f t="shared" si="76"/>
        <v>0</v>
      </c>
      <c r="W199" s="7">
        <f t="shared" si="76"/>
        <v>0</v>
      </c>
      <c r="X199" s="7">
        <f t="shared" si="76"/>
        <v>0</v>
      </c>
      <c r="Y199" s="8">
        <f t="shared" si="76"/>
        <v>0</v>
      </c>
    </row>
    <row r="201" spans="1:25">
      <c r="A201" s="25" t="s">
        <v>65</v>
      </c>
      <c r="B201" s="26">
        <v>0.3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</row>
    <row r="202" spans="1:25">
      <c r="A202" s="4" t="s">
        <v>66</v>
      </c>
      <c r="B202" s="29">
        <f>B37-B179</f>
        <v>-6278.0244205608833</v>
      </c>
      <c r="C202" s="29">
        <f t="shared" ref="C202:Y202" si="77">C37-C179</f>
        <v>-5930.6747087675549</v>
      </c>
      <c r="D202" s="29">
        <f t="shared" si="77"/>
        <v>-5907.8039458511212</v>
      </c>
      <c r="E202" s="29">
        <f t="shared" si="77"/>
        <v>-6130.7938842863441</v>
      </c>
      <c r="F202" s="29">
        <f t="shared" si="77"/>
        <v>-6371.6516062500295</v>
      </c>
      <c r="G202" s="38">
        <f t="shared" si="77"/>
        <v>-6191.4076038123021</v>
      </c>
      <c r="H202" s="38">
        <f t="shared" si="77"/>
        <v>-1048.4776345269984</v>
      </c>
      <c r="I202">
        <f t="shared" si="77"/>
        <v>9958.301968983762</v>
      </c>
      <c r="J202">
        <f t="shared" si="77"/>
        <v>21079.122674035832</v>
      </c>
      <c r="K202">
        <f t="shared" si="77"/>
        <v>32384.138231195109</v>
      </c>
      <c r="L202">
        <f t="shared" si="77"/>
        <v>37524.579063454672</v>
      </c>
      <c r="M202">
        <f t="shared" si="77"/>
        <v>37940.742388391052</v>
      </c>
      <c r="N202">
        <f t="shared" si="77"/>
        <v>35621.133077083272</v>
      </c>
      <c r="O202">
        <f t="shared" si="77"/>
        <v>28012.567954142105</v>
      </c>
      <c r="P202">
        <f t="shared" si="77"/>
        <v>21290.261364437043</v>
      </c>
      <c r="Q202">
        <f t="shared" si="77"/>
        <v>17639.103649027347</v>
      </c>
      <c r="R202">
        <f t="shared" si="77"/>
        <v>12048.266162491846</v>
      </c>
      <c r="S202">
        <f t="shared" si="77"/>
        <v>2440.0171552434967</v>
      </c>
      <c r="T202" s="38">
        <f t="shared" si="77"/>
        <v>-5181.2526230052663</v>
      </c>
      <c r="U202" s="38">
        <f t="shared" si="77"/>
        <v>-8888.6800955705385</v>
      </c>
      <c r="V202" s="29">
        <f t="shared" si="77"/>
        <v>-8550.091774040282</v>
      </c>
      <c r="W202" s="29">
        <f t="shared" si="77"/>
        <v>-7954.0225155307444</v>
      </c>
      <c r="X202" s="29">
        <f t="shared" si="77"/>
        <v>-7443.0039066166928</v>
      </c>
      <c r="Y202" s="29">
        <f t="shared" si="77"/>
        <v>-6951.2825039133813</v>
      </c>
    </row>
    <row r="203" spans="1:25">
      <c r="A203" s="4" t="s">
        <v>67</v>
      </c>
      <c r="B203">
        <f t="shared" ref="B203:K203" si="78">SIGN(B202)</f>
        <v>-1</v>
      </c>
      <c r="C203">
        <f t="shared" si="78"/>
        <v>-1</v>
      </c>
      <c r="D203">
        <f t="shared" si="78"/>
        <v>-1</v>
      </c>
      <c r="E203">
        <f t="shared" si="78"/>
        <v>-1</v>
      </c>
      <c r="F203">
        <f t="shared" si="78"/>
        <v>-1</v>
      </c>
      <c r="G203">
        <f t="shared" si="78"/>
        <v>-1</v>
      </c>
      <c r="H203">
        <f t="shared" si="78"/>
        <v>-1</v>
      </c>
      <c r="I203">
        <f t="shared" si="78"/>
        <v>1</v>
      </c>
      <c r="J203">
        <f t="shared" si="78"/>
        <v>1</v>
      </c>
      <c r="K203">
        <f t="shared" si="78"/>
        <v>1</v>
      </c>
      <c r="L203">
        <f t="shared" ref="L203:R203" si="79">SIGN(L202)</f>
        <v>1</v>
      </c>
      <c r="M203">
        <f t="shared" si="79"/>
        <v>1</v>
      </c>
      <c r="N203">
        <f t="shared" si="79"/>
        <v>1</v>
      </c>
      <c r="O203">
        <f t="shared" si="79"/>
        <v>1</v>
      </c>
      <c r="P203">
        <f t="shared" si="79"/>
        <v>1</v>
      </c>
      <c r="Q203">
        <f t="shared" si="79"/>
        <v>1</v>
      </c>
      <c r="R203">
        <f t="shared" si="79"/>
        <v>1</v>
      </c>
      <c r="S203">
        <f>SIGN(S202)</f>
        <v>1</v>
      </c>
      <c r="T203">
        <f t="shared" ref="T203:Y203" si="80">SIGN(T202)</f>
        <v>-1</v>
      </c>
      <c r="U203">
        <f t="shared" si="80"/>
        <v>-1</v>
      </c>
      <c r="V203">
        <f t="shared" si="80"/>
        <v>-1</v>
      </c>
      <c r="W203">
        <f t="shared" si="80"/>
        <v>-1</v>
      </c>
      <c r="X203">
        <f t="shared" si="80"/>
        <v>-1</v>
      </c>
      <c r="Y203" s="5">
        <f t="shared" si="80"/>
        <v>-1</v>
      </c>
    </row>
    <row r="204" spans="1:25">
      <c r="A204" s="6" t="s">
        <v>68</v>
      </c>
      <c r="B204" s="7">
        <f>IF(B203=-1,0,B202)</f>
        <v>0</v>
      </c>
      <c r="C204" s="7">
        <f t="shared" ref="C204:Y204" si="81">IF(C203=-1,0,C202)</f>
        <v>0</v>
      </c>
      <c r="D204" s="7">
        <f t="shared" si="81"/>
        <v>0</v>
      </c>
      <c r="E204" s="7">
        <f t="shared" si="81"/>
        <v>0</v>
      </c>
      <c r="F204" s="7">
        <f t="shared" si="81"/>
        <v>0</v>
      </c>
      <c r="G204" s="7">
        <f t="shared" si="81"/>
        <v>0</v>
      </c>
      <c r="H204" s="7">
        <f t="shared" si="81"/>
        <v>0</v>
      </c>
      <c r="I204" s="27">
        <f t="shared" si="81"/>
        <v>9958.301968983762</v>
      </c>
      <c r="J204" s="27">
        <f t="shared" si="81"/>
        <v>21079.122674035832</v>
      </c>
      <c r="K204" s="27">
        <f t="shared" si="81"/>
        <v>32384.138231195109</v>
      </c>
      <c r="L204" s="27">
        <f t="shared" si="81"/>
        <v>37524.579063454672</v>
      </c>
      <c r="M204" s="27">
        <f t="shared" si="81"/>
        <v>37940.742388391052</v>
      </c>
      <c r="N204" s="27">
        <f t="shared" si="81"/>
        <v>35621.133077083272</v>
      </c>
      <c r="O204" s="27">
        <f t="shared" si="81"/>
        <v>28012.567954142105</v>
      </c>
      <c r="P204" s="27">
        <f t="shared" si="81"/>
        <v>21290.261364437043</v>
      </c>
      <c r="Q204" s="27">
        <f t="shared" si="81"/>
        <v>17639.103649027347</v>
      </c>
      <c r="R204" s="27">
        <f t="shared" si="81"/>
        <v>12048.266162491846</v>
      </c>
      <c r="S204" s="27">
        <f t="shared" si="81"/>
        <v>2440.0171552434967</v>
      </c>
      <c r="T204" s="7">
        <f t="shared" si="81"/>
        <v>0</v>
      </c>
      <c r="U204" s="7">
        <f t="shared" si="81"/>
        <v>0</v>
      </c>
      <c r="V204" s="7">
        <f t="shared" si="81"/>
        <v>0</v>
      </c>
      <c r="W204" s="7">
        <f t="shared" si="81"/>
        <v>0</v>
      </c>
      <c r="X204" s="7">
        <f t="shared" si="81"/>
        <v>0</v>
      </c>
      <c r="Y204" s="8">
        <f t="shared" si="81"/>
        <v>0</v>
      </c>
    </row>
    <row r="206" spans="1:25">
      <c r="A206" s="25" t="s">
        <v>65</v>
      </c>
      <c r="B206" s="26">
        <v>0.2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</row>
    <row r="207" spans="1:25">
      <c r="A207" s="4" t="s">
        <v>66</v>
      </c>
      <c r="B207" s="29">
        <f>B40-B179</f>
        <v>-6278.0244205608833</v>
      </c>
      <c r="C207" s="29">
        <f t="shared" ref="C207:Y207" si="82">C40-C179</f>
        <v>-5930.6747087675549</v>
      </c>
      <c r="D207" s="29">
        <f t="shared" si="82"/>
        <v>-5907.8039458511212</v>
      </c>
      <c r="E207" s="29">
        <f t="shared" si="82"/>
        <v>-6130.7938842863441</v>
      </c>
      <c r="F207" s="29">
        <f t="shared" si="82"/>
        <v>-6371.6516062500295</v>
      </c>
      <c r="G207" s="38">
        <f t="shared" si="82"/>
        <v>-6297.7069380185039</v>
      </c>
      <c r="H207" s="38">
        <f t="shared" si="82"/>
        <v>-2879.5693914983326</v>
      </c>
      <c r="I207">
        <f t="shared" si="82"/>
        <v>4314.1502237125715</v>
      </c>
      <c r="J207">
        <f t="shared" si="82"/>
        <v>11399.025239709852</v>
      </c>
      <c r="K207">
        <f t="shared" si="82"/>
        <v>18626.946978444186</v>
      </c>
      <c r="L207">
        <f t="shared" si="82"/>
        <v>21898.576935143123</v>
      </c>
      <c r="M207">
        <f t="shared" si="82"/>
        <v>22050.706429954414</v>
      </c>
      <c r="N207">
        <f t="shared" si="82"/>
        <v>20485.479490432583</v>
      </c>
      <c r="O207">
        <f t="shared" si="82"/>
        <v>15297.795978768117</v>
      </c>
      <c r="P207">
        <f t="shared" si="82"/>
        <v>10804.346396612436</v>
      </c>
      <c r="Q207">
        <f t="shared" si="82"/>
        <v>8387.6325623070079</v>
      </c>
      <c r="R207">
        <f t="shared" si="82"/>
        <v>4675.8929836746775</v>
      </c>
      <c r="S207" s="38">
        <f t="shared" si="82"/>
        <v>-1640.5056739622869</v>
      </c>
      <c r="T207" s="38">
        <f t="shared" si="82"/>
        <v>-6624.8661617410944</v>
      </c>
      <c r="U207" s="38">
        <f t="shared" si="82"/>
        <v>-8960.6893219682861</v>
      </c>
      <c r="V207" s="29">
        <f t="shared" si="82"/>
        <v>-8550.091774040282</v>
      </c>
      <c r="W207" s="29">
        <f t="shared" si="82"/>
        <v>-7954.0225155307444</v>
      </c>
      <c r="X207" s="29">
        <f t="shared" si="82"/>
        <v>-7443.0039066166928</v>
      </c>
      <c r="Y207" s="29">
        <f t="shared" si="82"/>
        <v>-6951.2825039133813</v>
      </c>
    </row>
    <row r="208" spans="1:25">
      <c r="A208" s="4" t="s">
        <v>67</v>
      </c>
      <c r="B208">
        <f t="shared" ref="B208:K208" si="83">SIGN(B207)</f>
        <v>-1</v>
      </c>
      <c r="C208">
        <f t="shared" si="83"/>
        <v>-1</v>
      </c>
      <c r="D208">
        <f t="shared" si="83"/>
        <v>-1</v>
      </c>
      <c r="E208">
        <f t="shared" si="83"/>
        <v>-1</v>
      </c>
      <c r="F208">
        <f t="shared" si="83"/>
        <v>-1</v>
      </c>
      <c r="G208">
        <f t="shared" si="83"/>
        <v>-1</v>
      </c>
      <c r="H208">
        <f t="shared" si="83"/>
        <v>-1</v>
      </c>
      <c r="I208">
        <f t="shared" si="83"/>
        <v>1</v>
      </c>
      <c r="J208">
        <f t="shared" si="83"/>
        <v>1</v>
      </c>
      <c r="K208">
        <f t="shared" si="83"/>
        <v>1</v>
      </c>
      <c r="L208">
        <f t="shared" ref="L208:R208" si="84">SIGN(L207)</f>
        <v>1</v>
      </c>
      <c r="M208">
        <f t="shared" si="84"/>
        <v>1</v>
      </c>
      <c r="N208">
        <f t="shared" si="84"/>
        <v>1</v>
      </c>
      <c r="O208">
        <f t="shared" si="84"/>
        <v>1</v>
      </c>
      <c r="P208">
        <f t="shared" si="84"/>
        <v>1</v>
      </c>
      <c r="Q208">
        <f t="shared" si="84"/>
        <v>1</v>
      </c>
      <c r="R208">
        <f t="shared" si="84"/>
        <v>1</v>
      </c>
      <c r="S208">
        <f>SIGN(S207)</f>
        <v>-1</v>
      </c>
      <c r="T208">
        <f t="shared" ref="T208:Y208" si="85">SIGN(T207)</f>
        <v>-1</v>
      </c>
      <c r="U208">
        <f t="shared" si="85"/>
        <v>-1</v>
      </c>
      <c r="V208">
        <f t="shared" si="85"/>
        <v>-1</v>
      </c>
      <c r="W208">
        <f t="shared" si="85"/>
        <v>-1</v>
      </c>
      <c r="X208">
        <f t="shared" si="85"/>
        <v>-1</v>
      </c>
      <c r="Y208" s="5">
        <f t="shared" si="85"/>
        <v>-1</v>
      </c>
    </row>
    <row r="209" spans="1:25">
      <c r="A209" s="6" t="s">
        <v>68</v>
      </c>
      <c r="B209" s="7">
        <f>IF(B208=-1,0,B207)</f>
        <v>0</v>
      </c>
      <c r="C209" s="7">
        <f t="shared" ref="C209:Y209" si="86">IF(C208=-1,0,C207)</f>
        <v>0</v>
      </c>
      <c r="D209" s="7">
        <f t="shared" si="86"/>
        <v>0</v>
      </c>
      <c r="E209" s="7">
        <f t="shared" si="86"/>
        <v>0</v>
      </c>
      <c r="F209" s="7">
        <f t="shared" si="86"/>
        <v>0</v>
      </c>
      <c r="G209" s="7">
        <f t="shared" si="86"/>
        <v>0</v>
      </c>
      <c r="H209" s="7">
        <f t="shared" si="86"/>
        <v>0</v>
      </c>
      <c r="I209" s="27">
        <f t="shared" si="86"/>
        <v>4314.1502237125715</v>
      </c>
      <c r="J209" s="27">
        <f t="shared" si="86"/>
        <v>11399.025239709852</v>
      </c>
      <c r="K209" s="27">
        <f t="shared" si="86"/>
        <v>18626.946978444186</v>
      </c>
      <c r="L209" s="27">
        <f t="shared" si="86"/>
        <v>21898.576935143123</v>
      </c>
      <c r="M209" s="27">
        <f t="shared" si="86"/>
        <v>22050.706429954414</v>
      </c>
      <c r="N209" s="27">
        <f t="shared" si="86"/>
        <v>20485.479490432583</v>
      </c>
      <c r="O209" s="27">
        <f t="shared" si="86"/>
        <v>15297.795978768117</v>
      </c>
      <c r="P209" s="27">
        <f t="shared" si="86"/>
        <v>10804.346396612436</v>
      </c>
      <c r="Q209" s="27">
        <f t="shared" si="86"/>
        <v>8387.6325623070079</v>
      </c>
      <c r="R209" s="27">
        <f t="shared" si="86"/>
        <v>4675.8929836746775</v>
      </c>
      <c r="S209" s="7">
        <f t="shared" si="86"/>
        <v>0</v>
      </c>
      <c r="T209" s="7">
        <f t="shared" si="86"/>
        <v>0</v>
      </c>
      <c r="U209" s="7">
        <f t="shared" si="86"/>
        <v>0</v>
      </c>
      <c r="V209" s="7">
        <f t="shared" si="86"/>
        <v>0</v>
      </c>
      <c r="W209" s="7">
        <f t="shared" si="86"/>
        <v>0</v>
      </c>
      <c r="X209" s="7">
        <f t="shared" si="86"/>
        <v>0</v>
      </c>
      <c r="Y209" s="8">
        <f t="shared" si="86"/>
        <v>0</v>
      </c>
    </row>
    <row r="211" spans="1:25">
      <c r="A211" s="25" t="s">
        <v>65</v>
      </c>
      <c r="B211" s="26">
        <v>0.1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</row>
    <row r="212" spans="1:25">
      <c r="A212" s="4" t="s">
        <v>66</v>
      </c>
      <c r="B212" s="29">
        <f>B43-B179</f>
        <v>-6278.0244205608833</v>
      </c>
      <c r="C212" s="29">
        <f t="shared" ref="C212:Y212" si="87">C43-C179</f>
        <v>-5930.6747087675549</v>
      </c>
      <c r="D212" s="29">
        <f t="shared" si="87"/>
        <v>-5907.8039458511212</v>
      </c>
      <c r="E212" s="29">
        <f t="shared" si="87"/>
        <v>-6130.7938842863441</v>
      </c>
      <c r="F212" s="29">
        <f t="shared" si="87"/>
        <v>-6371.6516062500295</v>
      </c>
      <c r="G212" s="38">
        <f t="shared" si="87"/>
        <v>-6404.0062722247048</v>
      </c>
      <c r="H212" s="38">
        <f t="shared" si="87"/>
        <v>-4710.6611484696678</v>
      </c>
      <c r="I212" s="38">
        <f t="shared" si="87"/>
        <v>-1330.0015215586218</v>
      </c>
      <c r="J212" s="38">
        <f t="shared" si="87"/>
        <v>1718.9278053838616</v>
      </c>
      <c r="K212">
        <f t="shared" si="87"/>
        <v>4869.7557256932578</v>
      </c>
      <c r="L212">
        <f t="shared" si="87"/>
        <v>6272.5748068315643</v>
      </c>
      <c r="M212">
        <f t="shared" si="87"/>
        <v>6160.6704715177766</v>
      </c>
      <c r="N212">
        <f t="shared" si="87"/>
        <v>5349.825903781888</v>
      </c>
      <c r="O212">
        <f t="shared" si="87"/>
        <v>2583.02400339413</v>
      </c>
      <c r="P212" s="38">
        <f t="shared" si="87"/>
        <v>318.43142878782601</v>
      </c>
      <c r="Q212" s="38">
        <f t="shared" si="87"/>
        <v>-863.83852441333147</v>
      </c>
      <c r="R212" s="38">
        <f t="shared" si="87"/>
        <v>-2696.4801951424943</v>
      </c>
      <c r="S212" s="38">
        <f t="shared" si="87"/>
        <v>-5721.0285031680705</v>
      </c>
      <c r="T212" s="38">
        <f t="shared" si="87"/>
        <v>-8068.4797004769216</v>
      </c>
      <c r="U212" s="38">
        <f t="shared" si="87"/>
        <v>-9032.6985483660355</v>
      </c>
      <c r="V212" s="29">
        <f t="shared" si="87"/>
        <v>-8550.091774040282</v>
      </c>
      <c r="W212" s="29">
        <f t="shared" si="87"/>
        <v>-7954.0225155307444</v>
      </c>
      <c r="X212" s="29">
        <f t="shared" si="87"/>
        <v>-7443.0039066166928</v>
      </c>
      <c r="Y212" s="29">
        <f t="shared" si="87"/>
        <v>-6951.2825039133813</v>
      </c>
    </row>
    <row r="213" spans="1:25">
      <c r="A213" s="4" t="s">
        <v>67</v>
      </c>
      <c r="B213">
        <f t="shared" ref="B213:K213" si="88">SIGN(B212)</f>
        <v>-1</v>
      </c>
      <c r="C213">
        <f t="shared" si="88"/>
        <v>-1</v>
      </c>
      <c r="D213">
        <f t="shared" si="88"/>
        <v>-1</v>
      </c>
      <c r="E213">
        <f t="shared" si="88"/>
        <v>-1</v>
      </c>
      <c r="F213">
        <f t="shared" si="88"/>
        <v>-1</v>
      </c>
      <c r="G213">
        <f t="shared" si="88"/>
        <v>-1</v>
      </c>
      <c r="H213">
        <f t="shared" si="88"/>
        <v>-1</v>
      </c>
      <c r="I213">
        <f t="shared" si="88"/>
        <v>-1</v>
      </c>
      <c r="J213">
        <f t="shared" si="88"/>
        <v>1</v>
      </c>
      <c r="K213">
        <f t="shared" si="88"/>
        <v>1</v>
      </c>
      <c r="L213">
        <f t="shared" ref="L213:R213" si="89">SIGN(L212)</f>
        <v>1</v>
      </c>
      <c r="M213">
        <f t="shared" si="89"/>
        <v>1</v>
      </c>
      <c r="N213">
        <f t="shared" si="89"/>
        <v>1</v>
      </c>
      <c r="O213">
        <f t="shared" si="89"/>
        <v>1</v>
      </c>
      <c r="P213">
        <f t="shared" si="89"/>
        <v>1</v>
      </c>
      <c r="Q213">
        <f t="shared" si="89"/>
        <v>-1</v>
      </c>
      <c r="R213">
        <f t="shared" si="89"/>
        <v>-1</v>
      </c>
      <c r="S213">
        <f>SIGN(S212)</f>
        <v>-1</v>
      </c>
      <c r="T213">
        <f t="shared" ref="T213:Y213" si="90">SIGN(T212)</f>
        <v>-1</v>
      </c>
      <c r="U213">
        <f t="shared" si="90"/>
        <v>-1</v>
      </c>
      <c r="V213">
        <f t="shared" si="90"/>
        <v>-1</v>
      </c>
      <c r="W213">
        <f t="shared" si="90"/>
        <v>-1</v>
      </c>
      <c r="X213">
        <f t="shared" si="90"/>
        <v>-1</v>
      </c>
      <c r="Y213" s="5">
        <f t="shared" si="90"/>
        <v>-1</v>
      </c>
    </row>
    <row r="214" spans="1:25">
      <c r="A214" s="6" t="s">
        <v>68</v>
      </c>
      <c r="B214" s="7">
        <f>IF(B213=-1,0,B212)</f>
        <v>0</v>
      </c>
      <c r="C214" s="7">
        <f t="shared" ref="C214:Y214" si="91">IF(C213=-1,0,C212)</f>
        <v>0</v>
      </c>
      <c r="D214" s="7">
        <f t="shared" si="91"/>
        <v>0</v>
      </c>
      <c r="E214" s="7">
        <f t="shared" si="91"/>
        <v>0</v>
      </c>
      <c r="F214" s="7">
        <f t="shared" si="91"/>
        <v>0</v>
      </c>
      <c r="G214" s="7">
        <f t="shared" si="91"/>
        <v>0</v>
      </c>
      <c r="H214" s="7">
        <f t="shared" si="91"/>
        <v>0</v>
      </c>
      <c r="I214" s="7">
        <f t="shared" si="91"/>
        <v>0</v>
      </c>
      <c r="J214" s="41">
        <f t="shared" si="91"/>
        <v>1718.9278053838616</v>
      </c>
      <c r="K214" s="27">
        <f t="shared" si="91"/>
        <v>4869.7557256932578</v>
      </c>
      <c r="L214" s="27">
        <f t="shared" si="91"/>
        <v>6272.5748068315643</v>
      </c>
      <c r="M214" s="27">
        <f t="shared" si="91"/>
        <v>6160.6704715177766</v>
      </c>
      <c r="N214" s="27">
        <f t="shared" si="91"/>
        <v>5349.825903781888</v>
      </c>
      <c r="O214" s="27">
        <f t="shared" si="91"/>
        <v>2583.02400339413</v>
      </c>
      <c r="P214" s="7">
        <f t="shared" si="91"/>
        <v>318.43142878782601</v>
      </c>
      <c r="Q214" s="7">
        <f t="shared" si="91"/>
        <v>0</v>
      </c>
      <c r="R214" s="7">
        <f t="shared" si="91"/>
        <v>0</v>
      </c>
      <c r="S214" s="7">
        <f t="shared" si="91"/>
        <v>0</v>
      </c>
      <c r="T214" s="7">
        <f t="shared" si="91"/>
        <v>0</v>
      </c>
      <c r="U214" s="7">
        <f t="shared" si="91"/>
        <v>0</v>
      </c>
      <c r="V214" s="7">
        <f t="shared" si="91"/>
        <v>0</v>
      </c>
      <c r="W214" s="7">
        <f t="shared" si="91"/>
        <v>0</v>
      </c>
      <c r="X214" s="7">
        <f t="shared" si="91"/>
        <v>0</v>
      </c>
      <c r="Y214" s="8">
        <f t="shared" si="91"/>
        <v>0</v>
      </c>
    </row>
    <row r="219" spans="1:25">
      <c r="A219" s="43" t="s">
        <v>69</v>
      </c>
    </row>
    <row r="220" spans="1:25" ht="14.25" thickBot="1"/>
    <row r="221" spans="1:25">
      <c r="A221" s="44" t="s">
        <v>16</v>
      </c>
      <c r="B221" s="45"/>
      <c r="C221" s="45" t="s">
        <v>70</v>
      </c>
      <c r="D221" s="45" t="s">
        <v>71</v>
      </c>
      <c r="E221" s="46" t="s">
        <v>72</v>
      </c>
      <c r="F221" s="46" t="s">
        <v>73</v>
      </c>
      <c r="G221" s="47" t="s">
        <v>74</v>
      </c>
      <c r="H221" s="47" t="s">
        <v>75</v>
      </c>
      <c r="I221" s="48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9"/>
    </row>
    <row r="222" spans="1:25">
      <c r="A222" s="50" t="s">
        <v>76</v>
      </c>
      <c r="B222" t="s">
        <v>77</v>
      </c>
      <c r="C222">
        <v>28607615.521165695</v>
      </c>
      <c r="D222">
        <v>14499681.999999998</v>
      </c>
      <c r="E222">
        <v>6349349</v>
      </c>
      <c r="F222">
        <v>491200</v>
      </c>
      <c r="G222">
        <v>1837330</v>
      </c>
      <c r="H222">
        <v>1122162</v>
      </c>
      <c r="I222" s="5" t="s">
        <v>58</v>
      </c>
      <c r="Y222" s="51"/>
    </row>
    <row r="223" spans="1:25">
      <c r="A223" s="50" t="s">
        <v>78</v>
      </c>
      <c r="B223" t="s">
        <v>79</v>
      </c>
      <c r="C223">
        <v>0.6</v>
      </c>
      <c r="D223">
        <v>0.8</v>
      </c>
      <c r="E223">
        <v>0.6</v>
      </c>
      <c r="F223">
        <v>0.25</v>
      </c>
      <c r="G223">
        <v>0.12</v>
      </c>
      <c r="H223">
        <v>0.8</v>
      </c>
      <c r="I223" s="5"/>
      <c r="Y223" s="51"/>
    </row>
    <row r="224" spans="1:25">
      <c r="A224" s="52"/>
      <c r="B224" s="7" t="s">
        <v>81</v>
      </c>
      <c r="C224" s="7">
        <f t="shared" ref="C224:H224" si="92">C222/(365*24*C223)</f>
        <v>5442.8492239660764</v>
      </c>
      <c r="D224" s="7">
        <f t="shared" si="92"/>
        <v>2069.0185502283102</v>
      </c>
      <c r="E224" s="7">
        <f t="shared" si="92"/>
        <v>1208.0192161339421</v>
      </c>
      <c r="F224" s="7">
        <f t="shared" si="92"/>
        <v>224.29223744292239</v>
      </c>
      <c r="G224" s="7">
        <f t="shared" si="92"/>
        <v>1747.8405631659055</v>
      </c>
      <c r="H224" s="7">
        <f t="shared" si="92"/>
        <v>160.12585616438355</v>
      </c>
      <c r="I224" s="8" t="s">
        <v>82</v>
      </c>
      <c r="J224" t="s">
        <v>83</v>
      </c>
      <c r="Y224" s="51"/>
    </row>
    <row r="225" spans="1:25">
      <c r="A225" s="50"/>
      <c r="Y225" s="51"/>
    </row>
    <row r="226" spans="1:25">
      <c r="A226" s="53" t="s">
        <v>70</v>
      </c>
      <c r="B226" s="2">
        <f>$C$224</f>
        <v>5442.8492239660764</v>
      </c>
      <c r="C226" s="2">
        <f t="shared" ref="C226:Y226" si="93">$C$224</f>
        <v>5442.8492239660764</v>
      </c>
      <c r="D226" s="2">
        <f t="shared" si="93"/>
        <v>5442.8492239660764</v>
      </c>
      <c r="E226" s="2">
        <f t="shared" si="93"/>
        <v>5442.8492239660764</v>
      </c>
      <c r="F226" s="2">
        <f t="shared" si="93"/>
        <v>5442.8492239660764</v>
      </c>
      <c r="G226" s="2">
        <f t="shared" si="93"/>
        <v>5442.8492239660764</v>
      </c>
      <c r="H226" s="2">
        <f t="shared" si="93"/>
        <v>5442.8492239660764</v>
      </c>
      <c r="I226" s="2">
        <f t="shared" si="93"/>
        <v>5442.8492239660764</v>
      </c>
      <c r="J226" s="2">
        <f t="shared" si="93"/>
        <v>5442.8492239660764</v>
      </c>
      <c r="K226" s="2">
        <f t="shared" si="93"/>
        <v>5442.8492239660764</v>
      </c>
      <c r="L226" s="2">
        <f t="shared" si="93"/>
        <v>5442.8492239660764</v>
      </c>
      <c r="M226" s="2">
        <f t="shared" si="93"/>
        <v>5442.8492239660764</v>
      </c>
      <c r="N226" s="2">
        <f t="shared" si="93"/>
        <v>5442.8492239660764</v>
      </c>
      <c r="O226" s="2">
        <f t="shared" si="93"/>
        <v>5442.8492239660764</v>
      </c>
      <c r="P226" s="2">
        <f t="shared" si="93"/>
        <v>5442.8492239660764</v>
      </c>
      <c r="Q226" s="2">
        <f t="shared" si="93"/>
        <v>5442.8492239660764</v>
      </c>
      <c r="R226" s="2">
        <f t="shared" si="93"/>
        <v>5442.8492239660764</v>
      </c>
      <c r="S226" s="2">
        <f t="shared" si="93"/>
        <v>5442.8492239660764</v>
      </c>
      <c r="T226" s="2">
        <f t="shared" si="93"/>
        <v>5442.8492239660764</v>
      </c>
      <c r="U226" s="2">
        <f t="shared" si="93"/>
        <v>5442.8492239660764</v>
      </c>
      <c r="V226" s="2">
        <f t="shared" si="93"/>
        <v>5442.8492239660764</v>
      </c>
      <c r="W226" s="2">
        <f t="shared" si="93"/>
        <v>5442.8492239660764</v>
      </c>
      <c r="X226" s="2">
        <f t="shared" si="93"/>
        <v>5442.8492239660764</v>
      </c>
      <c r="Y226" s="54">
        <f t="shared" si="93"/>
        <v>5442.8492239660764</v>
      </c>
    </row>
    <row r="227" spans="1:25">
      <c r="A227" s="55" t="s">
        <v>71</v>
      </c>
      <c r="B227">
        <f>$D$224</f>
        <v>2069.0185502283102</v>
      </c>
      <c r="C227">
        <f t="shared" ref="C227:Y227" si="94">$D$224</f>
        <v>2069.0185502283102</v>
      </c>
      <c r="D227">
        <f t="shared" si="94"/>
        <v>2069.0185502283102</v>
      </c>
      <c r="E227">
        <f t="shared" si="94"/>
        <v>2069.0185502283102</v>
      </c>
      <c r="F227">
        <f t="shared" si="94"/>
        <v>2069.0185502283102</v>
      </c>
      <c r="G227">
        <f t="shared" si="94"/>
        <v>2069.0185502283102</v>
      </c>
      <c r="H227">
        <f t="shared" si="94"/>
        <v>2069.0185502283102</v>
      </c>
      <c r="I227">
        <f t="shared" si="94"/>
        <v>2069.0185502283102</v>
      </c>
      <c r="J227">
        <f t="shared" si="94"/>
        <v>2069.0185502283102</v>
      </c>
      <c r="K227">
        <f t="shared" si="94"/>
        <v>2069.0185502283102</v>
      </c>
      <c r="L227">
        <f t="shared" si="94"/>
        <v>2069.0185502283102</v>
      </c>
      <c r="M227">
        <f t="shared" si="94"/>
        <v>2069.0185502283102</v>
      </c>
      <c r="N227">
        <f t="shared" si="94"/>
        <v>2069.0185502283102</v>
      </c>
      <c r="O227">
        <f t="shared" si="94"/>
        <v>2069.0185502283102</v>
      </c>
      <c r="P227">
        <f t="shared" si="94"/>
        <v>2069.0185502283102</v>
      </c>
      <c r="Q227">
        <f t="shared" si="94"/>
        <v>2069.0185502283102</v>
      </c>
      <c r="R227">
        <f t="shared" si="94"/>
        <v>2069.0185502283102</v>
      </c>
      <c r="S227">
        <f t="shared" si="94"/>
        <v>2069.0185502283102</v>
      </c>
      <c r="T227">
        <f t="shared" si="94"/>
        <v>2069.0185502283102</v>
      </c>
      <c r="U227">
        <f t="shared" si="94"/>
        <v>2069.0185502283102</v>
      </c>
      <c r="V227">
        <f t="shared" si="94"/>
        <v>2069.0185502283102</v>
      </c>
      <c r="W227">
        <f t="shared" si="94"/>
        <v>2069.0185502283102</v>
      </c>
      <c r="X227">
        <f t="shared" si="94"/>
        <v>2069.0185502283102</v>
      </c>
      <c r="Y227" s="51">
        <f t="shared" si="94"/>
        <v>2069.0185502283102</v>
      </c>
    </row>
    <row r="228" spans="1:25">
      <c r="A228" s="56" t="s">
        <v>64</v>
      </c>
      <c r="B228" s="7">
        <f>B92</f>
        <v>8784</v>
      </c>
      <c r="C228" s="7">
        <f t="shared" ref="C228:Y228" si="95">C92</f>
        <v>8298</v>
      </c>
      <c r="D228" s="7">
        <f t="shared" si="95"/>
        <v>8266</v>
      </c>
      <c r="E228" s="7">
        <f t="shared" si="95"/>
        <v>8578</v>
      </c>
      <c r="F228" s="7">
        <f t="shared" si="95"/>
        <v>8915</v>
      </c>
      <c r="G228" s="7">
        <f t="shared" si="95"/>
        <v>9109</v>
      </c>
      <c r="H228" s="7">
        <f t="shared" si="95"/>
        <v>9153</v>
      </c>
      <c r="I228" s="7">
        <f t="shared" si="95"/>
        <v>9758</v>
      </c>
      <c r="J228" s="7">
        <f t="shared" si="95"/>
        <v>11139</v>
      </c>
      <c r="K228" s="7">
        <f t="shared" si="95"/>
        <v>12435</v>
      </c>
      <c r="L228" s="7">
        <f t="shared" si="95"/>
        <v>13087</v>
      </c>
      <c r="M228" s="7">
        <f t="shared" si="95"/>
        <v>13613</v>
      </c>
      <c r="N228" s="7">
        <f t="shared" si="95"/>
        <v>13692</v>
      </c>
      <c r="O228" s="7">
        <f t="shared" si="95"/>
        <v>14176</v>
      </c>
      <c r="P228" s="7">
        <f t="shared" si="95"/>
        <v>14226</v>
      </c>
      <c r="Q228" s="7">
        <f t="shared" si="95"/>
        <v>14153</v>
      </c>
      <c r="R228" s="7">
        <f t="shared" si="95"/>
        <v>14088</v>
      </c>
      <c r="S228" s="7">
        <f t="shared" si="95"/>
        <v>13714</v>
      </c>
      <c r="T228" s="7">
        <f t="shared" si="95"/>
        <v>13309</v>
      </c>
      <c r="U228" s="7">
        <f t="shared" si="95"/>
        <v>12739</v>
      </c>
      <c r="V228" s="7">
        <f t="shared" si="95"/>
        <v>11963</v>
      </c>
      <c r="W228" s="7">
        <f t="shared" si="95"/>
        <v>11129</v>
      </c>
      <c r="X228" s="7">
        <f t="shared" si="95"/>
        <v>10414</v>
      </c>
      <c r="Y228" s="57">
        <f t="shared" si="95"/>
        <v>9726</v>
      </c>
    </row>
    <row r="229" spans="1:25">
      <c r="A229" s="50"/>
      <c r="Y229" s="51"/>
    </row>
    <row r="230" spans="1:25">
      <c r="A230" s="50"/>
      <c r="Y230" s="51"/>
    </row>
    <row r="231" spans="1:25">
      <c r="A231" s="58" t="s">
        <v>109</v>
      </c>
      <c r="B231" s="2">
        <f>B25</f>
        <v>0</v>
      </c>
      <c r="C231" s="2">
        <f t="shared" ref="C231:Y231" si="96">C25</f>
        <v>0</v>
      </c>
      <c r="D231" s="2">
        <f t="shared" si="96"/>
        <v>0</v>
      </c>
      <c r="E231" s="2">
        <f t="shared" si="96"/>
        <v>0</v>
      </c>
      <c r="F231" s="2">
        <f t="shared" si="96"/>
        <v>0</v>
      </c>
      <c r="G231" s="2">
        <f t="shared" si="96"/>
        <v>1062.9933420620107</v>
      </c>
      <c r="H231" s="2">
        <f t="shared" si="96"/>
        <v>18310.917569713351</v>
      </c>
      <c r="I231" s="2">
        <f t="shared" si="96"/>
        <v>56441.517452711931</v>
      </c>
      <c r="J231" s="2">
        <f t="shared" si="96"/>
        <v>96800.974343259892</v>
      </c>
      <c r="K231" s="2">
        <f t="shared" si="96"/>
        <v>137571.91252750927</v>
      </c>
      <c r="L231" s="2">
        <f t="shared" si="96"/>
        <v>156260.02128311558</v>
      </c>
      <c r="M231" s="2">
        <f t="shared" si="96"/>
        <v>158900.35958436638</v>
      </c>
      <c r="N231" s="2">
        <f t="shared" si="96"/>
        <v>151356.53586650692</v>
      </c>
      <c r="O231" s="2">
        <f t="shared" si="96"/>
        <v>127147.71975373988</v>
      </c>
      <c r="P231" s="2">
        <f t="shared" si="96"/>
        <v>104859.1496782461</v>
      </c>
      <c r="Q231" s="2">
        <f t="shared" si="96"/>
        <v>92514.710867203394</v>
      </c>
      <c r="R231" s="2">
        <f t="shared" si="96"/>
        <v>73723.731788171703</v>
      </c>
      <c r="S231" s="2">
        <f t="shared" si="96"/>
        <v>40805.228292057836</v>
      </c>
      <c r="T231" s="2">
        <f t="shared" si="96"/>
        <v>14436.135387358276</v>
      </c>
      <c r="U231" s="2">
        <f t="shared" si="96"/>
        <v>720.09226397749126</v>
      </c>
      <c r="V231" s="2">
        <f t="shared" si="96"/>
        <v>0</v>
      </c>
      <c r="W231" s="2">
        <f t="shared" si="96"/>
        <v>0</v>
      </c>
      <c r="X231" s="2">
        <f t="shared" si="96"/>
        <v>0</v>
      </c>
      <c r="Y231" s="54">
        <f t="shared" si="96"/>
        <v>0</v>
      </c>
    </row>
    <row r="232" spans="1:25">
      <c r="A232" s="50" t="s">
        <v>110</v>
      </c>
      <c r="B232">
        <f>B227+B231</f>
        <v>2069.0185502283102</v>
      </c>
      <c r="C232">
        <f t="shared" ref="C232:Y232" si="97">C227+C231</f>
        <v>2069.0185502283102</v>
      </c>
      <c r="D232">
        <f t="shared" si="97"/>
        <v>2069.0185502283102</v>
      </c>
      <c r="E232">
        <f t="shared" si="97"/>
        <v>2069.0185502283102</v>
      </c>
      <c r="F232">
        <f t="shared" si="97"/>
        <v>2069.0185502283102</v>
      </c>
      <c r="G232">
        <f t="shared" si="97"/>
        <v>3132.0118922903212</v>
      </c>
      <c r="H232">
        <f t="shared" si="97"/>
        <v>20379.93611994166</v>
      </c>
      <c r="I232">
        <f t="shared" si="97"/>
        <v>58510.536002940244</v>
      </c>
      <c r="J232">
        <f t="shared" si="97"/>
        <v>98869.992893488205</v>
      </c>
      <c r="K232">
        <f t="shared" si="97"/>
        <v>139640.93107773756</v>
      </c>
      <c r="L232">
        <f t="shared" si="97"/>
        <v>158329.03983334388</v>
      </c>
      <c r="M232">
        <f t="shared" si="97"/>
        <v>160969.37813459468</v>
      </c>
      <c r="N232">
        <f t="shared" si="97"/>
        <v>153425.55441673522</v>
      </c>
      <c r="O232">
        <f t="shared" si="97"/>
        <v>129216.73830396819</v>
      </c>
      <c r="P232">
        <f t="shared" si="97"/>
        <v>106928.16822847442</v>
      </c>
      <c r="Q232">
        <f t="shared" si="97"/>
        <v>94583.729417431707</v>
      </c>
      <c r="R232">
        <f t="shared" si="97"/>
        <v>75792.750338400016</v>
      </c>
      <c r="S232">
        <f t="shared" si="97"/>
        <v>42874.246842286149</v>
      </c>
      <c r="T232">
        <f t="shared" si="97"/>
        <v>16505.153937586587</v>
      </c>
      <c r="U232">
        <f t="shared" si="97"/>
        <v>2789.1108142058015</v>
      </c>
      <c r="V232">
        <f t="shared" si="97"/>
        <v>2069.0185502283102</v>
      </c>
      <c r="W232">
        <f t="shared" si="97"/>
        <v>2069.0185502283102</v>
      </c>
      <c r="X232">
        <f t="shared" si="97"/>
        <v>2069.0185502283102</v>
      </c>
      <c r="Y232" s="51">
        <f t="shared" si="97"/>
        <v>2069.0185502283102</v>
      </c>
    </row>
    <row r="233" spans="1:25">
      <c r="A233" s="52" t="s">
        <v>131</v>
      </c>
      <c r="B233" s="7">
        <f>B232+B226-B228</f>
        <v>-1272.1322258056134</v>
      </c>
      <c r="C233" s="7">
        <f t="shared" ref="C233:Y233" si="98">C232+C226-C228</f>
        <v>-786.13222580561342</v>
      </c>
      <c r="D233" s="7">
        <f t="shared" si="98"/>
        <v>-754.13222580561342</v>
      </c>
      <c r="E233" s="7">
        <f t="shared" si="98"/>
        <v>-1066.1322258056134</v>
      </c>
      <c r="F233" s="7">
        <f t="shared" si="98"/>
        <v>-1403.1322258056134</v>
      </c>
      <c r="G233" s="7">
        <f t="shared" si="98"/>
        <v>-534.13888374360249</v>
      </c>
      <c r="H233" s="27">
        <f t="shared" si="98"/>
        <v>16669.785343907737</v>
      </c>
      <c r="I233" s="27">
        <f t="shared" si="98"/>
        <v>54195.385226906321</v>
      </c>
      <c r="J233" s="27">
        <f t="shared" si="98"/>
        <v>93173.842117454275</v>
      </c>
      <c r="K233" s="27">
        <f t="shared" si="98"/>
        <v>132648.78030170363</v>
      </c>
      <c r="L233" s="27">
        <f t="shared" si="98"/>
        <v>150684.88905730995</v>
      </c>
      <c r="M233" s="27">
        <f>M232+M226-M228</f>
        <v>152799.22735856075</v>
      </c>
      <c r="N233" s="27">
        <f t="shared" si="98"/>
        <v>145176.40364070129</v>
      </c>
      <c r="O233" s="27">
        <f t="shared" si="98"/>
        <v>120483.58752793426</v>
      </c>
      <c r="P233" s="27">
        <f t="shared" si="98"/>
        <v>98145.017452440487</v>
      </c>
      <c r="Q233" s="27">
        <f t="shared" si="98"/>
        <v>85873.578641397777</v>
      </c>
      <c r="R233" s="27">
        <f t="shared" si="98"/>
        <v>67147.599562366086</v>
      </c>
      <c r="S233" s="27">
        <f t="shared" si="98"/>
        <v>34603.096066252227</v>
      </c>
      <c r="T233" s="27">
        <f t="shared" si="98"/>
        <v>8639.0031615526641</v>
      </c>
      <c r="U233" s="7">
        <f t="shared" si="98"/>
        <v>-4507.0399618281226</v>
      </c>
      <c r="V233" s="7">
        <f t="shared" si="98"/>
        <v>-4451.1322258056134</v>
      </c>
      <c r="W233" s="7">
        <f t="shared" si="98"/>
        <v>-3617.1322258056134</v>
      </c>
      <c r="X233" s="7">
        <f t="shared" si="98"/>
        <v>-2902.1322258056134</v>
      </c>
      <c r="Y233" s="57">
        <f t="shared" si="98"/>
        <v>-2214.1322258056134</v>
      </c>
    </row>
    <row r="234" spans="1:25">
      <c r="A234" s="50"/>
      <c r="Y234" s="51"/>
    </row>
    <row r="235" spans="1:25">
      <c r="A235" s="58" t="s">
        <v>111</v>
      </c>
      <c r="B235" s="2">
        <f>B28</f>
        <v>0</v>
      </c>
      <c r="C235" s="2">
        <f t="shared" ref="C235:Y235" si="99">C28</f>
        <v>0</v>
      </c>
      <c r="D235" s="2">
        <f t="shared" si="99"/>
        <v>0</v>
      </c>
      <c r="E235" s="2">
        <f t="shared" si="99"/>
        <v>0</v>
      </c>
      <c r="F235" s="2">
        <f t="shared" si="99"/>
        <v>0</v>
      </c>
      <c r="G235" s="2">
        <f t="shared" si="99"/>
        <v>637.79600523720649</v>
      </c>
      <c r="H235" s="2">
        <f t="shared" si="99"/>
        <v>10986.550541828008</v>
      </c>
      <c r="I235" s="2">
        <f t="shared" si="99"/>
        <v>33864.910471627154</v>
      </c>
      <c r="J235" s="2">
        <f t="shared" si="99"/>
        <v>58080.584605955926</v>
      </c>
      <c r="K235" s="2">
        <f t="shared" si="99"/>
        <v>82543.14751650556</v>
      </c>
      <c r="L235" s="2">
        <f t="shared" si="99"/>
        <v>93756.01276986934</v>
      </c>
      <c r="M235" s="2">
        <f t="shared" si="99"/>
        <v>95340.215750619827</v>
      </c>
      <c r="N235" s="2">
        <f t="shared" si="99"/>
        <v>90813.921519904165</v>
      </c>
      <c r="O235" s="2">
        <f t="shared" si="99"/>
        <v>76288.631852243925</v>
      </c>
      <c r="P235" s="2">
        <f t="shared" si="99"/>
        <v>62915.489806947655</v>
      </c>
      <c r="Q235" s="2">
        <f t="shared" si="99"/>
        <v>55508.826520322036</v>
      </c>
      <c r="R235" s="2">
        <f t="shared" si="99"/>
        <v>44234.239072903023</v>
      </c>
      <c r="S235" s="2">
        <f t="shared" si="99"/>
        <v>24483.136975234702</v>
      </c>
      <c r="T235" s="2">
        <f t="shared" si="99"/>
        <v>8661.6812324149651</v>
      </c>
      <c r="U235" s="2">
        <f t="shared" si="99"/>
        <v>432.05535838649473</v>
      </c>
      <c r="V235" s="2">
        <f t="shared" si="99"/>
        <v>0</v>
      </c>
      <c r="W235" s="2">
        <f t="shared" si="99"/>
        <v>0</v>
      </c>
      <c r="X235" s="2">
        <f t="shared" si="99"/>
        <v>0</v>
      </c>
      <c r="Y235" s="54">
        <f t="shared" si="99"/>
        <v>0</v>
      </c>
    </row>
    <row r="236" spans="1:25">
      <c r="A236" s="50" t="s">
        <v>110</v>
      </c>
      <c r="B236">
        <f>B227+B235</f>
        <v>2069.0185502283102</v>
      </c>
      <c r="C236">
        <f t="shared" ref="C236:Y236" si="100">C227+C235</f>
        <v>2069.0185502283102</v>
      </c>
      <c r="D236">
        <f t="shared" si="100"/>
        <v>2069.0185502283102</v>
      </c>
      <c r="E236">
        <f>E227+E235</f>
        <v>2069.0185502283102</v>
      </c>
      <c r="F236">
        <f t="shared" si="100"/>
        <v>2069.0185502283102</v>
      </c>
      <c r="G236">
        <f t="shared" si="100"/>
        <v>2706.8145554655166</v>
      </c>
      <c r="H236">
        <f t="shared" si="100"/>
        <v>13055.569092056317</v>
      </c>
      <c r="I236">
        <f t="shared" si="100"/>
        <v>35933.929021855467</v>
      </c>
      <c r="J236">
        <f t="shared" si="100"/>
        <v>60149.603156184239</v>
      </c>
      <c r="K236">
        <f t="shared" si="100"/>
        <v>84612.166066733873</v>
      </c>
      <c r="L236">
        <f t="shared" si="100"/>
        <v>95825.031320097652</v>
      </c>
      <c r="M236">
        <f t="shared" si="100"/>
        <v>97409.23430084814</v>
      </c>
      <c r="N236">
        <f t="shared" si="100"/>
        <v>92882.940070132478</v>
      </c>
      <c r="O236">
        <f t="shared" si="100"/>
        <v>78357.650402472238</v>
      </c>
      <c r="P236">
        <f t="shared" si="100"/>
        <v>64984.508357175968</v>
      </c>
      <c r="Q236">
        <f t="shared" si="100"/>
        <v>57577.845070550349</v>
      </c>
      <c r="R236">
        <f t="shared" si="100"/>
        <v>46303.257623131336</v>
      </c>
      <c r="S236">
        <f t="shared" si="100"/>
        <v>26552.155525463011</v>
      </c>
      <c r="T236">
        <f t="shared" si="100"/>
        <v>10730.699782643274</v>
      </c>
      <c r="U236">
        <f t="shared" si="100"/>
        <v>2501.0739086148051</v>
      </c>
      <c r="V236">
        <f t="shared" si="100"/>
        <v>2069.0185502283102</v>
      </c>
      <c r="W236">
        <f t="shared" si="100"/>
        <v>2069.0185502283102</v>
      </c>
      <c r="X236">
        <f t="shared" si="100"/>
        <v>2069.0185502283102</v>
      </c>
      <c r="Y236" s="51">
        <f t="shared" si="100"/>
        <v>2069.0185502283102</v>
      </c>
    </row>
    <row r="237" spans="1:25">
      <c r="A237" s="52" t="s">
        <v>131</v>
      </c>
      <c r="B237" s="41">
        <f>B236+B226-B228</f>
        <v>-1272.1322258056134</v>
      </c>
      <c r="C237" s="41">
        <f>C236+C226-C228</f>
        <v>-786.13222580561342</v>
      </c>
      <c r="D237" s="41">
        <f t="shared" ref="D237:Y237" si="101">D236+D226-D228</f>
        <v>-754.13222580561342</v>
      </c>
      <c r="E237" s="41">
        <f t="shared" si="101"/>
        <v>-1066.1322258056134</v>
      </c>
      <c r="F237" s="41">
        <f t="shared" si="101"/>
        <v>-1403.1322258056134</v>
      </c>
      <c r="G237" s="41">
        <f t="shared" si="101"/>
        <v>-959.33622056840704</v>
      </c>
      <c r="H237" s="64">
        <f t="shared" si="101"/>
        <v>9345.4183160223947</v>
      </c>
      <c r="I237" s="64">
        <f t="shared" si="101"/>
        <v>31618.778245821544</v>
      </c>
      <c r="J237" s="64">
        <f t="shared" si="101"/>
        <v>54453.452380150309</v>
      </c>
      <c r="K237" s="64">
        <f t="shared" si="101"/>
        <v>77620.015290699943</v>
      </c>
      <c r="L237" s="64">
        <f t="shared" si="101"/>
        <v>88180.880544063722</v>
      </c>
      <c r="M237" s="64">
        <f t="shared" si="101"/>
        <v>89239.08352481421</v>
      </c>
      <c r="N237" s="64">
        <f>N236+N226-N228</f>
        <v>84633.789294098548</v>
      </c>
      <c r="O237" s="64">
        <f t="shared" si="101"/>
        <v>69624.499626438308</v>
      </c>
      <c r="P237" s="64">
        <f t="shared" si="101"/>
        <v>56201.357581142045</v>
      </c>
      <c r="Q237" s="64">
        <f t="shared" si="101"/>
        <v>48867.694294516426</v>
      </c>
      <c r="R237" s="64">
        <f t="shared" si="101"/>
        <v>37658.106847097413</v>
      </c>
      <c r="S237" s="64">
        <f t="shared" si="101"/>
        <v>18281.004749429088</v>
      </c>
      <c r="T237" s="64">
        <f t="shared" si="101"/>
        <v>2864.5490066093516</v>
      </c>
      <c r="U237" s="41">
        <f t="shared" si="101"/>
        <v>-4795.0768674191186</v>
      </c>
      <c r="V237" s="41">
        <f t="shared" si="101"/>
        <v>-4451.1322258056134</v>
      </c>
      <c r="W237" s="41">
        <f t="shared" si="101"/>
        <v>-3617.1322258056134</v>
      </c>
      <c r="X237" s="41">
        <f t="shared" si="101"/>
        <v>-2902.1322258056134</v>
      </c>
      <c r="Y237" s="68">
        <f t="shared" si="101"/>
        <v>-2214.1322258056134</v>
      </c>
    </row>
    <row r="238" spans="1:25">
      <c r="A238" s="50"/>
      <c r="Y238" s="51"/>
    </row>
    <row r="239" spans="1:25">
      <c r="A239" s="58" t="s">
        <v>122</v>
      </c>
      <c r="B239" s="2">
        <f>B31</f>
        <v>0</v>
      </c>
      <c r="C239" s="2">
        <f t="shared" ref="C239:Y239" si="102">C31</f>
        <v>0</v>
      </c>
      <c r="D239" s="2">
        <f t="shared" si="102"/>
        <v>0</v>
      </c>
      <c r="E239" s="2">
        <f t="shared" si="102"/>
        <v>0</v>
      </c>
      <c r="F239" s="2">
        <f t="shared" si="102"/>
        <v>0</v>
      </c>
      <c r="G239" s="2">
        <f t="shared" si="102"/>
        <v>531.49667103100535</v>
      </c>
      <c r="H239" s="2">
        <f t="shared" si="102"/>
        <v>9155.4587848566753</v>
      </c>
      <c r="I239" s="2">
        <f t="shared" si="102"/>
        <v>28220.758726355965</v>
      </c>
      <c r="J239" s="2">
        <f t="shared" si="102"/>
        <v>48400.487171629946</v>
      </c>
      <c r="K239" s="2">
        <f t="shared" si="102"/>
        <v>68785.956263754633</v>
      </c>
      <c r="L239" s="2">
        <f t="shared" si="102"/>
        <v>78130.01064155779</v>
      </c>
      <c r="M239" s="2">
        <f t="shared" si="102"/>
        <v>79450.179792183189</v>
      </c>
      <c r="N239" s="2">
        <f t="shared" si="102"/>
        <v>75678.267933253461</v>
      </c>
      <c r="O239" s="2">
        <f t="shared" si="102"/>
        <v>63573.859876869938</v>
      </c>
      <c r="P239" s="2">
        <f t="shared" si="102"/>
        <v>52429.574839123052</v>
      </c>
      <c r="Q239" s="2">
        <f t="shared" si="102"/>
        <v>46257.355433601697</v>
      </c>
      <c r="R239" s="2">
        <f t="shared" si="102"/>
        <v>36861.865894085851</v>
      </c>
      <c r="S239" s="2">
        <f t="shared" si="102"/>
        <v>20402.614146028918</v>
      </c>
      <c r="T239" s="2">
        <f t="shared" si="102"/>
        <v>7218.0676936791378</v>
      </c>
      <c r="U239" s="2">
        <f t="shared" si="102"/>
        <v>360.04613198874563</v>
      </c>
      <c r="V239" s="2">
        <f t="shared" si="102"/>
        <v>0</v>
      </c>
      <c r="W239" s="2">
        <f t="shared" si="102"/>
        <v>0</v>
      </c>
      <c r="X239" s="2">
        <f t="shared" si="102"/>
        <v>0</v>
      </c>
      <c r="Y239" s="54">
        <f t="shared" si="102"/>
        <v>0</v>
      </c>
    </row>
    <row r="240" spans="1:25">
      <c r="A240" s="50" t="s">
        <v>110</v>
      </c>
      <c r="B240">
        <f>B227+B239</f>
        <v>2069.0185502283102</v>
      </c>
      <c r="C240">
        <f t="shared" ref="C240:Y240" si="103">C227+C239</f>
        <v>2069.0185502283102</v>
      </c>
      <c r="D240">
        <f t="shared" si="103"/>
        <v>2069.0185502283102</v>
      </c>
      <c r="E240">
        <f t="shared" si="103"/>
        <v>2069.0185502283102</v>
      </c>
      <c r="F240">
        <f t="shared" si="103"/>
        <v>2069.0185502283102</v>
      </c>
      <c r="G240">
        <f t="shared" si="103"/>
        <v>2600.5152212593157</v>
      </c>
      <c r="H240">
        <f>H227+H239</f>
        <v>11224.477335084986</v>
      </c>
      <c r="I240">
        <f t="shared" si="103"/>
        <v>30289.777276584275</v>
      </c>
      <c r="J240">
        <f t="shared" si="103"/>
        <v>50469.505721858259</v>
      </c>
      <c r="K240">
        <f t="shared" si="103"/>
        <v>70854.974813982946</v>
      </c>
      <c r="L240">
        <f>L227+L239</f>
        <v>80199.029191786103</v>
      </c>
      <c r="M240">
        <f t="shared" si="103"/>
        <v>81519.198342411502</v>
      </c>
      <c r="N240">
        <f t="shared" si="103"/>
        <v>77747.286483481774</v>
      </c>
      <c r="O240">
        <f t="shared" si="103"/>
        <v>65642.878427098243</v>
      </c>
      <c r="P240">
        <f t="shared" si="103"/>
        <v>54498.593389351365</v>
      </c>
      <c r="Q240">
        <f t="shared" si="103"/>
        <v>48326.37398383001</v>
      </c>
      <c r="R240">
        <f t="shared" si="103"/>
        <v>38930.884444314164</v>
      </c>
      <c r="S240">
        <f t="shared" si="103"/>
        <v>22471.632696257228</v>
      </c>
      <c r="T240">
        <f t="shared" si="103"/>
        <v>9287.0862439074481</v>
      </c>
      <c r="U240">
        <f t="shared" si="103"/>
        <v>2429.0646822170556</v>
      </c>
      <c r="V240">
        <f t="shared" si="103"/>
        <v>2069.0185502283102</v>
      </c>
      <c r="W240">
        <f t="shared" si="103"/>
        <v>2069.0185502283102</v>
      </c>
      <c r="X240">
        <f t="shared" si="103"/>
        <v>2069.0185502283102</v>
      </c>
      <c r="Y240" s="51">
        <f t="shared" si="103"/>
        <v>2069.0185502283102</v>
      </c>
    </row>
    <row r="241" spans="1:25">
      <c r="A241" s="52" t="s">
        <v>131</v>
      </c>
      <c r="B241" s="7">
        <f>B240+B226-B228</f>
        <v>-1272.1322258056134</v>
      </c>
      <c r="C241" s="7">
        <f t="shared" ref="C241:Y241" si="104">C240+C226-C228</f>
        <v>-786.13222580561342</v>
      </c>
      <c r="D241" s="7">
        <f t="shared" si="104"/>
        <v>-754.13222580561342</v>
      </c>
      <c r="E241" s="7">
        <f t="shared" si="104"/>
        <v>-1066.1322258056134</v>
      </c>
      <c r="F241" s="7">
        <f>F240+F226-F228</f>
        <v>-1403.1322258056134</v>
      </c>
      <c r="G241" s="7">
        <f t="shared" si="104"/>
        <v>-1065.635554774608</v>
      </c>
      <c r="H241" s="27">
        <f t="shared" si="104"/>
        <v>7514.3265590510637</v>
      </c>
      <c r="I241" s="27">
        <f t="shared" si="104"/>
        <v>25974.626500550352</v>
      </c>
      <c r="J241" s="27">
        <f t="shared" si="104"/>
        <v>44773.354945824336</v>
      </c>
      <c r="K241" s="27">
        <f t="shared" si="104"/>
        <v>63862.824037949016</v>
      </c>
      <c r="L241" s="27">
        <f t="shared" si="104"/>
        <v>72554.878415752173</v>
      </c>
      <c r="M241" s="27">
        <f t="shared" si="104"/>
        <v>73349.047566377572</v>
      </c>
      <c r="N241" s="27">
        <f t="shared" si="104"/>
        <v>69498.135707447844</v>
      </c>
      <c r="O241" s="27">
        <f t="shared" si="104"/>
        <v>56909.727651064313</v>
      </c>
      <c r="P241" s="27">
        <f t="shared" si="104"/>
        <v>45715.442613317442</v>
      </c>
      <c r="Q241" s="27">
        <f>Q240+Q226-Q228</f>
        <v>39616.223207796087</v>
      </c>
      <c r="R241" s="27">
        <f t="shared" si="104"/>
        <v>30285.733668280242</v>
      </c>
      <c r="S241" s="27">
        <f t="shared" si="104"/>
        <v>14200.481920223305</v>
      </c>
      <c r="T241" s="27">
        <f t="shared" si="104"/>
        <v>1420.9354678735253</v>
      </c>
      <c r="U241" s="7">
        <f t="shared" si="104"/>
        <v>-4867.086093816868</v>
      </c>
      <c r="V241" s="7">
        <f t="shared" si="104"/>
        <v>-4451.1322258056134</v>
      </c>
      <c r="W241" s="7">
        <f t="shared" si="104"/>
        <v>-3617.1322258056134</v>
      </c>
      <c r="X241" s="7">
        <f t="shared" si="104"/>
        <v>-2902.1322258056134</v>
      </c>
      <c r="Y241" s="57">
        <f t="shared" si="104"/>
        <v>-2214.1322258056134</v>
      </c>
    </row>
    <row r="242" spans="1:25">
      <c r="A242" s="50"/>
      <c r="Y242" s="51"/>
    </row>
    <row r="243" spans="1:25">
      <c r="A243" s="58" t="s">
        <v>123</v>
      </c>
      <c r="B243" s="2">
        <f>B34</f>
        <v>0</v>
      </c>
      <c r="C243" s="2">
        <f t="shared" ref="C243:Y243" si="105">C34</f>
        <v>0</v>
      </c>
      <c r="D243" s="2">
        <f t="shared" si="105"/>
        <v>0</v>
      </c>
      <c r="E243" s="2">
        <f t="shared" si="105"/>
        <v>0</v>
      </c>
      <c r="F243" s="2">
        <f t="shared" si="105"/>
        <v>0</v>
      </c>
      <c r="G243" s="2">
        <f t="shared" si="105"/>
        <v>425.19733682480438</v>
      </c>
      <c r="H243" s="2">
        <f t="shared" si="105"/>
        <v>7324.3670278853397</v>
      </c>
      <c r="I243" s="2">
        <f t="shared" si="105"/>
        <v>22576.606981084773</v>
      </c>
      <c r="J243" s="2">
        <f t="shared" si="105"/>
        <v>38720.389737303965</v>
      </c>
      <c r="K243" s="2">
        <f t="shared" si="105"/>
        <v>55028.765011003714</v>
      </c>
      <c r="L243" s="2">
        <f t="shared" si="105"/>
        <v>62504.008513246234</v>
      </c>
      <c r="M243" s="2">
        <f t="shared" si="105"/>
        <v>63560.143833746559</v>
      </c>
      <c r="N243" s="2">
        <f t="shared" si="105"/>
        <v>60542.614346602786</v>
      </c>
      <c r="O243" s="2">
        <f t="shared" si="105"/>
        <v>50859.08790149595</v>
      </c>
      <c r="P243" s="2">
        <f t="shared" si="105"/>
        <v>41943.659871298441</v>
      </c>
      <c r="Q243" s="2">
        <f t="shared" si="105"/>
        <v>37005.884346881357</v>
      </c>
      <c r="R243" s="2">
        <f t="shared" si="105"/>
        <v>29489.492715268687</v>
      </c>
      <c r="S243" s="2">
        <f t="shared" si="105"/>
        <v>16322.091316823135</v>
      </c>
      <c r="T243" s="2">
        <f t="shared" si="105"/>
        <v>5774.4541549433097</v>
      </c>
      <c r="U243" s="2">
        <f t="shared" si="105"/>
        <v>288.03690559099653</v>
      </c>
      <c r="V243" s="2">
        <f t="shared" si="105"/>
        <v>0</v>
      </c>
      <c r="W243" s="2">
        <f t="shared" si="105"/>
        <v>0</v>
      </c>
      <c r="X243" s="2">
        <f t="shared" si="105"/>
        <v>0</v>
      </c>
      <c r="Y243" s="54">
        <f t="shared" si="105"/>
        <v>0</v>
      </c>
    </row>
    <row r="244" spans="1:25">
      <c r="A244" s="50" t="s">
        <v>110</v>
      </c>
      <c r="B244">
        <f>B227+B243</f>
        <v>2069.0185502283102</v>
      </c>
      <c r="C244">
        <f t="shared" ref="C244:Y244" si="106">C227+C243</f>
        <v>2069.0185502283102</v>
      </c>
      <c r="D244">
        <f t="shared" si="106"/>
        <v>2069.0185502283102</v>
      </c>
      <c r="E244">
        <f t="shared" si="106"/>
        <v>2069.0185502283102</v>
      </c>
      <c r="F244">
        <f t="shared" si="106"/>
        <v>2069.0185502283102</v>
      </c>
      <c r="G244">
        <f t="shared" si="106"/>
        <v>2494.2158870531148</v>
      </c>
      <c r="H244">
        <f t="shared" si="106"/>
        <v>9393.3855781136499</v>
      </c>
      <c r="I244">
        <f>I227+I243</f>
        <v>24645.625531313082</v>
      </c>
      <c r="J244">
        <f t="shared" si="106"/>
        <v>40789.408287532278</v>
      </c>
      <c r="K244">
        <f t="shared" si="106"/>
        <v>57097.783561232027</v>
      </c>
      <c r="L244">
        <f t="shared" si="106"/>
        <v>64573.027063474547</v>
      </c>
      <c r="M244">
        <f t="shared" si="106"/>
        <v>65629.162383974864</v>
      </c>
      <c r="N244">
        <f t="shared" si="106"/>
        <v>62611.632896831099</v>
      </c>
      <c r="O244">
        <f t="shared" si="106"/>
        <v>52928.106451724263</v>
      </c>
      <c r="P244">
        <f t="shared" si="106"/>
        <v>44012.678421526754</v>
      </c>
      <c r="Q244">
        <f t="shared" si="106"/>
        <v>39074.90289710967</v>
      </c>
      <c r="R244">
        <f t="shared" si="106"/>
        <v>31558.511265496996</v>
      </c>
      <c r="S244">
        <f t="shared" si="106"/>
        <v>18391.109867051444</v>
      </c>
      <c r="T244">
        <f t="shared" si="106"/>
        <v>7843.47270517162</v>
      </c>
      <c r="U244">
        <f t="shared" si="106"/>
        <v>2357.0554558193066</v>
      </c>
      <c r="V244">
        <f t="shared" si="106"/>
        <v>2069.0185502283102</v>
      </c>
      <c r="W244">
        <f t="shared" si="106"/>
        <v>2069.0185502283102</v>
      </c>
      <c r="X244">
        <f t="shared" si="106"/>
        <v>2069.0185502283102</v>
      </c>
      <c r="Y244" s="51">
        <f t="shared" si="106"/>
        <v>2069.0185502283102</v>
      </c>
    </row>
    <row r="245" spans="1:25">
      <c r="A245" s="52" t="s">
        <v>131</v>
      </c>
      <c r="B245" s="7">
        <f>B244+B226-B228</f>
        <v>-1272.1322258056134</v>
      </c>
      <c r="C245" s="7">
        <f t="shared" ref="C245:Y245" si="107">C244+C226-C228</f>
        <v>-786.13222580561342</v>
      </c>
      <c r="D245" s="7">
        <f t="shared" si="107"/>
        <v>-754.13222580561342</v>
      </c>
      <c r="E245" s="7">
        <f t="shared" si="107"/>
        <v>-1066.1322258056134</v>
      </c>
      <c r="F245" s="7">
        <f t="shared" si="107"/>
        <v>-1403.1322258056134</v>
      </c>
      <c r="G245" s="7">
        <f t="shared" si="107"/>
        <v>-1171.9348889808089</v>
      </c>
      <c r="H245" s="27">
        <f>H244+H226-H228</f>
        <v>5683.2348020797253</v>
      </c>
      <c r="I245" s="27">
        <f t="shared" si="107"/>
        <v>20330.47475527916</v>
      </c>
      <c r="J245" s="27">
        <f t="shared" si="107"/>
        <v>35093.257511498356</v>
      </c>
      <c r="K245" s="27">
        <f>K244+K226-K228</f>
        <v>50105.632785198104</v>
      </c>
      <c r="L245" s="27">
        <f t="shared" si="107"/>
        <v>56928.876287440624</v>
      </c>
      <c r="M245" s="27">
        <f t="shared" si="107"/>
        <v>57459.011607940934</v>
      </c>
      <c r="N245" s="27">
        <f t="shared" si="107"/>
        <v>54362.482120797169</v>
      </c>
      <c r="O245" s="27">
        <f t="shared" si="107"/>
        <v>44194.95567569034</v>
      </c>
      <c r="P245" s="27">
        <f t="shared" si="107"/>
        <v>35229.527645492832</v>
      </c>
      <c r="Q245" s="27">
        <f t="shared" si="107"/>
        <v>30364.752121075748</v>
      </c>
      <c r="R245" s="27">
        <f t="shared" si="107"/>
        <v>22913.36048946307</v>
      </c>
      <c r="S245" s="27">
        <f t="shared" si="107"/>
        <v>10119.959091017521</v>
      </c>
      <c r="T245" s="7">
        <f t="shared" si="107"/>
        <v>-22.678070862304594</v>
      </c>
      <c r="U245" s="7">
        <f t="shared" si="107"/>
        <v>-4939.0953202146175</v>
      </c>
      <c r="V245" s="7">
        <f t="shared" si="107"/>
        <v>-4451.1322258056134</v>
      </c>
      <c r="W245" s="7">
        <f t="shared" si="107"/>
        <v>-3617.1322258056134</v>
      </c>
      <c r="X245" s="7">
        <f t="shared" si="107"/>
        <v>-2902.1322258056134</v>
      </c>
      <c r="Y245" s="57">
        <f t="shared" si="107"/>
        <v>-2214.1322258056134</v>
      </c>
    </row>
    <row r="246" spans="1:25">
      <c r="A246" s="50"/>
      <c r="Y246" s="51"/>
    </row>
    <row r="247" spans="1:25">
      <c r="A247" s="58" t="s">
        <v>127</v>
      </c>
      <c r="B247" s="2">
        <f>B37</f>
        <v>0</v>
      </c>
      <c r="C247" s="2">
        <f t="shared" ref="C247:Y247" si="108">C37</f>
        <v>0</v>
      </c>
      <c r="D247" s="2">
        <f t="shared" si="108"/>
        <v>0</v>
      </c>
      <c r="E247" s="2">
        <f t="shared" si="108"/>
        <v>0</v>
      </c>
      <c r="F247" s="2">
        <f t="shared" si="108"/>
        <v>0</v>
      </c>
      <c r="G247" s="2">
        <f t="shared" si="108"/>
        <v>318.89800261860324</v>
      </c>
      <c r="H247" s="2">
        <f t="shared" si="108"/>
        <v>5493.2752709140041</v>
      </c>
      <c r="I247" s="2">
        <f t="shared" si="108"/>
        <v>16932.455235813577</v>
      </c>
      <c r="J247" s="2">
        <f t="shared" si="108"/>
        <v>29040.292302977963</v>
      </c>
      <c r="K247" s="2">
        <f t="shared" si="108"/>
        <v>41271.57375825278</v>
      </c>
      <c r="L247" s="2">
        <f t="shared" si="108"/>
        <v>46878.00638493467</v>
      </c>
      <c r="M247" s="2">
        <f t="shared" si="108"/>
        <v>47670.107875309914</v>
      </c>
      <c r="N247" s="2">
        <f t="shared" si="108"/>
        <v>45406.960759952082</v>
      </c>
      <c r="O247" s="2">
        <f t="shared" si="108"/>
        <v>38144.315926121963</v>
      </c>
      <c r="P247" s="2">
        <f t="shared" si="108"/>
        <v>31457.744903473827</v>
      </c>
      <c r="Q247" s="2">
        <f t="shared" si="108"/>
        <v>27754.413260161018</v>
      </c>
      <c r="R247" s="2">
        <f t="shared" si="108"/>
        <v>22117.119536451512</v>
      </c>
      <c r="S247" s="2">
        <f t="shared" si="108"/>
        <v>12241.568487617351</v>
      </c>
      <c r="T247" s="2">
        <f t="shared" si="108"/>
        <v>4330.8406162074825</v>
      </c>
      <c r="U247" s="2">
        <f t="shared" si="108"/>
        <v>216.02767919324737</v>
      </c>
      <c r="V247" s="2">
        <f t="shared" si="108"/>
        <v>0</v>
      </c>
      <c r="W247" s="2">
        <f t="shared" si="108"/>
        <v>0</v>
      </c>
      <c r="X247" s="2">
        <f t="shared" si="108"/>
        <v>0</v>
      </c>
      <c r="Y247" s="54">
        <f t="shared" si="108"/>
        <v>0</v>
      </c>
    </row>
    <row r="248" spans="1:25">
      <c r="A248" s="50" t="s">
        <v>110</v>
      </c>
      <c r="B248">
        <f>B227+B247</f>
        <v>2069.0185502283102</v>
      </c>
      <c r="C248">
        <f t="shared" ref="C248:Y248" si="109">C227+C247</f>
        <v>2069.0185502283102</v>
      </c>
      <c r="D248">
        <f t="shared" si="109"/>
        <v>2069.0185502283102</v>
      </c>
      <c r="E248">
        <f t="shared" si="109"/>
        <v>2069.0185502283102</v>
      </c>
      <c r="F248">
        <f>F227+F247</f>
        <v>2069.0185502283102</v>
      </c>
      <c r="G248">
        <f>G227+G247</f>
        <v>2387.9165528469134</v>
      </c>
      <c r="H248">
        <f t="shared" si="109"/>
        <v>7562.2938211423143</v>
      </c>
      <c r="I248">
        <f t="shared" si="109"/>
        <v>19001.473786041886</v>
      </c>
      <c r="J248">
        <f t="shared" si="109"/>
        <v>31109.310853206272</v>
      </c>
      <c r="K248">
        <f t="shared" si="109"/>
        <v>43340.592308481093</v>
      </c>
      <c r="L248">
        <f t="shared" si="109"/>
        <v>48947.024935162983</v>
      </c>
      <c r="M248">
        <f t="shared" si="109"/>
        <v>49739.126425538227</v>
      </c>
      <c r="N248">
        <f t="shared" si="109"/>
        <v>47475.979310180395</v>
      </c>
      <c r="O248">
        <f t="shared" si="109"/>
        <v>40213.334476350276</v>
      </c>
      <c r="P248">
        <f t="shared" si="109"/>
        <v>33526.763453702137</v>
      </c>
      <c r="Q248">
        <f t="shared" si="109"/>
        <v>29823.431810389327</v>
      </c>
      <c r="R248">
        <f t="shared" si="109"/>
        <v>24186.138086679821</v>
      </c>
      <c r="S248">
        <f t="shared" si="109"/>
        <v>14310.58703784566</v>
      </c>
      <c r="T248">
        <f t="shared" si="109"/>
        <v>6399.8591664357928</v>
      </c>
      <c r="U248">
        <f t="shared" si="109"/>
        <v>2285.0462294215577</v>
      </c>
      <c r="V248">
        <f t="shared" si="109"/>
        <v>2069.0185502283102</v>
      </c>
      <c r="W248">
        <f t="shared" si="109"/>
        <v>2069.0185502283102</v>
      </c>
      <c r="X248">
        <f t="shared" si="109"/>
        <v>2069.0185502283102</v>
      </c>
      <c r="Y248" s="51">
        <f t="shared" si="109"/>
        <v>2069.0185502283102</v>
      </c>
    </row>
    <row r="249" spans="1:25">
      <c r="A249" s="52" t="s">
        <v>131</v>
      </c>
      <c r="B249" s="7">
        <f>B248+B226-B228</f>
        <v>-1272.1322258056134</v>
      </c>
      <c r="C249" s="7">
        <f t="shared" ref="C249:Y249" si="110">C248+C226-C228</f>
        <v>-786.13222580561342</v>
      </c>
      <c r="D249" s="7">
        <f t="shared" si="110"/>
        <v>-754.13222580561342</v>
      </c>
      <c r="E249" s="7">
        <f t="shared" si="110"/>
        <v>-1066.1322258056134</v>
      </c>
      <c r="F249" s="7">
        <f t="shared" si="110"/>
        <v>-1403.1322258056134</v>
      </c>
      <c r="G249" s="7">
        <f t="shared" si="110"/>
        <v>-1278.2342231870098</v>
      </c>
      <c r="H249" s="27">
        <f t="shared" si="110"/>
        <v>3852.1430451083907</v>
      </c>
      <c r="I249" s="27">
        <f>I248+I226-I228</f>
        <v>14686.323010007964</v>
      </c>
      <c r="J249" s="27">
        <f t="shared" si="110"/>
        <v>25413.160077172346</v>
      </c>
      <c r="K249" s="27">
        <f t="shared" si="110"/>
        <v>36348.44153244717</v>
      </c>
      <c r="L249" s="27">
        <f t="shared" si="110"/>
        <v>41302.87415912906</v>
      </c>
      <c r="M249" s="27">
        <f t="shared" si="110"/>
        <v>41568.975649504304</v>
      </c>
      <c r="N249" s="27">
        <f t="shared" si="110"/>
        <v>39226.828534146473</v>
      </c>
      <c r="O249" s="27">
        <f t="shared" si="110"/>
        <v>31480.183700316353</v>
      </c>
      <c r="P249" s="27">
        <f t="shared" si="110"/>
        <v>24743.612677668214</v>
      </c>
      <c r="Q249" s="27">
        <f t="shared" si="110"/>
        <v>21113.281034355401</v>
      </c>
      <c r="R249" s="27">
        <f t="shared" si="110"/>
        <v>15540.987310645898</v>
      </c>
      <c r="S249" s="27">
        <f t="shared" si="110"/>
        <v>6039.4362618117375</v>
      </c>
      <c r="T249" s="7">
        <f t="shared" si="110"/>
        <v>-1466.2916095981309</v>
      </c>
      <c r="U249" s="7">
        <f t="shared" si="110"/>
        <v>-5011.104546612366</v>
      </c>
      <c r="V249" s="7">
        <f t="shared" si="110"/>
        <v>-4451.1322258056134</v>
      </c>
      <c r="W249" s="7">
        <f t="shared" si="110"/>
        <v>-3617.1322258056134</v>
      </c>
      <c r="X249" s="7">
        <f t="shared" si="110"/>
        <v>-2902.1322258056134</v>
      </c>
      <c r="Y249" s="57">
        <f t="shared" si="110"/>
        <v>-2214.1322258056134</v>
      </c>
    </row>
    <row r="250" spans="1:25">
      <c r="A250" s="50"/>
      <c r="Y250" s="51"/>
    </row>
    <row r="251" spans="1:25">
      <c r="A251" s="58" t="s">
        <v>128</v>
      </c>
      <c r="B251" s="2">
        <f>B40</f>
        <v>0</v>
      </c>
      <c r="C251" s="2">
        <f t="shared" ref="C251:Y251" si="111">C40</f>
        <v>0</v>
      </c>
      <c r="D251" s="2">
        <f t="shared" si="111"/>
        <v>0</v>
      </c>
      <c r="E251" s="2">
        <f t="shared" si="111"/>
        <v>0</v>
      </c>
      <c r="F251" s="2">
        <f t="shared" si="111"/>
        <v>0</v>
      </c>
      <c r="G251" s="2">
        <f t="shared" si="111"/>
        <v>212.59866841240219</v>
      </c>
      <c r="H251" s="2">
        <f t="shared" si="111"/>
        <v>3662.1835139426698</v>
      </c>
      <c r="I251" s="2">
        <f t="shared" si="111"/>
        <v>11288.303490542386</v>
      </c>
      <c r="J251" s="2">
        <f t="shared" si="111"/>
        <v>19360.194868651983</v>
      </c>
      <c r="K251" s="2">
        <f t="shared" si="111"/>
        <v>27514.382505501857</v>
      </c>
      <c r="L251" s="2">
        <f t="shared" si="111"/>
        <v>31252.004256623117</v>
      </c>
      <c r="M251" s="2">
        <f t="shared" si="111"/>
        <v>31780.071916873279</v>
      </c>
      <c r="N251" s="2">
        <f t="shared" si="111"/>
        <v>30271.307173301393</v>
      </c>
      <c r="O251" s="2">
        <f t="shared" si="111"/>
        <v>25429.543950747975</v>
      </c>
      <c r="P251" s="2">
        <f t="shared" si="111"/>
        <v>20971.829935649221</v>
      </c>
      <c r="Q251" s="2">
        <f t="shared" si="111"/>
        <v>18502.942173440679</v>
      </c>
      <c r="R251" s="2">
        <f t="shared" si="111"/>
        <v>14744.746357634343</v>
      </c>
      <c r="S251" s="2">
        <f t="shared" si="111"/>
        <v>8161.0456584115673</v>
      </c>
      <c r="T251" s="2">
        <f t="shared" si="111"/>
        <v>2887.2270774716549</v>
      </c>
      <c r="U251" s="2">
        <f t="shared" si="111"/>
        <v>144.01845279549826</v>
      </c>
      <c r="V251" s="2">
        <f t="shared" si="111"/>
        <v>0</v>
      </c>
      <c r="W251" s="2">
        <f t="shared" si="111"/>
        <v>0</v>
      </c>
      <c r="X251" s="2">
        <f t="shared" si="111"/>
        <v>0</v>
      </c>
      <c r="Y251" s="54">
        <f t="shared" si="111"/>
        <v>0</v>
      </c>
    </row>
    <row r="252" spans="1:25">
      <c r="A252" s="50" t="s">
        <v>110</v>
      </c>
      <c r="B252">
        <f>B227+B251</f>
        <v>2069.0185502283102</v>
      </c>
      <c r="C252">
        <f t="shared" ref="C252:Y252" si="112">C227+C251</f>
        <v>2069.0185502283102</v>
      </c>
      <c r="D252">
        <f t="shared" si="112"/>
        <v>2069.0185502283102</v>
      </c>
      <c r="E252">
        <f t="shared" si="112"/>
        <v>2069.0185502283102</v>
      </c>
      <c r="F252">
        <f t="shared" si="112"/>
        <v>2069.0185502283102</v>
      </c>
      <c r="G252">
        <f t="shared" si="112"/>
        <v>2281.6172186407125</v>
      </c>
      <c r="H252">
        <f t="shared" si="112"/>
        <v>5731.2020641709805</v>
      </c>
      <c r="I252">
        <f t="shared" si="112"/>
        <v>13357.322040770698</v>
      </c>
      <c r="J252">
        <f t="shared" si="112"/>
        <v>21429.213418880292</v>
      </c>
      <c r="K252">
        <f>K227+K251</f>
        <v>29583.401055730166</v>
      </c>
      <c r="L252">
        <f t="shared" si="112"/>
        <v>33321.022806851426</v>
      </c>
      <c r="M252">
        <f t="shared" si="112"/>
        <v>33849.090467101589</v>
      </c>
      <c r="N252">
        <f t="shared" si="112"/>
        <v>32340.325723529702</v>
      </c>
      <c r="O252">
        <f t="shared" si="112"/>
        <v>27498.562500976284</v>
      </c>
      <c r="P252">
        <f>P227+P251</f>
        <v>23040.84848587753</v>
      </c>
      <c r="Q252">
        <f t="shared" si="112"/>
        <v>20571.960723668988</v>
      </c>
      <c r="R252">
        <f t="shared" si="112"/>
        <v>16813.764907862653</v>
      </c>
      <c r="S252">
        <f t="shared" si="112"/>
        <v>10230.064208639877</v>
      </c>
      <c r="T252">
        <f t="shared" si="112"/>
        <v>4956.2456276999656</v>
      </c>
      <c r="U252">
        <f t="shared" si="112"/>
        <v>2213.0370030238087</v>
      </c>
      <c r="V252">
        <f t="shared" si="112"/>
        <v>2069.0185502283102</v>
      </c>
      <c r="W252">
        <f t="shared" si="112"/>
        <v>2069.0185502283102</v>
      </c>
      <c r="X252">
        <f t="shared" si="112"/>
        <v>2069.0185502283102</v>
      </c>
      <c r="Y252" s="51">
        <f t="shared" si="112"/>
        <v>2069.0185502283102</v>
      </c>
    </row>
    <row r="253" spans="1:25">
      <c r="A253" s="52" t="s">
        <v>131</v>
      </c>
      <c r="B253" s="7">
        <f>B252+B226-B228</f>
        <v>-1272.1322258056134</v>
      </c>
      <c r="C253" s="7">
        <f t="shared" ref="C253:Y253" si="113">C252+C226-C228</f>
        <v>-786.13222580561342</v>
      </c>
      <c r="D253" s="7">
        <f t="shared" si="113"/>
        <v>-754.13222580561342</v>
      </c>
      <c r="E253" s="7">
        <f t="shared" si="113"/>
        <v>-1066.1322258056134</v>
      </c>
      <c r="F253" s="7">
        <f t="shared" si="113"/>
        <v>-1403.1322258056134</v>
      </c>
      <c r="G253" s="7">
        <f>G252+G226-G228</f>
        <v>-1384.5335573932116</v>
      </c>
      <c r="H253" s="27">
        <f t="shared" si="113"/>
        <v>2021.051288137056</v>
      </c>
      <c r="I253" s="27">
        <f t="shared" si="113"/>
        <v>9042.1712647367749</v>
      </c>
      <c r="J253" s="27">
        <f t="shared" si="113"/>
        <v>15733.062642846369</v>
      </c>
      <c r="K253" s="27">
        <f t="shared" si="113"/>
        <v>22591.250279696244</v>
      </c>
      <c r="L253" s="27">
        <f t="shared" si="113"/>
        <v>25676.872030817503</v>
      </c>
      <c r="M253" s="27">
        <f t="shared" si="113"/>
        <v>25678.939691067666</v>
      </c>
      <c r="N253" s="27">
        <f t="shared" si="113"/>
        <v>24091.174947495776</v>
      </c>
      <c r="O253" s="27">
        <f t="shared" si="113"/>
        <v>18765.411724942358</v>
      </c>
      <c r="P253" s="27">
        <f t="shared" si="113"/>
        <v>14257.697709843607</v>
      </c>
      <c r="Q253" s="27">
        <f t="shared" si="113"/>
        <v>11861.809947635065</v>
      </c>
      <c r="R253" s="27">
        <f t="shared" si="113"/>
        <v>8168.61413182873</v>
      </c>
      <c r="S253" s="27">
        <f t="shared" si="113"/>
        <v>1958.9134326059539</v>
      </c>
      <c r="T253" s="7">
        <f t="shared" si="113"/>
        <v>-2909.9051483339572</v>
      </c>
      <c r="U253" s="7">
        <f t="shared" si="113"/>
        <v>-5083.1137730101145</v>
      </c>
      <c r="V253" s="7">
        <f t="shared" si="113"/>
        <v>-4451.1322258056134</v>
      </c>
      <c r="W253" s="7">
        <f t="shared" si="113"/>
        <v>-3617.1322258056134</v>
      </c>
      <c r="X253" s="7">
        <f t="shared" si="113"/>
        <v>-2902.1322258056134</v>
      </c>
      <c r="Y253" s="57">
        <f t="shared" si="113"/>
        <v>-2214.1322258056134</v>
      </c>
    </row>
    <row r="254" spans="1:25">
      <c r="A254" s="50"/>
      <c r="Y254" s="51"/>
    </row>
    <row r="255" spans="1:25">
      <c r="A255" s="58" t="s">
        <v>129</v>
      </c>
      <c r="B255" s="2">
        <f>B43</f>
        <v>0</v>
      </c>
      <c r="C255" s="2">
        <f t="shared" ref="C255:Y255" si="114">C43</f>
        <v>0</v>
      </c>
      <c r="D255" s="2">
        <f t="shared" si="114"/>
        <v>0</v>
      </c>
      <c r="E255" s="2">
        <f t="shared" si="114"/>
        <v>0</v>
      </c>
      <c r="F255" s="2">
        <f t="shared" si="114"/>
        <v>0</v>
      </c>
      <c r="G255" s="2">
        <f t="shared" si="114"/>
        <v>106.2993342062011</v>
      </c>
      <c r="H255" s="2">
        <f t="shared" si="114"/>
        <v>1831.0917569713349</v>
      </c>
      <c r="I255" s="2">
        <f t="shared" si="114"/>
        <v>5644.1517452711932</v>
      </c>
      <c r="J255" s="2">
        <f t="shared" si="114"/>
        <v>9680.0974343259913</v>
      </c>
      <c r="K255" s="2">
        <f t="shared" si="114"/>
        <v>13757.191252750928</v>
      </c>
      <c r="L255" s="2">
        <f t="shared" si="114"/>
        <v>15626.002128311558</v>
      </c>
      <c r="M255" s="2">
        <f t="shared" si="114"/>
        <v>15890.03595843664</v>
      </c>
      <c r="N255" s="2">
        <f t="shared" si="114"/>
        <v>15135.653586650697</v>
      </c>
      <c r="O255" s="2">
        <f t="shared" si="114"/>
        <v>12714.771975373988</v>
      </c>
      <c r="P255" s="2">
        <f t="shared" si="114"/>
        <v>10485.91496782461</v>
      </c>
      <c r="Q255" s="2">
        <f t="shared" si="114"/>
        <v>9251.4710867203394</v>
      </c>
      <c r="R255" s="2">
        <f t="shared" si="114"/>
        <v>7372.3731788171717</v>
      </c>
      <c r="S255" s="2">
        <f t="shared" si="114"/>
        <v>4080.5228292057836</v>
      </c>
      <c r="T255" s="2">
        <f t="shared" si="114"/>
        <v>1443.6135387358274</v>
      </c>
      <c r="U255" s="2">
        <f t="shared" si="114"/>
        <v>72.009226397749131</v>
      </c>
      <c r="V255" s="2">
        <f t="shared" si="114"/>
        <v>0</v>
      </c>
      <c r="W255" s="2">
        <f t="shared" si="114"/>
        <v>0</v>
      </c>
      <c r="X255" s="2">
        <f t="shared" si="114"/>
        <v>0</v>
      </c>
      <c r="Y255" s="54">
        <f t="shared" si="114"/>
        <v>0</v>
      </c>
    </row>
    <row r="256" spans="1:25">
      <c r="A256" s="50" t="s">
        <v>110</v>
      </c>
      <c r="B256">
        <f>B227+B255</f>
        <v>2069.0185502283102</v>
      </c>
      <c r="C256">
        <f t="shared" ref="C256:Y256" si="115">C227+C255</f>
        <v>2069.0185502283102</v>
      </c>
      <c r="D256">
        <f t="shared" si="115"/>
        <v>2069.0185502283102</v>
      </c>
      <c r="E256">
        <f t="shared" si="115"/>
        <v>2069.0185502283102</v>
      </c>
      <c r="F256">
        <f t="shared" si="115"/>
        <v>2069.0185502283102</v>
      </c>
      <c r="G256">
        <f>G227+G255</f>
        <v>2175.3178844345111</v>
      </c>
      <c r="H256">
        <f t="shared" si="115"/>
        <v>3900.1103071996449</v>
      </c>
      <c r="I256">
        <f t="shared" si="115"/>
        <v>7713.1702954995035</v>
      </c>
      <c r="J256">
        <f t="shared" si="115"/>
        <v>11749.115984554301</v>
      </c>
      <c r="K256">
        <f t="shared" si="115"/>
        <v>15826.20980297924</v>
      </c>
      <c r="L256">
        <f t="shared" si="115"/>
        <v>17695.02067853987</v>
      </c>
      <c r="M256">
        <f>M227+M255</f>
        <v>17959.054508664951</v>
      </c>
      <c r="N256">
        <f t="shared" si="115"/>
        <v>17204.672136879006</v>
      </c>
      <c r="O256">
        <f t="shared" si="115"/>
        <v>14783.790525602297</v>
      </c>
      <c r="P256">
        <f t="shared" si="115"/>
        <v>12554.93351805292</v>
      </c>
      <c r="Q256">
        <f t="shared" si="115"/>
        <v>11320.489636948649</v>
      </c>
      <c r="R256">
        <f t="shared" si="115"/>
        <v>9441.391729045481</v>
      </c>
      <c r="S256">
        <f t="shared" si="115"/>
        <v>6149.5413794340939</v>
      </c>
      <c r="T256">
        <f t="shared" si="115"/>
        <v>3512.6320889641374</v>
      </c>
      <c r="U256">
        <f t="shared" si="115"/>
        <v>2141.0277766260592</v>
      </c>
      <c r="V256">
        <f t="shared" si="115"/>
        <v>2069.0185502283102</v>
      </c>
      <c r="W256">
        <f t="shared" si="115"/>
        <v>2069.0185502283102</v>
      </c>
      <c r="X256">
        <f t="shared" si="115"/>
        <v>2069.0185502283102</v>
      </c>
      <c r="Y256" s="51">
        <f t="shared" si="115"/>
        <v>2069.0185502283102</v>
      </c>
    </row>
    <row r="257" spans="1:25" ht="14.25" thickBot="1">
      <c r="A257" s="59" t="s">
        <v>131</v>
      </c>
      <c r="B257" s="60">
        <f>B256+B226-B228</f>
        <v>-1272.1322258056134</v>
      </c>
      <c r="C257" s="60">
        <f t="shared" ref="C257:Y257" si="116">C256+C226-C228</f>
        <v>-786.13222580561342</v>
      </c>
      <c r="D257" s="60">
        <f t="shared" si="116"/>
        <v>-754.13222580561342</v>
      </c>
      <c r="E257" s="60">
        <f>E256+E226-E228</f>
        <v>-1066.1322258056134</v>
      </c>
      <c r="F257" s="60">
        <f t="shared" si="116"/>
        <v>-1403.1322258056134</v>
      </c>
      <c r="G257" s="60">
        <f t="shared" si="116"/>
        <v>-1490.8328915994125</v>
      </c>
      <c r="H257" s="60">
        <f t="shared" si="116"/>
        <v>189.95953116572127</v>
      </c>
      <c r="I257" s="65">
        <f t="shared" si="116"/>
        <v>3398.0195194655789</v>
      </c>
      <c r="J257" s="65">
        <f t="shared" si="116"/>
        <v>6052.9652085203779</v>
      </c>
      <c r="K257" s="65">
        <f t="shared" si="116"/>
        <v>8834.0590269453169</v>
      </c>
      <c r="L257" s="65">
        <f t="shared" si="116"/>
        <v>10050.869902505947</v>
      </c>
      <c r="M257" s="65">
        <f t="shared" si="116"/>
        <v>9788.9037326310281</v>
      </c>
      <c r="N257" s="65">
        <f t="shared" si="116"/>
        <v>8955.5213608450831</v>
      </c>
      <c r="O257" s="65">
        <f t="shared" si="116"/>
        <v>6050.6397495683741</v>
      </c>
      <c r="P257" s="65">
        <f t="shared" si="116"/>
        <v>3771.7827420189969</v>
      </c>
      <c r="Q257" s="65">
        <f t="shared" si="116"/>
        <v>2610.338860914726</v>
      </c>
      <c r="R257" s="60">
        <f t="shared" si="116"/>
        <v>796.2409530115583</v>
      </c>
      <c r="S257" s="60">
        <f t="shared" si="116"/>
        <v>-2121.6093965998298</v>
      </c>
      <c r="T257" s="60">
        <f t="shared" si="116"/>
        <v>-4353.5186870697871</v>
      </c>
      <c r="U257" s="60">
        <f t="shared" si="116"/>
        <v>-5155.122999407864</v>
      </c>
      <c r="V257" s="60">
        <f t="shared" si="116"/>
        <v>-4451.1322258056134</v>
      </c>
      <c r="W257" s="60">
        <f t="shared" si="116"/>
        <v>-3617.1322258056134</v>
      </c>
      <c r="X257" s="60">
        <f t="shared" si="116"/>
        <v>-2902.1322258056134</v>
      </c>
      <c r="Y257" s="61">
        <f t="shared" si="116"/>
        <v>-2214.1322258056134</v>
      </c>
    </row>
    <row r="259" spans="1:25" ht="14.25" thickBot="1"/>
    <row r="260" spans="1:25">
      <c r="A260" s="44" t="s">
        <v>17</v>
      </c>
      <c r="B260" s="45"/>
      <c r="C260" s="45" t="s">
        <v>70</v>
      </c>
      <c r="D260" s="45" t="s">
        <v>71</v>
      </c>
      <c r="E260" s="46" t="s">
        <v>72</v>
      </c>
      <c r="F260" s="46" t="s">
        <v>73</v>
      </c>
      <c r="G260" s="47" t="s">
        <v>74</v>
      </c>
      <c r="H260" s="47" t="s">
        <v>75</v>
      </c>
      <c r="I260" s="48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9"/>
    </row>
    <row r="261" spans="1:25">
      <c r="A261" s="50" t="s">
        <v>76</v>
      </c>
      <c r="B261" t="s">
        <v>77</v>
      </c>
      <c r="C261">
        <v>0</v>
      </c>
      <c r="D261">
        <v>24314096.260000002</v>
      </c>
      <c r="E261">
        <v>6349349</v>
      </c>
      <c r="F261">
        <v>491200</v>
      </c>
      <c r="G261">
        <v>1837330</v>
      </c>
      <c r="H261">
        <v>1122162</v>
      </c>
      <c r="I261" s="5" t="s">
        <v>58</v>
      </c>
      <c r="Y261" s="51"/>
    </row>
    <row r="262" spans="1:25">
      <c r="A262" s="50" t="s">
        <v>78</v>
      </c>
      <c r="B262" t="s">
        <v>79</v>
      </c>
      <c r="C262">
        <v>0.6</v>
      </c>
      <c r="D262">
        <v>0.8</v>
      </c>
      <c r="E262">
        <v>0.6</v>
      </c>
      <c r="F262">
        <v>0.25</v>
      </c>
      <c r="G262">
        <v>0.12</v>
      </c>
      <c r="H262">
        <v>0.8</v>
      </c>
      <c r="I262" s="5"/>
      <c r="Y262" s="51"/>
    </row>
    <row r="263" spans="1:25">
      <c r="A263" s="52"/>
      <c r="B263" s="7" t="s">
        <v>81</v>
      </c>
      <c r="C263" s="7">
        <f t="shared" ref="C263:H263" si="117">C261/(365*24*C262)</f>
        <v>0</v>
      </c>
      <c r="D263" s="7">
        <f t="shared" si="117"/>
        <v>3469.4772060502287</v>
      </c>
      <c r="E263" s="7">
        <f t="shared" si="117"/>
        <v>1208.0192161339421</v>
      </c>
      <c r="F263" s="7">
        <f t="shared" si="117"/>
        <v>224.29223744292239</v>
      </c>
      <c r="G263" s="7">
        <f t="shared" si="117"/>
        <v>1747.8405631659055</v>
      </c>
      <c r="H263" s="7">
        <f t="shared" si="117"/>
        <v>160.12585616438355</v>
      </c>
      <c r="I263" s="8" t="s">
        <v>82</v>
      </c>
      <c r="J263" t="s">
        <v>83</v>
      </c>
      <c r="Y263" s="51"/>
    </row>
    <row r="264" spans="1:25">
      <c r="A264" s="50"/>
      <c r="Y264" s="51"/>
    </row>
    <row r="265" spans="1:25">
      <c r="A265" s="53" t="s">
        <v>70</v>
      </c>
      <c r="B265" s="2">
        <f t="shared" ref="B265:Y265" si="118">$C$263</f>
        <v>0</v>
      </c>
      <c r="C265" s="2">
        <f t="shared" si="118"/>
        <v>0</v>
      </c>
      <c r="D265" s="2">
        <f t="shared" si="118"/>
        <v>0</v>
      </c>
      <c r="E265" s="2">
        <f t="shared" si="118"/>
        <v>0</v>
      </c>
      <c r="F265" s="2">
        <f t="shared" si="118"/>
        <v>0</v>
      </c>
      <c r="G265" s="2">
        <f t="shared" si="118"/>
        <v>0</v>
      </c>
      <c r="H265" s="2">
        <f t="shared" si="118"/>
        <v>0</v>
      </c>
      <c r="I265" s="2">
        <f t="shared" si="118"/>
        <v>0</v>
      </c>
      <c r="J265" s="2">
        <f t="shared" si="118"/>
        <v>0</v>
      </c>
      <c r="K265" s="2">
        <f t="shared" si="118"/>
        <v>0</v>
      </c>
      <c r="L265" s="2">
        <f t="shared" si="118"/>
        <v>0</v>
      </c>
      <c r="M265" s="2">
        <f t="shared" si="118"/>
        <v>0</v>
      </c>
      <c r="N265" s="2">
        <f t="shared" si="118"/>
        <v>0</v>
      </c>
      <c r="O265" s="2">
        <f t="shared" si="118"/>
        <v>0</v>
      </c>
      <c r="P265" s="2">
        <f t="shared" si="118"/>
        <v>0</v>
      </c>
      <c r="Q265" s="2">
        <f t="shared" si="118"/>
        <v>0</v>
      </c>
      <c r="R265" s="2">
        <f t="shared" si="118"/>
        <v>0</v>
      </c>
      <c r="S265" s="2">
        <f t="shared" si="118"/>
        <v>0</v>
      </c>
      <c r="T265" s="2">
        <f t="shared" si="118"/>
        <v>0</v>
      </c>
      <c r="U265" s="2">
        <f t="shared" si="118"/>
        <v>0</v>
      </c>
      <c r="V265" s="2">
        <f t="shared" si="118"/>
        <v>0</v>
      </c>
      <c r="W265" s="2">
        <f t="shared" si="118"/>
        <v>0</v>
      </c>
      <c r="X265" s="2">
        <f t="shared" si="118"/>
        <v>0</v>
      </c>
      <c r="Y265" s="54">
        <f t="shared" si="118"/>
        <v>0</v>
      </c>
    </row>
    <row r="266" spans="1:25">
      <c r="A266" s="55" t="s">
        <v>71</v>
      </c>
      <c r="B266">
        <f t="shared" ref="B266:Y266" si="119">$D$263</f>
        <v>3469.4772060502287</v>
      </c>
      <c r="C266">
        <f t="shared" si="119"/>
        <v>3469.4772060502287</v>
      </c>
      <c r="D266">
        <f t="shared" si="119"/>
        <v>3469.4772060502287</v>
      </c>
      <c r="E266">
        <f t="shared" si="119"/>
        <v>3469.4772060502287</v>
      </c>
      <c r="F266">
        <f t="shared" si="119"/>
        <v>3469.4772060502287</v>
      </c>
      <c r="G266">
        <f t="shared" si="119"/>
        <v>3469.4772060502287</v>
      </c>
      <c r="H266">
        <f t="shared" si="119"/>
        <v>3469.4772060502287</v>
      </c>
      <c r="I266">
        <f t="shared" si="119"/>
        <v>3469.4772060502287</v>
      </c>
      <c r="J266">
        <f t="shared" si="119"/>
        <v>3469.4772060502287</v>
      </c>
      <c r="K266">
        <f t="shared" si="119"/>
        <v>3469.4772060502287</v>
      </c>
      <c r="L266">
        <f t="shared" si="119"/>
        <v>3469.4772060502287</v>
      </c>
      <c r="M266">
        <f t="shared" si="119"/>
        <v>3469.4772060502287</v>
      </c>
      <c r="N266">
        <f t="shared" si="119"/>
        <v>3469.4772060502287</v>
      </c>
      <c r="O266">
        <f t="shared" si="119"/>
        <v>3469.4772060502287</v>
      </c>
      <c r="P266">
        <f t="shared" si="119"/>
        <v>3469.4772060502287</v>
      </c>
      <c r="Q266">
        <f t="shared" si="119"/>
        <v>3469.4772060502287</v>
      </c>
      <c r="R266">
        <f t="shared" si="119"/>
        <v>3469.4772060502287</v>
      </c>
      <c r="S266">
        <f t="shared" si="119"/>
        <v>3469.4772060502287</v>
      </c>
      <c r="T266">
        <f t="shared" si="119"/>
        <v>3469.4772060502287</v>
      </c>
      <c r="U266">
        <f t="shared" si="119"/>
        <v>3469.4772060502287</v>
      </c>
      <c r="V266">
        <f t="shared" si="119"/>
        <v>3469.4772060502287</v>
      </c>
      <c r="W266">
        <f t="shared" si="119"/>
        <v>3469.4772060502287</v>
      </c>
      <c r="X266">
        <f t="shared" si="119"/>
        <v>3469.4772060502287</v>
      </c>
      <c r="Y266" s="51">
        <f t="shared" si="119"/>
        <v>3469.4772060502287</v>
      </c>
    </row>
    <row r="267" spans="1:25">
      <c r="A267" s="56" t="s">
        <v>64</v>
      </c>
      <c r="B267" s="7">
        <f t="shared" ref="B267:Y267" si="120">B92</f>
        <v>8784</v>
      </c>
      <c r="C267" s="7">
        <f t="shared" si="120"/>
        <v>8298</v>
      </c>
      <c r="D267" s="7">
        <f t="shared" si="120"/>
        <v>8266</v>
      </c>
      <c r="E267" s="7">
        <f t="shared" si="120"/>
        <v>8578</v>
      </c>
      <c r="F267" s="7">
        <f t="shared" si="120"/>
        <v>8915</v>
      </c>
      <c r="G267" s="7">
        <f t="shared" si="120"/>
        <v>9109</v>
      </c>
      <c r="H267" s="7">
        <f t="shared" si="120"/>
        <v>9153</v>
      </c>
      <c r="I267" s="7">
        <f t="shared" si="120"/>
        <v>9758</v>
      </c>
      <c r="J267" s="7">
        <f t="shared" si="120"/>
        <v>11139</v>
      </c>
      <c r="K267" s="7">
        <f t="shared" si="120"/>
        <v>12435</v>
      </c>
      <c r="L267" s="7">
        <f t="shared" si="120"/>
        <v>13087</v>
      </c>
      <c r="M267" s="7">
        <f t="shared" si="120"/>
        <v>13613</v>
      </c>
      <c r="N267" s="7">
        <f t="shared" si="120"/>
        <v>13692</v>
      </c>
      <c r="O267" s="7">
        <f t="shared" si="120"/>
        <v>14176</v>
      </c>
      <c r="P267" s="7">
        <f t="shared" si="120"/>
        <v>14226</v>
      </c>
      <c r="Q267" s="7">
        <f t="shared" si="120"/>
        <v>14153</v>
      </c>
      <c r="R267" s="7">
        <f t="shared" si="120"/>
        <v>14088</v>
      </c>
      <c r="S267" s="7">
        <f t="shared" si="120"/>
        <v>13714</v>
      </c>
      <c r="T267" s="7">
        <f t="shared" si="120"/>
        <v>13309</v>
      </c>
      <c r="U267" s="7">
        <f t="shared" si="120"/>
        <v>12739</v>
      </c>
      <c r="V267" s="7">
        <f t="shared" si="120"/>
        <v>11963</v>
      </c>
      <c r="W267" s="7">
        <f t="shared" si="120"/>
        <v>11129</v>
      </c>
      <c r="X267" s="7">
        <f t="shared" si="120"/>
        <v>10414</v>
      </c>
      <c r="Y267" s="57">
        <f t="shared" si="120"/>
        <v>9726</v>
      </c>
    </row>
    <row r="268" spans="1:25">
      <c r="A268" s="50"/>
      <c r="Y268" s="51"/>
    </row>
    <row r="269" spans="1:25">
      <c r="A269" s="50"/>
      <c r="Y269" s="51"/>
    </row>
    <row r="270" spans="1:25">
      <c r="A270" s="58" t="s">
        <v>109</v>
      </c>
      <c r="B270" s="2">
        <f>B25</f>
        <v>0</v>
      </c>
      <c r="C270" s="2">
        <f t="shared" ref="C270:Y270" si="121">C25</f>
        <v>0</v>
      </c>
      <c r="D270" s="2">
        <f t="shared" si="121"/>
        <v>0</v>
      </c>
      <c r="E270" s="2">
        <f t="shared" si="121"/>
        <v>0</v>
      </c>
      <c r="F270" s="2">
        <f t="shared" si="121"/>
        <v>0</v>
      </c>
      <c r="G270" s="2">
        <f t="shared" si="121"/>
        <v>1062.9933420620107</v>
      </c>
      <c r="H270" s="2">
        <f t="shared" si="121"/>
        <v>18310.917569713351</v>
      </c>
      <c r="I270" s="2">
        <f t="shared" si="121"/>
        <v>56441.517452711931</v>
      </c>
      <c r="J270" s="2">
        <f t="shared" si="121"/>
        <v>96800.974343259892</v>
      </c>
      <c r="K270" s="2">
        <f t="shared" si="121"/>
        <v>137571.91252750927</v>
      </c>
      <c r="L270" s="2">
        <f t="shared" si="121"/>
        <v>156260.02128311558</v>
      </c>
      <c r="M270" s="2">
        <f t="shared" si="121"/>
        <v>158900.35958436638</v>
      </c>
      <c r="N270" s="2">
        <f t="shared" si="121"/>
        <v>151356.53586650692</v>
      </c>
      <c r="O270" s="2">
        <f t="shared" si="121"/>
        <v>127147.71975373988</v>
      </c>
      <c r="P270" s="2">
        <f t="shared" si="121"/>
        <v>104859.1496782461</v>
      </c>
      <c r="Q270" s="2">
        <f t="shared" si="121"/>
        <v>92514.710867203394</v>
      </c>
      <c r="R270" s="2">
        <f t="shared" si="121"/>
        <v>73723.731788171703</v>
      </c>
      <c r="S270" s="2">
        <f t="shared" si="121"/>
        <v>40805.228292057836</v>
      </c>
      <c r="T270" s="2">
        <f t="shared" si="121"/>
        <v>14436.135387358276</v>
      </c>
      <c r="U270" s="2">
        <f t="shared" si="121"/>
        <v>720.09226397749126</v>
      </c>
      <c r="V270" s="2">
        <f t="shared" si="121"/>
        <v>0</v>
      </c>
      <c r="W270" s="2">
        <f t="shared" si="121"/>
        <v>0</v>
      </c>
      <c r="X270" s="2">
        <f t="shared" si="121"/>
        <v>0</v>
      </c>
      <c r="Y270" s="54">
        <f t="shared" si="121"/>
        <v>0</v>
      </c>
    </row>
    <row r="271" spans="1:25">
      <c r="A271" s="50" t="s">
        <v>110</v>
      </c>
      <c r="B271">
        <f>B266+B270</f>
        <v>3469.4772060502287</v>
      </c>
      <c r="C271">
        <f t="shared" ref="C271:Y271" si="122">C266+C270</f>
        <v>3469.4772060502287</v>
      </c>
      <c r="D271">
        <f t="shared" si="122"/>
        <v>3469.4772060502287</v>
      </c>
      <c r="E271">
        <f t="shared" si="122"/>
        <v>3469.4772060502287</v>
      </c>
      <c r="F271">
        <f t="shared" si="122"/>
        <v>3469.4772060502287</v>
      </c>
      <c r="G271">
        <f t="shared" si="122"/>
        <v>4532.4705481122392</v>
      </c>
      <c r="H271">
        <f t="shared" si="122"/>
        <v>21780.39477576358</v>
      </c>
      <c r="I271">
        <f t="shared" si="122"/>
        <v>59910.99465876216</v>
      </c>
      <c r="J271">
        <f t="shared" si="122"/>
        <v>100270.45154931012</v>
      </c>
      <c r="K271">
        <f t="shared" si="122"/>
        <v>141041.38973355948</v>
      </c>
      <c r="L271">
        <f t="shared" si="122"/>
        <v>159729.4984891658</v>
      </c>
      <c r="M271">
        <f t="shared" si="122"/>
        <v>162369.83679041659</v>
      </c>
      <c r="N271">
        <f t="shared" si="122"/>
        <v>154826.01307255714</v>
      </c>
      <c r="O271">
        <f t="shared" si="122"/>
        <v>130617.1969597901</v>
      </c>
      <c r="P271">
        <f>P266+P270</f>
        <v>108328.62688429633</v>
      </c>
      <c r="Q271">
        <f t="shared" si="122"/>
        <v>95984.188073253623</v>
      </c>
      <c r="R271">
        <f t="shared" si="122"/>
        <v>77193.208994221932</v>
      </c>
      <c r="S271">
        <f t="shared" si="122"/>
        <v>44274.705498108066</v>
      </c>
      <c r="T271">
        <f t="shared" si="122"/>
        <v>17905.612593408503</v>
      </c>
      <c r="U271">
        <f t="shared" si="122"/>
        <v>4189.5694700277199</v>
      </c>
      <c r="V271">
        <f t="shared" si="122"/>
        <v>3469.4772060502287</v>
      </c>
      <c r="W271">
        <f t="shared" si="122"/>
        <v>3469.4772060502287</v>
      </c>
      <c r="X271">
        <f t="shared" si="122"/>
        <v>3469.4772060502287</v>
      </c>
      <c r="Y271" s="51">
        <f t="shared" si="122"/>
        <v>3469.4772060502287</v>
      </c>
    </row>
    <row r="272" spans="1:25">
      <c r="A272" s="52" t="s">
        <v>131</v>
      </c>
      <c r="B272" s="7">
        <f>B271+B265-B267</f>
        <v>-5314.5227939497709</v>
      </c>
      <c r="C272" s="7">
        <f t="shared" ref="C272:Y272" si="123">C271+C265-C267</f>
        <v>-4828.5227939497709</v>
      </c>
      <c r="D272" s="7">
        <f t="shared" si="123"/>
        <v>-4796.5227939497709</v>
      </c>
      <c r="E272" s="7">
        <f t="shared" si="123"/>
        <v>-5108.5227939497709</v>
      </c>
      <c r="F272" s="7">
        <f t="shared" si="123"/>
        <v>-5445.5227939497709</v>
      </c>
      <c r="G272" s="7">
        <f t="shared" si="123"/>
        <v>-4576.5294518877608</v>
      </c>
      <c r="H272" s="27">
        <f t="shared" si="123"/>
        <v>12627.39477576358</v>
      </c>
      <c r="I272" s="27">
        <f t="shared" si="123"/>
        <v>50152.99465876216</v>
      </c>
      <c r="J272" s="27">
        <f t="shared" si="123"/>
        <v>89131.451549310121</v>
      </c>
      <c r="K272" s="27">
        <f t="shared" si="123"/>
        <v>128606.38973355948</v>
      </c>
      <c r="L272" s="27">
        <f t="shared" si="123"/>
        <v>146642.4984891658</v>
      </c>
      <c r="M272" s="27">
        <f t="shared" si="123"/>
        <v>148756.83679041659</v>
      </c>
      <c r="N272" s="27">
        <f t="shared" si="123"/>
        <v>141134.01307255714</v>
      </c>
      <c r="O272" s="27">
        <f t="shared" si="123"/>
        <v>116441.1969597901</v>
      </c>
      <c r="P272" s="27">
        <f t="shared" si="123"/>
        <v>94102.626884296333</v>
      </c>
      <c r="Q272" s="27">
        <f t="shared" si="123"/>
        <v>81831.188073253623</v>
      </c>
      <c r="R272" s="27">
        <f t="shared" si="123"/>
        <v>63105.208994221932</v>
      </c>
      <c r="S272" s="27">
        <f t="shared" si="123"/>
        <v>30560.705498108066</v>
      </c>
      <c r="T272" s="27">
        <f t="shared" si="123"/>
        <v>4596.612593408503</v>
      </c>
      <c r="U272" s="7">
        <f t="shared" si="123"/>
        <v>-8549.4305299722801</v>
      </c>
      <c r="V272" s="7">
        <f t="shared" si="123"/>
        <v>-8493.5227939497709</v>
      </c>
      <c r="W272" s="7">
        <f t="shared" si="123"/>
        <v>-7659.5227939497709</v>
      </c>
      <c r="X272" s="7">
        <f t="shared" si="123"/>
        <v>-6944.5227939497709</v>
      </c>
      <c r="Y272" s="57">
        <f t="shared" si="123"/>
        <v>-6256.5227939497709</v>
      </c>
    </row>
    <row r="273" spans="1:25">
      <c r="A273" s="50"/>
      <c r="Y273" s="51"/>
    </row>
    <row r="274" spans="1:25">
      <c r="A274" s="58" t="s">
        <v>111</v>
      </c>
      <c r="B274" s="2">
        <f>B28</f>
        <v>0</v>
      </c>
      <c r="C274" s="2">
        <f t="shared" ref="C274:Y274" si="124">C28</f>
        <v>0</v>
      </c>
      <c r="D274" s="2">
        <f t="shared" si="124"/>
        <v>0</v>
      </c>
      <c r="E274" s="2">
        <f t="shared" si="124"/>
        <v>0</v>
      </c>
      <c r="F274" s="2">
        <f t="shared" si="124"/>
        <v>0</v>
      </c>
      <c r="G274" s="2">
        <f t="shared" si="124"/>
        <v>637.79600523720649</v>
      </c>
      <c r="H274" s="2">
        <f t="shared" si="124"/>
        <v>10986.550541828008</v>
      </c>
      <c r="I274" s="2">
        <f t="shared" si="124"/>
        <v>33864.910471627154</v>
      </c>
      <c r="J274" s="2">
        <f t="shared" si="124"/>
        <v>58080.584605955926</v>
      </c>
      <c r="K274" s="2">
        <f t="shared" si="124"/>
        <v>82543.14751650556</v>
      </c>
      <c r="L274" s="2">
        <f t="shared" si="124"/>
        <v>93756.01276986934</v>
      </c>
      <c r="M274" s="2">
        <f t="shared" si="124"/>
        <v>95340.215750619827</v>
      </c>
      <c r="N274" s="2">
        <f t="shared" si="124"/>
        <v>90813.921519904165</v>
      </c>
      <c r="O274" s="2">
        <f t="shared" si="124"/>
        <v>76288.631852243925</v>
      </c>
      <c r="P274" s="2">
        <f t="shared" si="124"/>
        <v>62915.489806947655</v>
      </c>
      <c r="Q274" s="2">
        <f t="shared" si="124"/>
        <v>55508.826520322036</v>
      </c>
      <c r="R274" s="2">
        <f t="shared" si="124"/>
        <v>44234.239072903023</v>
      </c>
      <c r="S274" s="2">
        <f t="shared" si="124"/>
        <v>24483.136975234702</v>
      </c>
      <c r="T274" s="2">
        <f t="shared" si="124"/>
        <v>8661.6812324149651</v>
      </c>
      <c r="U274" s="2">
        <f t="shared" si="124"/>
        <v>432.05535838649473</v>
      </c>
      <c r="V274" s="2">
        <f t="shared" si="124"/>
        <v>0</v>
      </c>
      <c r="W274" s="2">
        <f t="shared" si="124"/>
        <v>0</v>
      </c>
      <c r="X274" s="2">
        <f t="shared" si="124"/>
        <v>0</v>
      </c>
      <c r="Y274" s="54">
        <f t="shared" si="124"/>
        <v>0</v>
      </c>
    </row>
    <row r="275" spans="1:25">
      <c r="A275" s="50" t="s">
        <v>110</v>
      </c>
      <c r="B275">
        <f>B266+B274</f>
        <v>3469.4772060502287</v>
      </c>
      <c r="C275">
        <f t="shared" ref="C275:Y275" si="125">C266+C274</f>
        <v>3469.4772060502287</v>
      </c>
      <c r="D275">
        <f t="shared" si="125"/>
        <v>3469.4772060502287</v>
      </c>
      <c r="E275">
        <f t="shared" si="125"/>
        <v>3469.4772060502287</v>
      </c>
      <c r="F275">
        <f t="shared" si="125"/>
        <v>3469.4772060502287</v>
      </c>
      <c r="G275">
        <f t="shared" si="125"/>
        <v>4107.2732112874355</v>
      </c>
      <c r="H275">
        <f t="shared" si="125"/>
        <v>14456.027747878237</v>
      </c>
      <c r="I275">
        <f>I266+I274</f>
        <v>37334.387677677383</v>
      </c>
      <c r="J275">
        <f>J266+J274</f>
        <v>61550.061812006155</v>
      </c>
      <c r="K275">
        <f t="shared" si="125"/>
        <v>86012.624722555789</v>
      </c>
      <c r="L275">
        <f t="shared" si="125"/>
        <v>97225.489975919569</v>
      </c>
      <c r="M275">
        <f t="shared" si="125"/>
        <v>98809.692956670056</v>
      </c>
      <c r="N275">
        <f t="shared" si="125"/>
        <v>94283.398725954394</v>
      </c>
      <c r="O275">
        <f t="shared" si="125"/>
        <v>79758.109058294154</v>
      </c>
      <c r="P275">
        <f t="shared" si="125"/>
        <v>66384.967012997877</v>
      </c>
      <c r="Q275">
        <f t="shared" si="125"/>
        <v>58978.303726372265</v>
      </c>
      <c r="R275">
        <f>R266+R274</f>
        <v>47703.716278953252</v>
      </c>
      <c r="S275">
        <f t="shared" si="125"/>
        <v>27952.614181284931</v>
      </c>
      <c r="T275">
        <f t="shared" si="125"/>
        <v>12131.158438465194</v>
      </c>
      <c r="U275">
        <f t="shared" si="125"/>
        <v>3901.5325644367235</v>
      </c>
      <c r="V275">
        <f t="shared" si="125"/>
        <v>3469.4772060502287</v>
      </c>
      <c r="W275">
        <f t="shared" si="125"/>
        <v>3469.4772060502287</v>
      </c>
      <c r="X275">
        <f t="shared" si="125"/>
        <v>3469.4772060502287</v>
      </c>
      <c r="Y275" s="51">
        <f t="shared" si="125"/>
        <v>3469.4772060502287</v>
      </c>
    </row>
    <row r="276" spans="1:25">
      <c r="A276" s="52" t="s">
        <v>131</v>
      </c>
      <c r="B276" s="7">
        <f>B275+B265-B267</f>
        <v>-5314.5227939497709</v>
      </c>
      <c r="C276" s="7">
        <f t="shared" ref="C276:Y276" si="126">C275+C265-C267</f>
        <v>-4828.5227939497709</v>
      </c>
      <c r="D276" s="7">
        <f t="shared" si="126"/>
        <v>-4796.5227939497709</v>
      </c>
      <c r="E276" s="7">
        <f t="shared" si="126"/>
        <v>-5108.5227939497709</v>
      </c>
      <c r="F276" s="7">
        <f t="shared" si="126"/>
        <v>-5445.5227939497709</v>
      </c>
      <c r="G276" s="7">
        <f t="shared" si="126"/>
        <v>-5001.7267887125645</v>
      </c>
      <c r="H276" s="64">
        <f t="shared" si="126"/>
        <v>5303.0277478782373</v>
      </c>
      <c r="I276" s="27">
        <f t="shared" si="126"/>
        <v>27576.387677677383</v>
      </c>
      <c r="J276" s="27">
        <f>J275+J265-J267</f>
        <v>50411.061812006155</v>
      </c>
      <c r="K276" s="27">
        <f t="shared" si="126"/>
        <v>73577.624722555789</v>
      </c>
      <c r="L276" s="27">
        <f t="shared" si="126"/>
        <v>84138.489975919569</v>
      </c>
      <c r="M276" s="27">
        <f t="shared" si="126"/>
        <v>85196.692956670056</v>
      </c>
      <c r="N276" s="27">
        <f t="shared" si="126"/>
        <v>80591.398725954394</v>
      </c>
      <c r="O276" s="27">
        <f t="shared" si="126"/>
        <v>65582.109058294154</v>
      </c>
      <c r="P276" s="27">
        <f t="shared" si="126"/>
        <v>52158.967012997877</v>
      </c>
      <c r="Q276" s="27">
        <f t="shared" si="126"/>
        <v>44825.303726372265</v>
      </c>
      <c r="R276" s="27">
        <f t="shared" si="126"/>
        <v>33615.716278953252</v>
      </c>
      <c r="S276" s="27">
        <f t="shared" si="126"/>
        <v>14238.614181284931</v>
      </c>
      <c r="T276" s="7">
        <f t="shared" si="126"/>
        <v>-1177.8415615348058</v>
      </c>
      <c r="U276" s="7">
        <f t="shared" si="126"/>
        <v>-8837.467435563276</v>
      </c>
      <c r="V276" s="7">
        <f t="shared" si="126"/>
        <v>-8493.5227939497709</v>
      </c>
      <c r="W276" s="7">
        <f t="shared" si="126"/>
        <v>-7659.5227939497709</v>
      </c>
      <c r="X276" s="7">
        <f t="shared" si="126"/>
        <v>-6944.5227939497709</v>
      </c>
      <c r="Y276" s="57">
        <f t="shared" si="126"/>
        <v>-6256.5227939497709</v>
      </c>
    </row>
    <row r="277" spans="1:25">
      <c r="A277" s="50"/>
      <c r="Y277" s="51"/>
    </row>
    <row r="278" spans="1:25">
      <c r="A278" s="58" t="s">
        <v>122</v>
      </c>
      <c r="B278" s="2">
        <f>B31</f>
        <v>0</v>
      </c>
      <c r="C278" s="2">
        <f t="shared" ref="C278:Y278" si="127">C31</f>
        <v>0</v>
      </c>
      <c r="D278" s="2">
        <f t="shared" si="127"/>
        <v>0</v>
      </c>
      <c r="E278" s="2">
        <f t="shared" si="127"/>
        <v>0</v>
      </c>
      <c r="F278" s="2">
        <f t="shared" si="127"/>
        <v>0</v>
      </c>
      <c r="G278" s="2">
        <f t="shared" si="127"/>
        <v>531.49667103100535</v>
      </c>
      <c r="H278" s="2">
        <f t="shared" si="127"/>
        <v>9155.4587848566753</v>
      </c>
      <c r="I278" s="2">
        <f t="shared" si="127"/>
        <v>28220.758726355965</v>
      </c>
      <c r="J278" s="2">
        <f t="shared" si="127"/>
        <v>48400.487171629946</v>
      </c>
      <c r="K278" s="2">
        <f t="shared" si="127"/>
        <v>68785.956263754633</v>
      </c>
      <c r="L278" s="2">
        <f t="shared" si="127"/>
        <v>78130.01064155779</v>
      </c>
      <c r="M278" s="2">
        <f t="shared" si="127"/>
        <v>79450.179792183189</v>
      </c>
      <c r="N278" s="2">
        <f t="shared" si="127"/>
        <v>75678.267933253461</v>
      </c>
      <c r="O278" s="2">
        <f t="shared" si="127"/>
        <v>63573.859876869938</v>
      </c>
      <c r="P278" s="2">
        <f t="shared" si="127"/>
        <v>52429.574839123052</v>
      </c>
      <c r="Q278" s="2">
        <f t="shared" si="127"/>
        <v>46257.355433601697</v>
      </c>
      <c r="R278" s="2">
        <f t="shared" si="127"/>
        <v>36861.865894085851</v>
      </c>
      <c r="S278" s="2">
        <f t="shared" si="127"/>
        <v>20402.614146028918</v>
      </c>
      <c r="T278" s="2">
        <f t="shared" si="127"/>
        <v>7218.0676936791378</v>
      </c>
      <c r="U278" s="2">
        <f t="shared" si="127"/>
        <v>360.04613198874563</v>
      </c>
      <c r="V278" s="2">
        <f t="shared" si="127"/>
        <v>0</v>
      </c>
      <c r="W278" s="2">
        <f t="shared" si="127"/>
        <v>0</v>
      </c>
      <c r="X278" s="2">
        <f t="shared" si="127"/>
        <v>0</v>
      </c>
      <c r="Y278" s="54">
        <f t="shared" si="127"/>
        <v>0</v>
      </c>
    </row>
    <row r="279" spans="1:25">
      <c r="A279" s="50" t="s">
        <v>110</v>
      </c>
      <c r="B279">
        <f>B266+B278</f>
        <v>3469.4772060502287</v>
      </c>
      <c r="C279">
        <f>C266+C278</f>
        <v>3469.4772060502287</v>
      </c>
      <c r="D279">
        <f t="shared" ref="D279:Y279" si="128">D266+D278</f>
        <v>3469.4772060502287</v>
      </c>
      <c r="E279">
        <f>E266+E278</f>
        <v>3469.4772060502287</v>
      </c>
      <c r="F279">
        <f t="shared" si="128"/>
        <v>3469.4772060502287</v>
      </c>
      <c r="G279">
        <f t="shared" si="128"/>
        <v>4000.9738770812341</v>
      </c>
      <c r="H279">
        <f t="shared" si="128"/>
        <v>12624.935990906904</v>
      </c>
      <c r="I279">
        <f t="shared" si="128"/>
        <v>31690.235932406194</v>
      </c>
      <c r="J279">
        <f>J266+J278</f>
        <v>51869.964377680175</v>
      </c>
      <c r="K279">
        <f t="shared" si="128"/>
        <v>72255.433469804862</v>
      </c>
      <c r="L279">
        <f t="shared" si="128"/>
        <v>81599.487847608019</v>
      </c>
      <c r="M279">
        <f t="shared" si="128"/>
        <v>82919.656998233419</v>
      </c>
      <c r="N279">
        <f t="shared" si="128"/>
        <v>79147.74513930369</v>
      </c>
      <c r="O279">
        <f t="shared" si="128"/>
        <v>67043.337082920159</v>
      </c>
      <c r="P279">
        <f t="shared" si="128"/>
        <v>55899.052045173281</v>
      </c>
      <c r="Q279">
        <f t="shared" si="128"/>
        <v>49726.832639651926</v>
      </c>
      <c r="R279">
        <f t="shared" si="128"/>
        <v>40331.34310013608</v>
      </c>
      <c r="S279">
        <f t="shared" si="128"/>
        <v>23872.091352079147</v>
      </c>
      <c r="T279">
        <f t="shared" si="128"/>
        <v>10687.544899729366</v>
      </c>
      <c r="U279">
        <f t="shared" si="128"/>
        <v>3829.5233380389745</v>
      </c>
      <c r="V279">
        <f t="shared" si="128"/>
        <v>3469.4772060502287</v>
      </c>
      <c r="W279">
        <f t="shared" si="128"/>
        <v>3469.4772060502287</v>
      </c>
      <c r="X279">
        <f t="shared" si="128"/>
        <v>3469.4772060502287</v>
      </c>
      <c r="Y279" s="51">
        <f t="shared" si="128"/>
        <v>3469.4772060502287</v>
      </c>
    </row>
    <row r="280" spans="1:25">
      <c r="A280" s="52" t="s">
        <v>131</v>
      </c>
      <c r="B280" s="7">
        <f>B279+B265-B267</f>
        <v>-5314.5227939497709</v>
      </c>
      <c r="C280" s="7">
        <f t="shared" ref="C280:Y280" si="129">C279+C265-C267</f>
        <v>-4828.5227939497709</v>
      </c>
      <c r="D280" s="7">
        <f t="shared" si="129"/>
        <v>-4796.5227939497709</v>
      </c>
      <c r="E280" s="7">
        <f t="shared" si="129"/>
        <v>-5108.5227939497709</v>
      </c>
      <c r="F280" s="7">
        <f t="shared" si="129"/>
        <v>-5445.5227939497709</v>
      </c>
      <c r="G280" s="7">
        <f>G279+G265-G267</f>
        <v>-5108.0261229187654</v>
      </c>
      <c r="H280" s="27">
        <f t="shared" si="129"/>
        <v>3471.9359909069044</v>
      </c>
      <c r="I280" s="27">
        <f t="shared" si="129"/>
        <v>21932.235932406194</v>
      </c>
      <c r="J280" s="27">
        <f t="shared" si="129"/>
        <v>40730.964377680175</v>
      </c>
      <c r="K280" s="27">
        <f t="shared" si="129"/>
        <v>59820.433469804862</v>
      </c>
      <c r="L280" s="27">
        <f t="shared" si="129"/>
        <v>68512.487847608019</v>
      </c>
      <c r="M280" s="27">
        <f t="shared" si="129"/>
        <v>69306.656998233419</v>
      </c>
      <c r="N280" s="27">
        <f t="shared" si="129"/>
        <v>65455.74513930369</v>
      </c>
      <c r="O280" s="27">
        <f t="shared" si="129"/>
        <v>52867.337082920159</v>
      </c>
      <c r="P280" s="27">
        <f t="shared" si="129"/>
        <v>41673.052045173281</v>
      </c>
      <c r="Q280" s="27">
        <f t="shared" si="129"/>
        <v>35573.832639651926</v>
      </c>
      <c r="R280" s="27">
        <f t="shared" si="129"/>
        <v>26243.34310013608</v>
      </c>
      <c r="S280" s="27">
        <f t="shared" si="129"/>
        <v>10158.091352079147</v>
      </c>
      <c r="T280" s="7">
        <f t="shared" si="129"/>
        <v>-2621.4551002706339</v>
      </c>
      <c r="U280" s="7">
        <f t="shared" si="129"/>
        <v>-8909.4766619610255</v>
      </c>
      <c r="V280" s="7">
        <f t="shared" si="129"/>
        <v>-8493.5227939497709</v>
      </c>
      <c r="W280" s="7">
        <f t="shared" si="129"/>
        <v>-7659.5227939497709</v>
      </c>
      <c r="X280" s="7">
        <f t="shared" si="129"/>
        <v>-6944.5227939497709</v>
      </c>
      <c r="Y280" s="57">
        <f t="shared" si="129"/>
        <v>-6256.5227939497709</v>
      </c>
    </row>
    <row r="281" spans="1:25">
      <c r="A281" s="50"/>
      <c r="Y281" s="51"/>
    </row>
    <row r="282" spans="1:25">
      <c r="A282" s="58" t="s">
        <v>123</v>
      </c>
      <c r="B282" s="2">
        <f>B34</f>
        <v>0</v>
      </c>
      <c r="C282" s="2">
        <f t="shared" ref="C282:Y282" si="130">C34</f>
        <v>0</v>
      </c>
      <c r="D282" s="2">
        <f t="shared" si="130"/>
        <v>0</v>
      </c>
      <c r="E282" s="2">
        <f t="shared" si="130"/>
        <v>0</v>
      </c>
      <c r="F282" s="2">
        <f t="shared" si="130"/>
        <v>0</v>
      </c>
      <c r="G282" s="2">
        <f t="shared" si="130"/>
        <v>425.19733682480438</v>
      </c>
      <c r="H282" s="2">
        <f t="shared" si="130"/>
        <v>7324.3670278853397</v>
      </c>
      <c r="I282" s="2">
        <f t="shared" si="130"/>
        <v>22576.606981084773</v>
      </c>
      <c r="J282" s="2">
        <f t="shared" si="130"/>
        <v>38720.389737303965</v>
      </c>
      <c r="K282" s="2">
        <f t="shared" si="130"/>
        <v>55028.765011003714</v>
      </c>
      <c r="L282" s="2">
        <f t="shared" si="130"/>
        <v>62504.008513246234</v>
      </c>
      <c r="M282" s="2">
        <f t="shared" si="130"/>
        <v>63560.143833746559</v>
      </c>
      <c r="N282" s="2">
        <f t="shared" si="130"/>
        <v>60542.614346602786</v>
      </c>
      <c r="O282" s="2">
        <f t="shared" si="130"/>
        <v>50859.08790149595</v>
      </c>
      <c r="P282" s="2">
        <f t="shared" si="130"/>
        <v>41943.659871298441</v>
      </c>
      <c r="Q282" s="2">
        <f t="shared" si="130"/>
        <v>37005.884346881357</v>
      </c>
      <c r="R282" s="2">
        <f t="shared" si="130"/>
        <v>29489.492715268687</v>
      </c>
      <c r="S282" s="2">
        <f t="shared" si="130"/>
        <v>16322.091316823135</v>
      </c>
      <c r="T282" s="2">
        <f t="shared" si="130"/>
        <v>5774.4541549433097</v>
      </c>
      <c r="U282" s="2">
        <f t="shared" si="130"/>
        <v>288.03690559099653</v>
      </c>
      <c r="V282" s="2">
        <f t="shared" si="130"/>
        <v>0</v>
      </c>
      <c r="W282" s="2">
        <f t="shared" si="130"/>
        <v>0</v>
      </c>
      <c r="X282" s="2">
        <f t="shared" si="130"/>
        <v>0</v>
      </c>
      <c r="Y282" s="54">
        <f t="shared" si="130"/>
        <v>0</v>
      </c>
    </row>
    <row r="283" spans="1:25">
      <c r="A283" s="50" t="s">
        <v>110</v>
      </c>
      <c r="B283">
        <f>B266+B282</f>
        <v>3469.4772060502287</v>
      </c>
      <c r="C283">
        <f t="shared" ref="C283:Y283" si="131">C266+C282</f>
        <v>3469.4772060502287</v>
      </c>
      <c r="D283">
        <f t="shared" si="131"/>
        <v>3469.4772060502287</v>
      </c>
      <c r="E283">
        <f t="shared" si="131"/>
        <v>3469.4772060502287</v>
      </c>
      <c r="F283">
        <f t="shared" si="131"/>
        <v>3469.4772060502287</v>
      </c>
      <c r="G283">
        <f t="shared" si="131"/>
        <v>3894.6745428750332</v>
      </c>
      <c r="H283">
        <f t="shared" si="131"/>
        <v>10793.844233935568</v>
      </c>
      <c r="I283">
        <f t="shared" si="131"/>
        <v>26046.084187135002</v>
      </c>
      <c r="J283">
        <f t="shared" si="131"/>
        <v>42189.866943354195</v>
      </c>
      <c r="K283">
        <f t="shared" si="131"/>
        <v>58498.242217053943</v>
      </c>
      <c r="L283">
        <f t="shared" si="131"/>
        <v>65973.485719296455</v>
      </c>
      <c r="M283">
        <f t="shared" si="131"/>
        <v>67029.621039796781</v>
      </c>
      <c r="N283">
        <f t="shared" si="131"/>
        <v>64012.091552653015</v>
      </c>
      <c r="O283">
        <f t="shared" si="131"/>
        <v>54328.565107546179</v>
      </c>
      <c r="P283">
        <f t="shared" si="131"/>
        <v>45413.137077348671</v>
      </c>
      <c r="Q283">
        <f t="shared" si="131"/>
        <v>40475.361552931587</v>
      </c>
      <c r="R283">
        <f>R266+R282</f>
        <v>32958.969921318916</v>
      </c>
      <c r="S283">
        <f t="shared" si="131"/>
        <v>19791.568522873364</v>
      </c>
      <c r="T283">
        <f t="shared" si="131"/>
        <v>9243.931360993538</v>
      </c>
      <c r="U283">
        <f>U266+U282</f>
        <v>3757.5141116412251</v>
      </c>
      <c r="V283">
        <f t="shared" si="131"/>
        <v>3469.4772060502287</v>
      </c>
      <c r="W283">
        <f t="shared" si="131"/>
        <v>3469.4772060502287</v>
      </c>
      <c r="X283">
        <f t="shared" si="131"/>
        <v>3469.4772060502287</v>
      </c>
      <c r="Y283" s="51">
        <f t="shared" si="131"/>
        <v>3469.4772060502287</v>
      </c>
    </row>
    <row r="284" spans="1:25">
      <c r="A284" s="52" t="s">
        <v>131</v>
      </c>
      <c r="B284" s="7">
        <f>B283+B265-B267</f>
        <v>-5314.5227939497709</v>
      </c>
      <c r="C284" s="7">
        <f t="shared" ref="C284:Y284" si="132">C283+C265-C267</f>
        <v>-4828.5227939497709</v>
      </c>
      <c r="D284" s="7">
        <f t="shared" si="132"/>
        <v>-4796.5227939497709</v>
      </c>
      <c r="E284" s="7">
        <f t="shared" si="132"/>
        <v>-5108.5227939497709</v>
      </c>
      <c r="F284" s="7">
        <f t="shared" si="132"/>
        <v>-5445.5227939497709</v>
      </c>
      <c r="G284" s="7">
        <f t="shared" si="132"/>
        <v>-5214.3254571249672</v>
      </c>
      <c r="H284" s="27">
        <f t="shared" si="132"/>
        <v>1640.8442339355679</v>
      </c>
      <c r="I284" s="27">
        <f t="shared" si="132"/>
        <v>16288.084187135002</v>
      </c>
      <c r="J284" s="27">
        <f t="shared" si="132"/>
        <v>31050.866943354195</v>
      </c>
      <c r="K284" s="27">
        <f t="shared" si="132"/>
        <v>46063.242217053943</v>
      </c>
      <c r="L284" s="27">
        <f t="shared" si="132"/>
        <v>52886.485719296455</v>
      </c>
      <c r="M284" s="27">
        <f>M283+M265-M267</f>
        <v>53416.621039796781</v>
      </c>
      <c r="N284" s="27">
        <f t="shared" si="132"/>
        <v>50320.091552653015</v>
      </c>
      <c r="O284" s="27">
        <f t="shared" si="132"/>
        <v>40152.565107546179</v>
      </c>
      <c r="P284" s="27">
        <f t="shared" si="132"/>
        <v>31187.137077348671</v>
      </c>
      <c r="Q284" s="27">
        <f t="shared" si="132"/>
        <v>26322.361552931587</v>
      </c>
      <c r="R284" s="27">
        <f t="shared" si="132"/>
        <v>18870.969921318916</v>
      </c>
      <c r="S284" s="27">
        <f t="shared" si="132"/>
        <v>6077.5685228733637</v>
      </c>
      <c r="T284" s="7">
        <f t="shared" si="132"/>
        <v>-4065.068639006462</v>
      </c>
      <c r="U284" s="7">
        <f t="shared" si="132"/>
        <v>-8981.4858883587749</v>
      </c>
      <c r="V284" s="7">
        <f t="shared" si="132"/>
        <v>-8493.5227939497709</v>
      </c>
      <c r="W284" s="7">
        <f t="shared" si="132"/>
        <v>-7659.5227939497709</v>
      </c>
      <c r="X284" s="7">
        <f t="shared" si="132"/>
        <v>-6944.5227939497709</v>
      </c>
      <c r="Y284" s="57">
        <f t="shared" si="132"/>
        <v>-6256.5227939497709</v>
      </c>
    </row>
    <row r="285" spans="1:25">
      <c r="A285" s="50"/>
      <c r="Y285" s="51"/>
    </row>
    <row r="286" spans="1:25">
      <c r="A286" s="58" t="s">
        <v>127</v>
      </c>
      <c r="B286" s="2">
        <f>B37</f>
        <v>0</v>
      </c>
      <c r="C286" s="2">
        <f t="shared" ref="C286:Y286" si="133">C37</f>
        <v>0</v>
      </c>
      <c r="D286" s="2">
        <f t="shared" si="133"/>
        <v>0</v>
      </c>
      <c r="E286" s="2">
        <f t="shared" si="133"/>
        <v>0</v>
      </c>
      <c r="F286" s="2">
        <f t="shared" si="133"/>
        <v>0</v>
      </c>
      <c r="G286" s="2">
        <f t="shared" si="133"/>
        <v>318.89800261860324</v>
      </c>
      <c r="H286" s="2">
        <f t="shared" si="133"/>
        <v>5493.2752709140041</v>
      </c>
      <c r="I286" s="2">
        <f t="shared" si="133"/>
        <v>16932.455235813577</v>
      </c>
      <c r="J286" s="2">
        <f t="shared" si="133"/>
        <v>29040.292302977963</v>
      </c>
      <c r="K286" s="2">
        <f t="shared" si="133"/>
        <v>41271.57375825278</v>
      </c>
      <c r="L286" s="2">
        <f t="shared" si="133"/>
        <v>46878.00638493467</v>
      </c>
      <c r="M286" s="2">
        <f t="shared" si="133"/>
        <v>47670.107875309914</v>
      </c>
      <c r="N286" s="2">
        <f t="shared" si="133"/>
        <v>45406.960759952082</v>
      </c>
      <c r="O286" s="2">
        <f t="shared" si="133"/>
        <v>38144.315926121963</v>
      </c>
      <c r="P286" s="2">
        <f t="shared" si="133"/>
        <v>31457.744903473827</v>
      </c>
      <c r="Q286" s="2">
        <f t="shared" si="133"/>
        <v>27754.413260161018</v>
      </c>
      <c r="R286" s="2">
        <f t="shared" si="133"/>
        <v>22117.119536451512</v>
      </c>
      <c r="S286" s="2">
        <f t="shared" si="133"/>
        <v>12241.568487617351</v>
      </c>
      <c r="T286" s="2">
        <f t="shared" si="133"/>
        <v>4330.8406162074825</v>
      </c>
      <c r="U286" s="2">
        <f t="shared" si="133"/>
        <v>216.02767919324737</v>
      </c>
      <c r="V286" s="2">
        <f t="shared" si="133"/>
        <v>0</v>
      </c>
      <c r="W286" s="2">
        <f t="shared" si="133"/>
        <v>0</v>
      </c>
      <c r="X286" s="2">
        <f t="shared" si="133"/>
        <v>0</v>
      </c>
      <c r="Y286" s="54">
        <f t="shared" si="133"/>
        <v>0</v>
      </c>
    </row>
    <row r="287" spans="1:25">
      <c r="A287" s="50" t="s">
        <v>110</v>
      </c>
      <c r="B287">
        <f>B266+B286</f>
        <v>3469.4772060502287</v>
      </c>
      <c r="C287">
        <f t="shared" ref="C287:Y287" si="134">C266+C286</f>
        <v>3469.4772060502287</v>
      </c>
      <c r="D287">
        <f t="shared" si="134"/>
        <v>3469.4772060502287</v>
      </c>
      <c r="E287">
        <f t="shared" si="134"/>
        <v>3469.4772060502287</v>
      </c>
      <c r="F287">
        <f t="shared" si="134"/>
        <v>3469.4772060502287</v>
      </c>
      <c r="G287">
        <f t="shared" si="134"/>
        <v>3788.3752086688319</v>
      </c>
      <c r="H287">
        <f t="shared" si="134"/>
        <v>8962.7524769642332</v>
      </c>
      <c r="I287">
        <f t="shared" si="134"/>
        <v>20401.932441863806</v>
      </c>
      <c r="J287">
        <f t="shared" si="134"/>
        <v>32509.769509028192</v>
      </c>
      <c r="K287">
        <f t="shared" si="134"/>
        <v>44741.050964303009</v>
      </c>
      <c r="L287">
        <f t="shared" si="134"/>
        <v>50347.483590984899</v>
      </c>
      <c r="M287">
        <f t="shared" si="134"/>
        <v>51139.585081360143</v>
      </c>
      <c r="N287">
        <f t="shared" si="134"/>
        <v>48876.437966002311</v>
      </c>
      <c r="O287">
        <f t="shared" si="134"/>
        <v>41613.793132172192</v>
      </c>
      <c r="P287">
        <f>P266+P286</f>
        <v>34927.222109524053</v>
      </c>
      <c r="Q287">
        <f t="shared" si="134"/>
        <v>31223.890466211247</v>
      </c>
      <c r="R287">
        <f t="shared" si="134"/>
        <v>25586.596742501741</v>
      </c>
      <c r="S287">
        <f t="shared" si="134"/>
        <v>15711.04569366758</v>
      </c>
      <c r="T287">
        <f t="shared" si="134"/>
        <v>7800.3178222577117</v>
      </c>
      <c r="U287">
        <f t="shared" si="134"/>
        <v>3685.5048852434761</v>
      </c>
      <c r="V287">
        <f t="shared" si="134"/>
        <v>3469.4772060502287</v>
      </c>
      <c r="W287">
        <f t="shared" si="134"/>
        <v>3469.4772060502287</v>
      </c>
      <c r="X287">
        <f t="shared" si="134"/>
        <v>3469.4772060502287</v>
      </c>
      <c r="Y287" s="51">
        <f t="shared" si="134"/>
        <v>3469.4772060502287</v>
      </c>
    </row>
    <row r="288" spans="1:25">
      <c r="A288" s="52" t="s">
        <v>131</v>
      </c>
      <c r="B288" s="7">
        <f>B287+B265-B267</f>
        <v>-5314.5227939497709</v>
      </c>
      <c r="C288" s="7">
        <f t="shared" ref="C288:Y288" si="135">C287+C265-C267</f>
        <v>-4828.5227939497709</v>
      </c>
      <c r="D288" s="7">
        <f t="shared" si="135"/>
        <v>-4796.5227939497709</v>
      </c>
      <c r="E288" s="7">
        <f t="shared" si="135"/>
        <v>-5108.5227939497709</v>
      </c>
      <c r="F288" s="7">
        <f t="shared" si="135"/>
        <v>-5445.5227939497709</v>
      </c>
      <c r="G288" s="7">
        <f t="shared" si="135"/>
        <v>-5320.6247913311681</v>
      </c>
      <c r="H288" s="7">
        <f t="shared" si="135"/>
        <v>-190.24752303576679</v>
      </c>
      <c r="I288" s="27">
        <f t="shared" si="135"/>
        <v>10643.932441863806</v>
      </c>
      <c r="J288" s="27">
        <f t="shared" si="135"/>
        <v>21370.769509028192</v>
      </c>
      <c r="K288" s="27">
        <f t="shared" si="135"/>
        <v>32306.050964303009</v>
      </c>
      <c r="L288" s="27">
        <f t="shared" si="135"/>
        <v>37260.483590984899</v>
      </c>
      <c r="M288" s="27">
        <f t="shared" si="135"/>
        <v>37526.585081360143</v>
      </c>
      <c r="N288" s="27">
        <f t="shared" si="135"/>
        <v>35184.437966002311</v>
      </c>
      <c r="O288" s="27">
        <f>O287+O265-O267</f>
        <v>27437.793132172192</v>
      </c>
      <c r="P288" s="27">
        <f t="shared" si="135"/>
        <v>20701.222109524053</v>
      </c>
      <c r="Q288" s="27">
        <f t="shared" si="135"/>
        <v>17070.890466211247</v>
      </c>
      <c r="R288" s="27">
        <f t="shared" si="135"/>
        <v>11498.596742501741</v>
      </c>
      <c r="S288" s="27">
        <f t="shared" si="135"/>
        <v>1997.0456936675801</v>
      </c>
      <c r="T288" s="7">
        <f t="shared" si="135"/>
        <v>-5508.6821777422883</v>
      </c>
      <c r="U288" s="7">
        <f t="shared" si="135"/>
        <v>-9053.4951147565243</v>
      </c>
      <c r="V288" s="7">
        <f t="shared" si="135"/>
        <v>-8493.5227939497709</v>
      </c>
      <c r="W288" s="7">
        <f t="shared" si="135"/>
        <v>-7659.5227939497709</v>
      </c>
      <c r="X288" s="7">
        <f t="shared" si="135"/>
        <v>-6944.5227939497709</v>
      </c>
      <c r="Y288" s="57">
        <f t="shared" si="135"/>
        <v>-6256.5227939497709</v>
      </c>
    </row>
    <row r="289" spans="1:25">
      <c r="A289" s="50"/>
      <c r="Y289" s="51"/>
    </row>
    <row r="290" spans="1:25">
      <c r="A290" s="58" t="s">
        <v>128</v>
      </c>
      <c r="B290" s="2">
        <f>B40</f>
        <v>0</v>
      </c>
      <c r="C290" s="2">
        <f t="shared" ref="C290:Y290" si="136">C40</f>
        <v>0</v>
      </c>
      <c r="D290" s="2">
        <f t="shared" si="136"/>
        <v>0</v>
      </c>
      <c r="E290" s="2">
        <f t="shared" si="136"/>
        <v>0</v>
      </c>
      <c r="F290" s="2">
        <f t="shared" si="136"/>
        <v>0</v>
      </c>
      <c r="G290" s="2">
        <f t="shared" si="136"/>
        <v>212.59866841240219</v>
      </c>
      <c r="H290" s="2">
        <f t="shared" si="136"/>
        <v>3662.1835139426698</v>
      </c>
      <c r="I290" s="2">
        <f t="shared" si="136"/>
        <v>11288.303490542386</v>
      </c>
      <c r="J290" s="2">
        <f t="shared" si="136"/>
        <v>19360.194868651983</v>
      </c>
      <c r="K290" s="2">
        <f t="shared" si="136"/>
        <v>27514.382505501857</v>
      </c>
      <c r="L290" s="2">
        <f t="shared" si="136"/>
        <v>31252.004256623117</v>
      </c>
      <c r="M290" s="2">
        <f t="shared" si="136"/>
        <v>31780.071916873279</v>
      </c>
      <c r="N290" s="2">
        <f t="shared" si="136"/>
        <v>30271.307173301393</v>
      </c>
      <c r="O290" s="2">
        <f t="shared" si="136"/>
        <v>25429.543950747975</v>
      </c>
      <c r="P290" s="2">
        <f t="shared" si="136"/>
        <v>20971.829935649221</v>
      </c>
      <c r="Q290" s="2">
        <f t="shared" si="136"/>
        <v>18502.942173440679</v>
      </c>
      <c r="R290" s="2">
        <f t="shared" si="136"/>
        <v>14744.746357634343</v>
      </c>
      <c r="S290" s="2">
        <f t="shared" si="136"/>
        <v>8161.0456584115673</v>
      </c>
      <c r="T290" s="2">
        <f t="shared" si="136"/>
        <v>2887.2270774716549</v>
      </c>
      <c r="U290" s="2">
        <f t="shared" si="136"/>
        <v>144.01845279549826</v>
      </c>
      <c r="V290" s="2">
        <f t="shared" si="136"/>
        <v>0</v>
      </c>
      <c r="W290" s="2">
        <f t="shared" si="136"/>
        <v>0</v>
      </c>
      <c r="X290" s="2">
        <f t="shared" si="136"/>
        <v>0</v>
      </c>
      <c r="Y290" s="54">
        <f t="shared" si="136"/>
        <v>0</v>
      </c>
    </row>
    <row r="291" spans="1:25">
      <c r="A291" s="50" t="s">
        <v>110</v>
      </c>
      <c r="B291">
        <f>B266+B290</f>
        <v>3469.4772060502287</v>
      </c>
      <c r="C291">
        <f t="shared" ref="C291:Y291" si="137">C266+C290</f>
        <v>3469.4772060502287</v>
      </c>
      <c r="D291">
        <f t="shared" si="137"/>
        <v>3469.4772060502287</v>
      </c>
      <c r="E291">
        <f t="shared" si="137"/>
        <v>3469.4772060502287</v>
      </c>
      <c r="F291">
        <f t="shared" si="137"/>
        <v>3469.4772060502287</v>
      </c>
      <c r="G291">
        <f t="shared" si="137"/>
        <v>3682.075874462631</v>
      </c>
      <c r="H291">
        <f t="shared" si="137"/>
        <v>7131.6607199928985</v>
      </c>
      <c r="I291">
        <f t="shared" si="137"/>
        <v>14757.780696592616</v>
      </c>
      <c r="J291">
        <f t="shared" si="137"/>
        <v>22829.672074702212</v>
      </c>
      <c r="K291">
        <f t="shared" si="137"/>
        <v>30983.859711552086</v>
      </c>
      <c r="L291">
        <f>L266+L290</f>
        <v>34721.481462673342</v>
      </c>
      <c r="M291">
        <f t="shared" si="137"/>
        <v>35249.549122923505</v>
      </c>
      <c r="N291">
        <f t="shared" si="137"/>
        <v>33740.784379351622</v>
      </c>
      <c r="O291">
        <f t="shared" si="137"/>
        <v>28899.021156798204</v>
      </c>
      <c r="P291">
        <f t="shared" si="137"/>
        <v>24441.30714169945</v>
      </c>
      <c r="Q291">
        <f t="shared" si="137"/>
        <v>21972.419379490908</v>
      </c>
      <c r="R291">
        <f t="shared" si="137"/>
        <v>18214.223563684573</v>
      </c>
      <c r="S291">
        <f t="shared" si="137"/>
        <v>11630.522864461796</v>
      </c>
      <c r="T291">
        <f t="shared" si="137"/>
        <v>6356.7042835218836</v>
      </c>
      <c r="U291">
        <f t="shared" si="137"/>
        <v>3613.4956588457271</v>
      </c>
      <c r="V291">
        <f t="shared" si="137"/>
        <v>3469.4772060502287</v>
      </c>
      <c r="W291">
        <f t="shared" si="137"/>
        <v>3469.4772060502287</v>
      </c>
      <c r="X291">
        <f t="shared" si="137"/>
        <v>3469.4772060502287</v>
      </c>
      <c r="Y291" s="51">
        <f t="shared" si="137"/>
        <v>3469.4772060502287</v>
      </c>
    </row>
    <row r="292" spans="1:25">
      <c r="A292" s="52" t="s">
        <v>131</v>
      </c>
      <c r="B292" s="7">
        <f>B291+B265-B267</f>
        <v>-5314.5227939497709</v>
      </c>
      <c r="C292" s="7">
        <f t="shared" ref="C292:Y292" si="138">C291+C265-C267</f>
        <v>-4828.5227939497709</v>
      </c>
      <c r="D292" s="7">
        <f t="shared" si="138"/>
        <v>-4796.5227939497709</v>
      </c>
      <c r="E292" s="7">
        <f t="shared" si="138"/>
        <v>-5108.5227939497709</v>
      </c>
      <c r="F292" s="7">
        <f t="shared" si="138"/>
        <v>-5445.5227939497709</v>
      </c>
      <c r="G292" s="7">
        <f t="shared" si="138"/>
        <v>-5426.924125537369</v>
      </c>
      <c r="H292" s="7">
        <f t="shared" si="138"/>
        <v>-2021.3392800071015</v>
      </c>
      <c r="I292" s="27">
        <f t="shared" si="138"/>
        <v>4999.7806965926156</v>
      </c>
      <c r="J292" s="27">
        <f t="shared" si="138"/>
        <v>11690.672074702212</v>
      </c>
      <c r="K292" s="27">
        <f t="shared" si="138"/>
        <v>18548.859711552086</v>
      </c>
      <c r="L292" s="27">
        <f t="shared" si="138"/>
        <v>21634.481462673342</v>
      </c>
      <c r="M292" s="27">
        <f t="shared" si="138"/>
        <v>21636.549122923505</v>
      </c>
      <c r="N292" s="27">
        <f t="shared" si="138"/>
        <v>20048.784379351622</v>
      </c>
      <c r="O292" s="27">
        <f t="shared" si="138"/>
        <v>14723.021156798204</v>
      </c>
      <c r="P292" s="27">
        <f t="shared" si="138"/>
        <v>10215.30714169945</v>
      </c>
      <c r="Q292" s="27">
        <f t="shared" si="138"/>
        <v>7819.4193794909079</v>
      </c>
      <c r="R292" s="27">
        <f t="shared" si="138"/>
        <v>4126.2235636845726</v>
      </c>
      <c r="S292" s="7">
        <f t="shared" si="138"/>
        <v>-2083.4771355382036</v>
      </c>
      <c r="T292" s="7">
        <f t="shared" si="138"/>
        <v>-6952.2957164781164</v>
      </c>
      <c r="U292" s="7">
        <f t="shared" si="138"/>
        <v>-9125.504341154272</v>
      </c>
      <c r="V292" s="7">
        <f t="shared" si="138"/>
        <v>-8493.5227939497709</v>
      </c>
      <c r="W292" s="7">
        <f t="shared" si="138"/>
        <v>-7659.5227939497709</v>
      </c>
      <c r="X292" s="7">
        <f t="shared" si="138"/>
        <v>-6944.5227939497709</v>
      </c>
      <c r="Y292" s="57">
        <f t="shared" si="138"/>
        <v>-6256.5227939497709</v>
      </c>
    </row>
    <row r="293" spans="1:25">
      <c r="A293" s="50"/>
      <c r="Y293" s="51"/>
    </row>
    <row r="294" spans="1:25">
      <c r="A294" s="58" t="s">
        <v>129</v>
      </c>
      <c r="B294" s="2">
        <f>B43</f>
        <v>0</v>
      </c>
      <c r="C294" s="2">
        <f t="shared" ref="C294:Y294" si="139">C43</f>
        <v>0</v>
      </c>
      <c r="D294" s="2">
        <f t="shared" si="139"/>
        <v>0</v>
      </c>
      <c r="E294" s="2">
        <f t="shared" si="139"/>
        <v>0</v>
      </c>
      <c r="F294" s="2">
        <f t="shared" si="139"/>
        <v>0</v>
      </c>
      <c r="G294" s="2">
        <f t="shared" si="139"/>
        <v>106.2993342062011</v>
      </c>
      <c r="H294" s="2">
        <f t="shared" si="139"/>
        <v>1831.0917569713349</v>
      </c>
      <c r="I294" s="2">
        <f t="shared" si="139"/>
        <v>5644.1517452711932</v>
      </c>
      <c r="J294" s="2">
        <f t="shared" si="139"/>
        <v>9680.0974343259913</v>
      </c>
      <c r="K294" s="2">
        <f t="shared" si="139"/>
        <v>13757.191252750928</v>
      </c>
      <c r="L294" s="2">
        <f t="shared" si="139"/>
        <v>15626.002128311558</v>
      </c>
      <c r="M294" s="2">
        <f t="shared" si="139"/>
        <v>15890.03595843664</v>
      </c>
      <c r="N294" s="2">
        <f t="shared" si="139"/>
        <v>15135.653586650697</v>
      </c>
      <c r="O294" s="2">
        <f t="shared" si="139"/>
        <v>12714.771975373988</v>
      </c>
      <c r="P294" s="2">
        <f t="shared" si="139"/>
        <v>10485.91496782461</v>
      </c>
      <c r="Q294" s="2">
        <f t="shared" si="139"/>
        <v>9251.4710867203394</v>
      </c>
      <c r="R294" s="2">
        <f t="shared" si="139"/>
        <v>7372.3731788171717</v>
      </c>
      <c r="S294" s="2">
        <f t="shared" si="139"/>
        <v>4080.5228292057836</v>
      </c>
      <c r="T294" s="2">
        <f t="shared" si="139"/>
        <v>1443.6135387358274</v>
      </c>
      <c r="U294" s="2">
        <f t="shared" si="139"/>
        <v>72.009226397749131</v>
      </c>
      <c r="V294" s="2">
        <f t="shared" si="139"/>
        <v>0</v>
      </c>
      <c r="W294" s="2">
        <f t="shared" si="139"/>
        <v>0</v>
      </c>
      <c r="X294" s="2">
        <f t="shared" si="139"/>
        <v>0</v>
      </c>
      <c r="Y294" s="54">
        <f t="shared" si="139"/>
        <v>0</v>
      </c>
    </row>
    <row r="295" spans="1:25">
      <c r="A295" s="50" t="s">
        <v>110</v>
      </c>
      <c r="B295">
        <f>B266+B294</f>
        <v>3469.4772060502287</v>
      </c>
      <c r="C295">
        <f t="shared" ref="C295:Y295" si="140">C266+C294</f>
        <v>3469.4772060502287</v>
      </c>
      <c r="D295">
        <f t="shared" si="140"/>
        <v>3469.4772060502287</v>
      </c>
      <c r="E295">
        <f t="shared" si="140"/>
        <v>3469.4772060502287</v>
      </c>
      <c r="F295">
        <f t="shared" si="140"/>
        <v>3469.4772060502287</v>
      </c>
      <c r="G295">
        <f t="shared" si="140"/>
        <v>3575.7765402564296</v>
      </c>
      <c r="H295">
        <f t="shared" si="140"/>
        <v>5300.5689630215638</v>
      </c>
      <c r="I295">
        <f t="shared" si="140"/>
        <v>9113.6289513214215</v>
      </c>
      <c r="J295">
        <f t="shared" si="140"/>
        <v>13149.57464037622</v>
      </c>
      <c r="K295">
        <f t="shared" si="140"/>
        <v>17226.668458801156</v>
      </c>
      <c r="L295">
        <f t="shared" si="140"/>
        <v>19095.479334361786</v>
      </c>
      <c r="M295">
        <f>M266+M294</f>
        <v>19359.513164486867</v>
      </c>
      <c r="N295">
        <f t="shared" si="140"/>
        <v>18605.130792700926</v>
      </c>
      <c r="O295">
        <f t="shared" si="140"/>
        <v>16184.249181424217</v>
      </c>
      <c r="P295">
        <f t="shared" si="140"/>
        <v>13955.39217387484</v>
      </c>
      <c r="Q295">
        <f t="shared" si="140"/>
        <v>12720.948292770569</v>
      </c>
      <c r="R295">
        <f t="shared" si="140"/>
        <v>10841.850384867401</v>
      </c>
      <c r="S295">
        <f t="shared" si="140"/>
        <v>7550.0000352560128</v>
      </c>
      <c r="T295">
        <f t="shared" si="140"/>
        <v>4913.0907447860563</v>
      </c>
      <c r="U295">
        <f>U266+U294</f>
        <v>3541.4864324479777</v>
      </c>
      <c r="V295">
        <f t="shared" si="140"/>
        <v>3469.4772060502287</v>
      </c>
      <c r="W295">
        <f t="shared" si="140"/>
        <v>3469.4772060502287</v>
      </c>
      <c r="X295">
        <f t="shared" si="140"/>
        <v>3469.4772060502287</v>
      </c>
      <c r="Y295" s="51">
        <f t="shared" si="140"/>
        <v>3469.4772060502287</v>
      </c>
    </row>
    <row r="296" spans="1:25" ht="14.25" thickBot="1">
      <c r="A296" s="59" t="s">
        <v>131</v>
      </c>
      <c r="B296" s="60">
        <f>B295+B265-B267</f>
        <v>-5314.5227939497709</v>
      </c>
      <c r="C296" s="60">
        <f t="shared" ref="C296:Y296" si="141">C295+C265-C267</f>
        <v>-4828.5227939497709</v>
      </c>
      <c r="D296" s="60">
        <f t="shared" si="141"/>
        <v>-4796.5227939497709</v>
      </c>
      <c r="E296" s="60">
        <f t="shared" si="141"/>
        <v>-5108.5227939497709</v>
      </c>
      <c r="F296" s="60">
        <f t="shared" si="141"/>
        <v>-5445.5227939497709</v>
      </c>
      <c r="G296" s="60">
        <f t="shared" si="141"/>
        <v>-5533.2234597435709</v>
      </c>
      <c r="H296" s="60">
        <f t="shared" si="141"/>
        <v>-3852.4310369784362</v>
      </c>
      <c r="I296" s="60">
        <f>I295+I265-I267</f>
        <v>-644.37104867857852</v>
      </c>
      <c r="J296" s="65">
        <f>J295+J265-J267</f>
        <v>2010.5746403762205</v>
      </c>
      <c r="K296" s="65">
        <f t="shared" si="141"/>
        <v>4791.6684588011558</v>
      </c>
      <c r="L296" s="65">
        <f t="shared" si="141"/>
        <v>6008.4793343617857</v>
      </c>
      <c r="M296" s="65">
        <f t="shared" si="141"/>
        <v>5746.513164486867</v>
      </c>
      <c r="N296" s="65">
        <f t="shared" si="141"/>
        <v>4913.1307927009257</v>
      </c>
      <c r="O296" s="65">
        <f t="shared" si="141"/>
        <v>2008.2491814242167</v>
      </c>
      <c r="P296" s="60">
        <f t="shared" si="141"/>
        <v>-270.6078261251605</v>
      </c>
      <c r="Q296" s="60">
        <f t="shared" si="141"/>
        <v>-1432.0517072294315</v>
      </c>
      <c r="R296" s="60">
        <f t="shared" si="141"/>
        <v>-3246.1496151325991</v>
      </c>
      <c r="S296" s="60">
        <f t="shared" si="141"/>
        <v>-6163.9999647439872</v>
      </c>
      <c r="T296" s="60">
        <f t="shared" si="141"/>
        <v>-8395.9092552139446</v>
      </c>
      <c r="U296" s="60">
        <f t="shared" si="141"/>
        <v>-9197.5135675520214</v>
      </c>
      <c r="V296" s="60">
        <f t="shared" si="141"/>
        <v>-8493.5227939497709</v>
      </c>
      <c r="W296" s="60">
        <f t="shared" si="141"/>
        <v>-7659.5227939497709</v>
      </c>
      <c r="X296" s="60">
        <f t="shared" si="141"/>
        <v>-6944.5227939497709</v>
      </c>
      <c r="Y296" s="61">
        <f t="shared" si="141"/>
        <v>-6256.5227939497709</v>
      </c>
    </row>
  </sheetData>
  <mergeCells count="3">
    <mergeCell ref="B1:Y1"/>
    <mergeCell ref="B85:Y85"/>
    <mergeCell ref="B136:Y136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showGridLines="0" workbookViewId="0"/>
  </sheetViews>
  <sheetFormatPr defaultRowHeight="13.5"/>
  <sheetData>
    <row r="1" spans="1:1">
      <c r="A1" t="s">
        <v>202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3ABF72FC0E4D4BADB3AF7566C25AEC" ma:contentTypeVersion="13" ma:contentTypeDescription="新しいドキュメントを作成します。" ma:contentTypeScope="" ma:versionID="fb184e46ecd1339e676bf477a33ba37e">
  <xsd:schema xmlns:xsd="http://www.w3.org/2001/XMLSchema" xmlns:xs="http://www.w3.org/2001/XMLSchema" xmlns:p="http://schemas.microsoft.com/office/2006/metadata/properties" xmlns:ns2="5eba3aeb-5540-47ef-a1e4-583c343ada2b" xmlns:ns3="f89fe9af-6549-4758-9f01-e2729b6ab598" targetNamespace="http://schemas.microsoft.com/office/2006/metadata/properties" ma:root="true" ma:fieldsID="b81d1e1ca5c72e296833a4f3f8205bb6" ns2:_="" ns3:_="">
    <xsd:import namespace="5eba3aeb-5540-47ef-a1e4-583c343ada2b"/>
    <xsd:import namespace="f89fe9af-6549-4758-9f01-e2729b6ab59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ba3aeb-5540-47ef-a1e4-583c343ada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9fe9af-6549-4758-9f01-e2729b6ab59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E56938D-928D-4D92-A318-E089FEE08804}"/>
</file>

<file path=customXml/itemProps2.xml><?xml version="1.0" encoding="utf-8"?>
<ds:datastoreItem xmlns:ds="http://schemas.openxmlformats.org/officeDocument/2006/customXml" ds:itemID="{1D16F073-B6FD-407E-B8DB-D17B2D261290}"/>
</file>

<file path=customXml/itemProps3.xml><?xml version="1.0" encoding="utf-8"?>
<ds:datastoreItem xmlns:ds="http://schemas.openxmlformats.org/officeDocument/2006/customXml" ds:itemID="{4022DB7A-9FF6-4DE7-BD2D-E74040C4BD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user2</dc:creator>
  <cp:keywords/>
  <dc:description/>
  <cp:lastModifiedBy>朝倉康朋</cp:lastModifiedBy>
  <cp:revision/>
  <dcterms:created xsi:type="dcterms:W3CDTF">2021-10-22T02:37:31Z</dcterms:created>
  <dcterms:modified xsi:type="dcterms:W3CDTF">2021-11-11T05:49:41Z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0x010100833ABF72FC0E4D4BADB3AF7566C25AEC</vt:lpwstr>
  </property>
</Properties>
</file>